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2"/>
  </bookViews>
  <sheets>
    <sheet name="АП" sheetId="6" r:id="rId1"/>
    <sheet name="Код_Прод" sheetId="7" r:id="rId2"/>
    <sheet name="ALL_Адрес" sheetId="8" r:id="rId3"/>
    <sheet name="заппрос" sheetId="5" r:id="rId4"/>
    <sheet name="Лист2 (2)" sheetId="2" state="hidden" r:id="rId5"/>
  </sheets>
  <externalReferences>
    <externalReference r:id="rId6"/>
    <externalReference r:id="rId7"/>
  </externalReferences>
  <definedNames>
    <definedName name="_xlnm._FilterDatabase" localSheetId="2" hidden="1">ALL_Адрес!$A$1:$E$88</definedName>
    <definedName name="_xlnm._FilterDatabase" localSheetId="0" hidden="1">АП!$A$2:$J$32</definedName>
    <definedName name="_xlnm._FilterDatabase" localSheetId="3" hidden="1">заппрос!$A$6:$AG$100</definedName>
    <definedName name="_xlnm._FilterDatabase" localSheetId="4" hidden="1">'Лист2 (2)'!$A$3:$C$3</definedName>
    <definedName name="ввв" localSheetId="0">АП!$A$2:$I$32</definedName>
    <definedName name="данет">[1]Лист3!$A$1:$A$2</definedName>
    <definedName name="_xlnm.Print_Titles" localSheetId="3">заппрос!$B:$D,заппрос!$4:$6</definedName>
    <definedName name="ИсхТабл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0" i="6" l="1"/>
  <c r="A31" i="6" s="1"/>
  <c r="A32" i="6" s="1"/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7" i="6"/>
  <c r="E28" i="6"/>
  <c r="E29" i="6"/>
  <c r="E30" i="6"/>
  <c r="E32" i="6"/>
  <c r="E3" i="6"/>
  <c r="D4" i="6"/>
  <c r="D5" i="6"/>
  <c r="D6" i="6"/>
  <c r="D8" i="6"/>
  <c r="D9" i="6"/>
  <c r="D10" i="6"/>
  <c r="D11" i="6"/>
  <c r="D12" i="6"/>
  <c r="D14" i="6"/>
  <c r="D15" i="6"/>
  <c r="D16" i="6"/>
  <c r="D19" i="6"/>
  <c r="D20" i="6"/>
  <c r="D21" i="6"/>
  <c r="D22" i="6"/>
  <c r="D23" i="6"/>
  <c r="D24" i="6"/>
  <c r="D25" i="6"/>
  <c r="D26" i="6"/>
  <c r="D27" i="6"/>
  <c r="D28" i="6"/>
  <c r="D30" i="6"/>
  <c r="D31" i="6"/>
  <c r="D3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B24" i="6"/>
  <c r="B25" i="6"/>
  <c r="B28" i="6"/>
  <c r="B29" i="6"/>
  <c r="B30" i="6"/>
  <c r="B31" i="6"/>
  <c r="B32" i="6"/>
  <c r="R98" i="5" l="1"/>
  <c r="T98" i="5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54" i="8"/>
  <c r="D3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27" i="8"/>
  <c r="D36" i="8"/>
  <c r="S14" i="5"/>
  <c r="S15" i="5" s="1"/>
  <c r="M3" i="5"/>
  <c r="C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" i="8"/>
  <c r="D11" i="7"/>
  <c r="D10" i="7"/>
  <c r="D9" i="7"/>
  <c r="D8" i="7"/>
  <c r="D7" i="7"/>
  <c r="D6" i="7"/>
  <c r="D5" i="7"/>
  <c r="D4" i="7"/>
  <c r="D2" i="7"/>
  <c r="D3" i="7"/>
  <c r="L96" i="5"/>
  <c r="L97" i="5"/>
  <c r="L99" i="5"/>
  <c r="L100" i="5"/>
  <c r="L14" i="5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L95" i="5" s="1"/>
  <c r="B3" i="7"/>
  <c r="B4" i="7" s="1"/>
  <c r="B5" i="7" s="1"/>
  <c r="B6" i="7" s="1"/>
  <c r="B7" i="7" s="1"/>
  <c r="B8" i="7" s="1"/>
  <c r="B9" i="7" s="1"/>
  <c r="B10" i="7" s="1"/>
  <c r="B11" i="7" s="1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14" i="5"/>
  <c r="K100" i="5"/>
  <c r="J100" i="5"/>
  <c r="AJ99" i="5"/>
  <c r="AH99" i="5"/>
  <c r="AC99" i="5"/>
  <c r="W99" i="5"/>
  <c r="J99" i="5"/>
  <c r="K97" i="5"/>
  <c r="J97" i="5"/>
  <c r="E97" i="5"/>
  <c r="K96" i="5"/>
  <c r="J96" i="5"/>
  <c r="E96" i="5"/>
  <c r="AF88" i="5"/>
  <c r="AD88" i="5"/>
  <c r="AB88" i="5"/>
  <c r="Z88" i="5"/>
  <c r="V88" i="5"/>
  <c r="N88" i="5"/>
  <c r="J88" i="5"/>
  <c r="E88" i="5"/>
  <c r="AF78" i="5"/>
  <c r="AD78" i="5"/>
  <c r="AB78" i="5"/>
  <c r="Z78" i="5"/>
  <c r="V78" i="5"/>
  <c r="N78" i="5"/>
  <c r="J78" i="5"/>
  <c r="E78" i="5"/>
  <c r="AF51" i="5"/>
  <c r="AD51" i="5"/>
  <c r="AB51" i="5"/>
  <c r="Z51" i="5"/>
  <c r="V51" i="5"/>
  <c r="N51" i="5"/>
  <c r="J51" i="5"/>
  <c r="E51" i="5"/>
  <c r="AF19" i="5"/>
  <c r="AD19" i="5"/>
  <c r="AB19" i="5"/>
  <c r="Z19" i="5"/>
  <c r="D59" i="8" s="1"/>
  <c r="V19" i="5"/>
  <c r="P19" i="5"/>
  <c r="D32" i="8" s="1"/>
  <c r="N19" i="5"/>
  <c r="D7" i="8" s="1"/>
  <c r="J19" i="5"/>
  <c r="E19" i="5"/>
  <c r="AF95" i="5"/>
  <c r="AD95" i="5"/>
  <c r="AB95" i="5"/>
  <c r="Z95" i="5"/>
  <c r="V95" i="5"/>
  <c r="N95" i="5"/>
  <c r="J95" i="5"/>
  <c r="E95" i="5"/>
  <c r="AF84" i="5"/>
  <c r="AD84" i="5"/>
  <c r="AB84" i="5"/>
  <c r="Z84" i="5"/>
  <c r="V84" i="5"/>
  <c r="N84" i="5"/>
  <c r="J84" i="5"/>
  <c r="E84" i="5"/>
  <c r="AF47" i="5"/>
  <c r="AD47" i="5"/>
  <c r="AB47" i="5"/>
  <c r="Z47" i="5"/>
  <c r="V47" i="5"/>
  <c r="N47" i="5"/>
  <c r="J47" i="5"/>
  <c r="E47" i="5"/>
  <c r="AF24" i="5"/>
  <c r="AD24" i="5"/>
  <c r="AB24" i="5"/>
  <c r="Z24" i="5"/>
  <c r="D64" i="8" s="1"/>
  <c r="V24" i="5"/>
  <c r="N24" i="5"/>
  <c r="D12" i="8" s="1"/>
  <c r="J24" i="5"/>
  <c r="E24" i="5"/>
  <c r="AF58" i="5"/>
  <c r="AD58" i="5"/>
  <c r="AB58" i="5"/>
  <c r="Z58" i="5"/>
  <c r="V58" i="5"/>
  <c r="N58" i="5"/>
  <c r="J58" i="5"/>
  <c r="E58" i="5"/>
  <c r="AF50" i="5"/>
  <c r="AD50" i="5"/>
  <c r="AB50" i="5"/>
  <c r="Z50" i="5"/>
  <c r="V50" i="5"/>
  <c r="N50" i="5"/>
  <c r="J50" i="5"/>
  <c r="E50" i="5"/>
  <c r="AF69" i="5"/>
  <c r="AD69" i="5"/>
  <c r="AB69" i="5"/>
  <c r="Z69" i="5"/>
  <c r="V69" i="5"/>
  <c r="N69" i="5"/>
  <c r="J69" i="5"/>
  <c r="E69" i="5"/>
  <c r="AF68" i="5"/>
  <c r="AD68" i="5"/>
  <c r="AB68" i="5"/>
  <c r="Z68" i="5"/>
  <c r="V68" i="5"/>
  <c r="N68" i="5"/>
  <c r="J68" i="5"/>
  <c r="E68" i="5"/>
  <c r="AF87" i="5"/>
  <c r="AD87" i="5"/>
  <c r="AB87" i="5"/>
  <c r="Z87" i="5"/>
  <c r="V87" i="5"/>
  <c r="N87" i="5"/>
  <c r="J87" i="5"/>
  <c r="E87" i="5"/>
  <c r="AF46" i="5"/>
  <c r="AD46" i="5"/>
  <c r="AB46" i="5"/>
  <c r="Z46" i="5"/>
  <c r="V46" i="5"/>
  <c r="N46" i="5"/>
  <c r="J46" i="5"/>
  <c r="E46" i="5"/>
  <c r="AF33" i="5"/>
  <c r="AD33" i="5"/>
  <c r="AB33" i="5"/>
  <c r="Z33" i="5"/>
  <c r="D73" i="8" s="1"/>
  <c r="V33" i="5"/>
  <c r="N33" i="5"/>
  <c r="D21" i="8" s="1"/>
  <c r="J33" i="5"/>
  <c r="E33" i="5"/>
  <c r="AF40" i="5"/>
  <c r="AD40" i="5"/>
  <c r="AB40" i="5"/>
  <c r="Z40" i="5"/>
  <c r="D80" i="8" s="1"/>
  <c r="V40" i="5"/>
  <c r="N40" i="5"/>
  <c r="J40" i="5"/>
  <c r="E40" i="5"/>
  <c r="AF18" i="5"/>
  <c r="AD18" i="5"/>
  <c r="AB18" i="5"/>
  <c r="Z18" i="5"/>
  <c r="D58" i="8" s="1"/>
  <c r="V18" i="5"/>
  <c r="P18" i="5"/>
  <c r="D31" i="8" s="1"/>
  <c r="N18" i="5"/>
  <c r="D6" i="8" s="1"/>
  <c r="J18" i="5"/>
  <c r="E18" i="5"/>
  <c r="AF35" i="5"/>
  <c r="AD35" i="5"/>
  <c r="AB35" i="5"/>
  <c r="Z35" i="5"/>
  <c r="D75" i="8" s="1"/>
  <c r="V35" i="5"/>
  <c r="N35" i="5"/>
  <c r="D23" i="8" s="1"/>
  <c r="J35" i="5"/>
  <c r="E35" i="5"/>
  <c r="AF45" i="5"/>
  <c r="AD45" i="5"/>
  <c r="AB45" i="5"/>
  <c r="Z45" i="5"/>
  <c r="V45" i="5"/>
  <c r="N45" i="5"/>
  <c r="J45" i="5"/>
  <c r="E45" i="5"/>
  <c r="AF77" i="5"/>
  <c r="AD77" i="5"/>
  <c r="AB77" i="5"/>
  <c r="Z77" i="5"/>
  <c r="V77" i="5"/>
  <c r="N77" i="5"/>
  <c r="J77" i="5"/>
  <c r="E77" i="5"/>
  <c r="AF39" i="5"/>
  <c r="AD39" i="5"/>
  <c r="AB39" i="5"/>
  <c r="Z39" i="5"/>
  <c r="D79" i="8" s="1"/>
  <c r="V39" i="5"/>
  <c r="N39" i="5"/>
  <c r="J39" i="5"/>
  <c r="E39" i="5"/>
  <c r="AF92" i="5"/>
  <c r="AD92" i="5"/>
  <c r="AB92" i="5"/>
  <c r="Z92" i="5"/>
  <c r="V92" i="5"/>
  <c r="N92" i="5"/>
  <c r="J92" i="5"/>
  <c r="E92" i="5"/>
  <c r="AF43" i="5"/>
  <c r="AD43" i="5"/>
  <c r="AB43" i="5"/>
  <c r="Z43" i="5"/>
  <c r="V43" i="5"/>
  <c r="N43" i="5"/>
  <c r="J43" i="5"/>
  <c r="E43" i="5"/>
  <c r="AF23" i="5"/>
  <c r="AD23" i="5"/>
  <c r="AB23" i="5"/>
  <c r="Z23" i="5"/>
  <c r="D63" i="8" s="1"/>
  <c r="V23" i="5"/>
  <c r="N23" i="5"/>
  <c r="D11" i="8" s="1"/>
  <c r="J23" i="5"/>
  <c r="E23" i="5"/>
  <c r="AF44" i="5"/>
  <c r="AD44" i="5"/>
  <c r="AB44" i="5"/>
  <c r="Z44" i="5"/>
  <c r="V44" i="5"/>
  <c r="N44" i="5"/>
  <c r="J44" i="5"/>
  <c r="E44" i="5"/>
  <c r="AF38" i="5"/>
  <c r="AD38" i="5"/>
  <c r="AB38" i="5"/>
  <c r="Z38" i="5"/>
  <c r="D78" i="8" s="1"/>
  <c r="V38" i="5"/>
  <c r="N38" i="5"/>
  <c r="D26" i="8" s="1"/>
  <c r="J38" i="5"/>
  <c r="E38" i="5"/>
  <c r="AF67" i="5"/>
  <c r="AD67" i="5"/>
  <c r="AB67" i="5"/>
  <c r="Z67" i="5"/>
  <c r="V67" i="5"/>
  <c r="N67" i="5"/>
  <c r="J67" i="5"/>
  <c r="E67" i="5"/>
  <c r="AF71" i="5"/>
  <c r="AD71" i="5"/>
  <c r="AB71" i="5"/>
  <c r="Z71" i="5"/>
  <c r="V71" i="5"/>
  <c r="N71" i="5"/>
  <c r="J71" i="5"/>
  <c r="E71" i="5"/>
  <c r="AF76" i="5"/>
  <c r="AD76" i="5"/>
  <c r="AB76" i="5"/>
  <c r="Z76" i="5"/>
  <c r="V76" i="5"/>
  <c r="N76" i="5"/>
  <c r="J76" i="5"/>
  <c r="E76" i="5"/>
  <c r="AF17" i="5"/>
  <c r="AD17" i="5"/>
  <c r="AB17" i="5"/>
  <c r="Z17" i="5"/>
  <c r="D57" i="8" s="1"/>
  <c r="V17" i="5"/>
  <c r="P17" i="5"/>
  <c r="D30" i="8" s="1"/>
  <c r="N17" i="5"/>
  <c r="D5" i="8" s="1"/>
  <c r="J17" i="5"/>
  <c r="E17" i="5"/>
  <c r="AF75" i="5"/>
  <c r="AD75" i="5"/>
  <c r="AB75" i="5"/>
  <c r="Z75" i="5"/>
  <c r="V75" i="5"/>
  <c r="N75" i="5"/>
  <c r="J75" i="5"/>
  <c r="E75" i="5"/>
  <c r="AF91" i="5"/>
  <c r="AD91" i="5"/>
  <c r="AB91" i="5"/>
  <c r="Z91" i="5"/>
  <c r="V91" i="5"/>
  <c r="N91" i="5"/>
  <c r="J91" i="5"/>
  <c r="E91" i="5"/>
  <c r="AF90" i="5"/>
  <c r="AD90" i="5"/>
  <c r="AB90" i="5"/>
  <c r="Z90" i="5"/>
  <c r="V90" i="5"/>
  <c r="N90" i="5"/>
  <c r="J90" i="5"/>
  <c r="E90" i="5"/>
  <c r="AF49" i="5"/>
  <c r="AD49" i="5"/>
  <c r="AB49" i="5"/>
  <c r="Z49" i="5"/>
  <c r="V49" i="5"/>
  <c r="N49" i="5"/>
  <c r="J49" i="5"/>
  <c r="E49" i="5"/>
  <c r="AF83" i="5"/>
  <c r="AD83" i="5"/>
  <c r="AB83" i="5"/>
  <c r="Z83" i="5"/>
  <c r="V83" i="5"/>
  <c r="N83" i="5"/>
  <c r="J83" i="5"/>
  <c r="E83" i="5"/>
  <c r="AF21" i="5"/>
  <c r="AD21" i="5"/>
  <c r="AB21" i="5"/>
  <c r="Z21" i="5"/>
  <c r="D61" i="8" s="1"/>
  <c r="V21" i="5"/>
  <c r="P21" i="5"/>
  <c r="D34" i="8" s="1"/>
  <c r="N21" i="5"/>
  <c r="D9" i="8" s="1"/>
  <c r="J21" i="5"/>
  <c r="E21" i="5"/>
  <c r="AF86" i="5"/>
  <c r="AD86" i="5"/>
  <c r="AB86" i="5"/>
  <c r="Z86" i="5"/>
  <c r="V86" i="5"/>
  <c r="N86" i="5"/>
  <c r="J86" i="5"/>
  <c r="E86" i="5"/>
  <c r="AF70" i="5"/>
  <c r="AD70" i="5"/>
  <c r="AB70" i="5"/>
  <c r="Z70" i="5"/>
  <c r="V70" i="5"/>
  <c r="N70" i="5"/>
  <c r="J70" i="5"/>
  <c r="E70" i="5"/>
  <c r="AF64" i="5"/>
  <c r="AD64" i="5"/>
  <c r="AB64" i="5"/>
  <c r="Z64" i="5"/>
  <c r="V64" i="5"/>
  <c r="N64" i="5"/>
  <c r="J64" i="5"/>
  <c r="E64" i="5"/>
  <c r="AF57" i="5"/>
  <c r="AD57" i="5"/>
  <c r="AB57" i="5"/>
  <c r="Z57" i="5"/>
  <c r="V57" i="5"/>
  <c r="N57" i="5"/>
  <c r="J57" i="5"/>
  <c r="E57" i="5"/>
  <c r="AF82" i="5"/>
  <c r="AD82" i="5"/>
  <c r="AB82" i="5"/>
  <c r="Z82" i="5"/>
  <c r="V82" i="5"/>
  <c r="N82" i="5"/>
  <c r="J82" i="5"/>
  <c r="E82" i="5"/>
  <c r="AF74" i="5"/>
  <c r="AD74" i="5"/>
  <c r="AB74" i="5"/>
  <c r="Z74" i="5"/>
  <c r="V74" i="5"/>
  <c r="N74" i="5"/>
  <c r="J74" i="5"/>
  <c r="E74" i="5"/>
  <c r="AF66" i="5"/>
  <c r="AD66" i="5"/>
  <c r="AB66" i="5"/>
  <c r="Z66" i="5"/>
  <c r="V66" i="5"/>
  <c r="N66" i="5"/>
  <c r="J66" i="5"/>
  <c r="E66" i="5"/>
  <c r="AF81" i="5"/>
  <c r="AD81" i="5"/>
  <c r="AB81" i="5"/>
  <c r="Z81" i="5"/>
  <c r="V81" i="5"/>
  <c r="N81" i="5"/>
  <c r="J81" i="5"/>
  <c r="E81" i="5"/>
  <c r="AF16" i="5"/>
  <c r="AD16" i="5"/>
  <c r="AB16" i="5"/>
  <c r="Z16" i="5"/>
  <c r="D56" i="8" s="1"/>
  <c r="V16" i="5"/>
  <c r="P16" i="5"/>
  <c r="D29" i="8" s="1"/>
  <c r="N16" i="5"/>
  <c r="D4" i="8" s="1"/>
  <c r="J16" i="5"/>
  <c r="E16" i="5"/>
  <c r="AF27" i="5"/>
  <c r="AD27" i="5"/>
  <c r="AB27" i="5"/>
  <c r="Z27" i="5"/>
  <c r="D67" i="8" s="1"/>
  <c r="V27" i="5"/>
  <c r="N27" i="5"/>
  <c r="D15" i="8" s="1"/>
  <c r="J27" i="5"/>
  <c r="E27" i="5"/>
  <c r="AF42" i="5"/>
  <c r="AD42" i="5"/>
  <c r="AB42" i="5"/>
  <c r="Z42" i="5"/>
  <c r="V42" i="5"/>
  <c r="N42" i="5"/>
  <c r="J42" i="5"/>
  <c r="E42" i="5"/>
  <c r="AF28" i="5"/>
  <c r="AD28" i="5"/>
  <c r="AB28" i="5"/>
  <c r="Z28" i="5"/>
  <c r="D68" i="8" s="1"/>
  <c r="V28" i="5"/>
  <c r="N28" i="5"/>
  <c r="D16" i="8" s="1"/>
  <c r="J28" i="5"/>
  <c r="E28" i="5"/>
  <c r="AF94" i="5"/>
  <c r="AD94" i="5"/>
  <c r="AB94" i="5"/>
  <c r="Z94" i="5"/>
  <c r="V94" i="5"/>
  <c r="N94" i="5"/>
  <c r="J94" i="5"/>
  <c r="E94" i="5"/>
  <c r="AF30" i="5"/>
  <c r="AD30" i="5"/>
  <c r="AB30" i="5"/>
  <c r="Z30" i="5"/>
  <c r="D70" i="8" s="1"/>
  <c r="V30" i="5"/>
  <c r="N30" i="5"/>
  <c r="D18" i="8" s="1"/>
  <c r="J30" i="5"/>
  <c r="E30" i="5"/>
  <c r="AF73" i="5"/>
  <c r="AD73" i="5"/>
  <c r="AB73" i="5"/>
  <c r="Z73" i="5"/>
  <c r="V73" i="5"/>
  <c r="N73" i="5"/>
  <c r="J73" i="5"/>
  <c r="E73" i="5"/>
  <c r="AF34" i="5"/>
  <c r="AD34" i="5"/>
  <c r="AB34" i="5"/>
  <c r="Z34" i="5"/>
  <c r="D74" i="8" s="1"/>
  <c r="V34" i="5"/>
  <c r="N34" i="5"/>
  <c r="D22" i="8" s="1"/>
  <c r="J34" i="5"/>
  <c r="E34" i="5"/>
  <c r="AF53" i="5"/>
  <c r="AD53" i="5"/>
  <c r="AB53" i="5"/>
  <c r="Z53" i="5"/>
  <c r="V53" i="5"/>
  <c r="N53" i="5"/>
  <c r="J53" i="5"/>
  <c r="E53" i="5"/>
  <c r="AF37" i="5"/>
  <c r="AD37" i="5"/>
  <c r="AB37" i="5"/>
  <c r="Z37" i="5"/>
  <c r="D77" i="8" s="1"/>
  <c r="V37" i="5"/>
  <c r="N37" i="5"/>
  <c r="D25" i="8" s="1"/>
  <c r="J37" i="5"/>
  <c r="E37" i="5"/>
  <c r="AF32" i="5"/>
  <c r="AD32" i="5"/>
  <c r="AB32" i="5"/>
  <c r="Z32" i="5"/>
  <c r="D72" i="8" s="1"/>
  <c r="V32" i="5"/>
  <c r="N32" i="5"/>
  <c r="D20" i="8" s="1"/>
  <c r="J32" i="5"/>
  <c r="E32" i="5"/>
  <c r="AF56" i="5"/>
  <c r="AD56" i="5"/>
  <c r="AB56" i="5"/>
  <c r="Z56" i="5"/>
  <c r="V56" i="5"/>
  <c r="N56" i="5"/>
  <c r="J56" i="5"/>
  <c r="E56" i="5"/>
  <c r="AF29" i="5"/>
  <c r="AD29" i="5"/>
  <c r="AB29" i="5"/>
  <c r="Z29" i="5"/>
  <c r="D69" i="8" s="1"/>
  <c r="V29" i="5"/>
  <c r="N29" i="5"/>
  <c r="D17" i="8" s="1"/>
  <c r="J29" i="5"/>
  <c r="E29" i="5"/>
  <c r="AF36" i="5"/>
  <c r="AD36" i="5"/>
  <c r="AB36" i="5"/>
  <c r="Z36" i="5"/>
  <c r="D76" i="8" s="1"/>
  <c r="V36" i="5"/>
  <c r="N36" i="5"/>
  <c r="D24" i="8" s="1"/>
  <c r="J36" i="5"/>
  <c r="E36" i="5"/>
  <c r="AF26" i="5"/>
  <c r="AD26" i="5"/>
  <c r="AB26" i="5"/>
  <c r="Z26" i="5"/>
  <c r="D66" i="8" s="1"/>
  <c r="V26" i="5"/>
  <c r="N26" i="5"/>
  <c r="D14" i="8" s="1"/>
  <c r="J26" i="5"/>
  <c r="E26" i="5"/>
  <c r="AF25" i="5"/>
  <c r="AD25" i="5"/>
  <c r="AB25" i="5"/>
  <c r="Z25" i="5"/>
  <c r="D65" i="8" s="1"/>
  <c r="V25" i="5"/>
  <c r="N25" i="5"/>
  <c r="D13" i="8" s="1"/>
  <c r="J25" i="5"/>
  <c r="E25" i="5"/>
  <c r="AF41" i="5"/>
  <c r="AD41" i="5"/>
  <c r="AB41" i="5"/>
  <c r="Z41" i="5"/>
  <c r="V41" i="5"/>
  <c r="N41" i="5"/>
  <c r="J41" i="5"/>
  <c r="E41" i="5"/>
  <c r="AF22" i="5"/>
  <c r="AD22" i="5"/>
  <c r="AB22" i="5"/>
  <c r="Z22" i="5"/>
  <c r="D62" i="8" s="1"/>
  <c r="V22" i="5"/>
  <c r="P22" i="5"/>
  <c r="D35" i="8" s="1"/>
  <c r="N22" i="5"/>
  <c r="D10" i="8" s="1"/>
  <c r="J22" i="5"/>
  <c r="E22" i="5"/>
  <c r="AF72" i="5"/>
  <c r="AD72" i="5"/>
  <c r="AB72" i="5"/>
  <c r="Z72" i="5"/>
  <c r="V72" i="5"/>
  <c r="N72" i="5"/>
  <c r="J72" i="5"/>
  <c r="E72" i="5"/>
  <c r="AF63" i="5"/>
  <c r="AD63" i="5"/>
  <c r="AB63" i="5"/>
  <c r="Z63" i="5"/>
  <c r="V63" i="5"/>
  <c r="N63" i="5"/>
  <c r="J63" i="5"/>
  <c r="E63" i="5"/>
  <c r="AF80" i="5"/>
  <c r="AD80" i="5"/>
  <c r="AB80" i="5"/>
  <c r="Z80" i="5"/>
  <c r="V80" i="5"/>
  <c r="N80" i="5"/>
  <c r="J80" i="5"/>
  <c r="E80" i="5"/>
  <c r="AF20" i="5"/>
  <c r="AD20" i="5"/>
  <c r="AB20" i="5"/>
  <c r="Z20" i="5"/>
  <c r="D60" i="8" s="1"/>
  <c r="V20" i="5"/>
  <c r="P20" i="5"/>
  <c r="D33" i="8" s="1"/>
  <c r="N20" i="5"/>
  <c r="D8" i="8" s="1"/>
  <c r="J20" i="5"/>
  <c r="E20" i="5"/>
  <c r="AF55" i="5"/>
  <c r="AD55" i="5"/>
  <c r="AB55" i="5"/>
  <c r="Z55" i="5"/>
  <c r="V55" i="5"/>
  <c r="N55" i="5"/>
  <c r="J55" i="5"/>
  <c r="E55" i="5"/>
  <c r="AF62" i="5"/>
  <c r="AD62" i="5"/>
  <c r="AB62" i="5"/>
  <c r="Z62" i="5"/>
  <c r="V62" i="5"/>
  <c r="N62" i="5"/>
  <c r="J62" i="5"/>
  <c r="E62" i="5"/>
  <c r="AF61" i="5"/>
  <c r="AD61" i="5"/>
  <c r="AB61" i="5"/>
  <c r="Z61" i="5"/>
  <c r="V61" i="5"/>
  <c r="N61" i="5"/>
  <c r="J61" i="5"/>
  <c r="E61" i="5"/>
  <c r="AF89" i="5"/>
  <c r="AD89" i="5"/>
  <c r="AB89" i="5"/>
  <c r="Z89" i="5"/>
  <c r="V89" i="5"/>
  <c r="N89" i="5"/>
  <c r="J89" i="5"/>
  <c r="E89" i="5"/>
  <c r="AF48" i="5"/>
  <c r="AD48" i="5"/>
  <c r="AB48" i="5"/>
  <c r="Z48" i="5"/>
  <c r="V48" i="5"/>
  <c r="N48" i="5"/>
  <c r="J48" i="5"/>
  <c r="E48" i="5"/>
  <c r="AF31" i="5"/>
  <c r="AD31" i="5"/>
  <c r="AB31" i="5"/>
  <c r="Z31" i="5"/>
  <c r="D71" i="8" s="1"/>
  <c r="V31" i="5"/>
  <c r="N31" i="5"/>
  <c r="D19" i="8" s="1"/>
  <c r="J31" i="5"/>
  <c r="E31" i="5"/>
  <c r="AF60" i="5"/>
  <c r="AD60" i="5"/>
  <c r="AB60" i="5"/>
  <c r="Z60" i="5"/>
  <c r="V60" i="5"/>
  <c r="N60" i="5"/>
  <c r="J60" i="5"/>
  <c r="E60" i="5"/>
  <c r="AF85" i="5"/>
  <c r="AD85" i="5"/>
  <c r="AB85" i="5"/>
  <c r="Z85" i="5"/>
  <c r="V85" i="5"/>
  <c r="N85" i="5"/>
  <c r="J85" i="5"/>
  <c r="E85" i="5"/>
  <c r="AF15" i="5"/>
  <c r="AD15" i="5"/>
  <c r="AB15" i="5"/>
  <c r="Z15" i="5"/>
  <c r="D55" i="8" s="1"/>
  <c r="V15" i="5"/>
  <c r="P15" i="5"/>
  <c r="D28" i="8" s="1"/>
  <c r="N15" i="5"/>
  <c r="D3" i="8" s="1"/>
  <c r="J15" i="5"/>
  <c r="E15" i="5"/>
  <c r="AF54" i="5"/>
  <c r="AD54" i="5"/>
  <c r="AB54" i="5"/>
  <c r="Z54" i="5"/>
  <c r="V54" i="5"/>
  <c r="N54" i="5"/>
  <c r="J54" i="5"/>
  <c r="E54" i="5"/>
  <c r="AF79" i="5"/>
  <c r="AD79" i="5"/>
  <c r="AB79" i="5"/>
  <c r="Z79" i="5"/>
  <c r="V79" i="5"/>
  <c r="N79" i="5"/>
  <c r="J79" i="5"/>
  <c r="E79" i="5"/>
  <c r="AF93" i="5"/>
  <c r="AD93" i="5"/>
  <c r="AB93" i="5"/>
  <c r="Z93" i="5"/>
  <c r="V93" i="5"/>
  <c r="N93" i="5"/>
  <c r="J93" i="5"/>
  <c r="E93" i="5"/>
  <c r="AF14" i="5"/>
  <c r="AD14" i="5"/>
  <c r="AB14" i="5"/>
  <c r="Z14" i="5"/>
  <c r="V14" i="5"/>
  <c r="P14" i="5"/>
  <c r="D27" i="8" s="1"/>
  <c r="N14" i="5"/>
  <c r="J14" i="5"/>
  <c r="E14" i="5"/>
  <c r="AF52" i="5"/>
  <c r="AD52" i="5"/>
  <c r="AB52" i="5"/>
  <c r="Z52" i="5"/>
  <c r="V52" i="5"/>
  <c r="N52" i="5"/>
  <c r="J52" i="5"/>
  <c r="E52" i="5"/>
  <c r="AF65" i="5"/>
  <c r="AD65" i="5"/>
  <c r="AB65" i="5"/>
  <c r="Z65" i="5"/>
  <c r="V65" i="5"/>
  <c r="N65" i="5"/>
  <c r="J65" i="5"/>
  <c r="E65" i="5"/>
  <c r="AF59" i="5"/>
  <c r="AD59" i="5"/>
  <c r="AB59" i="5"/>
  <c r="Z59" i="5"/>
  <c r="V59" i="5"/>
  <c r="N59" i="5"/>
  <c r="J59" i="5"/>
  <c r="E59" i="5"/>
  <c r="AF13" i="5"/>
  <c r="AD13" i="5"/>
  <c r="AB13" i="5"/>
  <c r="Z13" i="5"/>
  <c r="X13" i="5"/>
  <c r="T13" i="5"/>
  <c r="V13" i="5"/>
  <c r="R13" i="5"/>
  <c r="P13" i="5"/>
  <c r="N13" i="5"/>
  <c r="J13" i="5"/>
  <c r="AF12" i="5"/>
  <c r="AD12" i="5"/>
  <c r="AB12" i="5"/>
  <c r="Z12" i="5"/>
  <c r="X12" i="5"/>
  <c r="T12" i="5"/>
  <c r="V12" i="5"/>
  <c r="R12" i="5"/>
  <c r="P12" i="5"/>
  <c r="N12" i="5"/>
  <c r="J12" i="5"/>
  <c r="AF11" i="5"/>
  <c r="AD11" i="5"/>
  <c r="AB11" i="5"/>
  <c r="Z11" i="5"/>
  <c r="X11" i="5"/>
  <c r="T11" i="5"/>
  <c r="V11" i="5"/>
  <c r="R11" i="5"/>
  <c r="P11" i="5"/>
  <c r="N11" i="5"/>
  <c r="J11" i="5"/>
  <c r="AF10" i="5"/>
  <c r="AD10" i="5"/>
  <c r="AB10" i="5"/>
  <c r="Z10" i="5"/>
  <c r="X10" i="5"/>
  <c r="T10" i="5"/>
  <c r="V10" i="5"/>
  <c r="R10" i="5"/>
  <c r="P10" i="5"/>
  <c r="N10" i="5"/>
  <c r="J10" i="5"/>
  <c r="AF9" i="5"/>
  <c r="AD9" i="5"/>
  <c r="AB9" i="5"/>
  <c r="Z9" i="5"/>
  <c r="X9" i="5"/>
  <c r="T9" i="5"/>
  <c r="V9" i="5"/>
  <c r="R9" i="5"/>
  <c r="P9" i="5"/>
  <c r="N9" i="5"/>
  <c r="J9" i="5"/>
  <c r="AF8" i="5"/>
  <c r="AD8" i="5"/>
  <c r="AB8" i="5"/>
  <c r="Z8" i="5"/>
  <c r="X8" i="5"/>
  <c r="T8" i="5"/>
  <c r="V8" i="5"/>
  <c r="R8" i="5"/>
  <c r="P8" i="5"/>
  <c r="N8" i="5"/>
  <c r="J8" i="5"/>
  <c r="AF7" i="5"/>
  <c r="AD7" i="5"/>
  <c r="AB7" i="5"/>
  <c r="Z7" i="5"/>
  <c r="X7" i="5"/>
  <c r="T7" i="5"/>
  <c r="V7" i="5"/>
  <c r="R7" i="5"/>
  <c r="P7" i="5"/>
  <c r="N7" i="5"/>
  <c r="J7" i="5"/>
  <c r="Y3" i="5" l="1"/>
  <c r="S3" i="5"/>
  <c r="O3" i="5"/>
  <c r="C40" i="8" s="1"/>
  <c r="U3" i="5"/>
  <c r="Q3" i="5"/>
  <c r="W3" i="5"/>
  <c r="L62" i="5"/>
  <c r="L58" i="5"/>
  <c r="K14" i="5"/>
  <c r="L94" i="5"/>
  <c r="L46" i="5"/>
  <c r="L78" i="5"/>
  <c r="L42" i="5"/>
  <c r="L90" i="5"/>
  <c r="L74" i="5"/>
  <c r="L86" i="5"/>
  <c r="L70" i="5"/>
  <c r="L54" i="5"/>
  <c r="L38" i="5"/>
  <c r="L22" i="5"/>
  <c r="L82" i="5"/>
  <c r="L66" i="5"/>
  <c r="L50" i="5"/>
  <c r="L34" i="5"/>
  <c r="L18" i="5"/>
  <c r="L30" i="5"/>
  <c r="L26" i="5"/>
  <c r="L93" i="5"/>
  <c r="L89" i="5"/>
  <c r="L85" i="5"/>
  <c r="L81" i="5"/>
  <c r="L77" i="5"/>
  <c r="L73" i="5"/>
  <c r="L69" i="5"/>
  <c r="L65" i="5"/>
  <c r="L61" i="5"/>
  <c r="L57" i="5"/>
  <c r="L53" i="5"/>
  <c r="L49" i="5"/>
  <c r="L45" i="5"/>
  <c r="L41" i="5"/>
  <c r="L37" i="5"/>
  <c r="L33" i="5"/>
  <c r="L29" i="5"/>
  <c r="L25" i="5"/>
  <c r="L21" i="5"/>
  <c r="L17" i="5"/>
  <c r="L92" i="5"/>
  <c r="L88" i="5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91" i="5"/>
  <c r="L87" i="5"/>
  <c r="L83" i="5"/>
  <c r="L79" i="5"/>
  <c r="L75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V98" i="5"/>
  <c r="S16" i="5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100" i="5" s="1"/>
  <c r="Z98" i="5"/>
  <c r="D54" i="8"/>
  <c r="D2" i="8"/>
  <c r="N98" i="5"/>
  <c r="X98" i="5"/>
  <c r="P98" i="5"/>
  <c r="N99" i="5"/>
  <c r="C28" i="8"/>
  <c r="C44" i="8"/>
  <c r="C29" i="8"/>
  <c r="C45" i="8"/>
  <c r="C34" i="8"/>
  <c r="C42" i="8"/>
  <c r="C50" i="8"/>
  <c r="C27" i="8"/>
  <c r="C31" i="8"/>
  <c r="C35" i="8"/>
  <c r="C39" i="8"/>
  <c r="C43" i="8"/>
  <c r="C47" i="8"/>
  <c r="C51" i="8"/>
  <c r="C26" i="8"/>
  <c r="C22" i="8"/>
  <c r="C18" i="8"/>
  <c r="C14" i="8"/>
  <c r="C10" i="8"/>
  <c r="C6" i="8"/>
  <c r="C58" i="8"/>
  <c r="C62" i="8"/>
  <c r="C66" i="8"/>
  <c r="C70" i="8"/>
  <c r="C74" i="8"/>
  <c r="C78" i="8"/>
  <c r="C55" i="8"/>
  <c r="C59" i="8"/>
  <c r="C63" i="8"/>
  <c r="C67" i="8"/>
  <c r="C71" i="8"/>
  <c r="C75" i="8"/>
  <c r="C79" i="8"/>
  <c r="C56" i="8"/>
  <c r="C60" i="8"/>
  <c r="C64" i="8"/>
  <c r="C68" i="8"/>
  <c r="C72" i="8"/>
  <c r="C76" i="8"/>
  <c r="C80" i="8"/>
  <c r="C54" i="8"/>
  <c r="C57" i="8"/>
  <c r="C73" i="8"/>
  <c r="C61" i="8"/>
  <c r="C77" i="8"/>
  <c r="C65" i="8"/>
  <c r="C69" i="8"/>
  <c r="C25" i="8"/>
  <c r="C21" i="8"/>
  <c r="C17" i="8"/>
  <c r="C13" i="8"/>
  <c r="C9" i="8"/>
  <c r="C5" i="8"/>
  <c r="C2" i="8"/>
  <c r="C24" i="8"/>
  <c r="C20" i="8"/>
  <c r="C16" i="8"/>
  <c r="C12" i="8"/>
  <c r="C8" i="8"/>
  <c r="C4" i="8"/>
  <c r="C23" i="8"/>
  <c r="C19" i="8"/>
  <c r="C15" i="8"/>
  <c r="C11" i="8"/>
  <c r="C7" i="8"/>
  <c r="K10" i="5"/>
  <c r="T99" i="5"/>
  <c r="X99" i="5"/>
  <c r="AF99" i="5"/>
  <c r="K13" i="5"/>
  <c r="K65" i="5"/>
  <c r="K79" i="5"/>
  <c r="K60" i="5"/>
  <c r="K61" i="5"/>
  <c r="K80" i="5"/>
  <c r="K41" i="5"/>
  <c r="K29" i="5"/>
  <c r="K53" i="5"/>
  <c r="K94" i="5"/>
  <c r="K16" i="5"/>
  <c r="K82" i="5"/>
  <c r="K86" i="5"/>
  <c r="K90" i="5"/>
  <c r="K71" i="5"/>
  <c r="K23" i="5"/>
  <c r="K77" i="5"/>
  <c r="K33" i="5"/>
  <c r="K69" i="5"/>
  <c r="K47" i="5"/>
  <c r="K51" i="5"/>
  <c r="K9" i="5"/>
  <c r="K12" i="5"/>
  <c r="K11" i="5"/>
  <c r="R99" i="5"/>
  <c r="Z99" i="5"/>
  <c r="K8" i="5"/>
  <c r="K59" i="5"/>
  <c r="K93" i="5"/>
  <c r="K85" i="5"/>
  <c r="K89" i="5"/>
  <c r="K20" i="5"/>
  <c r="K22" i="5"/>
  <c r="K36" i="5"/>
  <c r="K37" i="5"/>
  <c r="K30" i="5"/>
  <c r="K27" i="5"/>
  <c r="K74" i="5"/>
  <c r="K70" i="5"/>
  <c r="K49" i="5"/>
  <c r="K76" i="5"/>
  <c r="K44" i="5"/>
  <c r="K39" i="5"/>
  <c r="K40" i="5"/>
  <c r="K68" i="5"/>
  <c r="K24" i="5"/>
  <c r="K19" i="5"/>
  <c r="V99" i="5"/>
  <c r="AB99" i="5"/>
  <c r="P99" i="5"/>
  <c r="K15" i="5"/>
  <c r="K48" i="5"/>
  <c r="K55" i="5"/>
  <c r="K72" i="5"/>
  <c r="K26" i="5"/>
  <c r="K32" i="5"/>
  <c r="K73" i="5"/>
  <c r="K42" i="5"/>
  <c r="K66" i="5"/>
  <c r="K64" i="5"/>
  <c r="K83" i="5"/>
  <c r="K75" i="5"/>
  <c r="K17" i="5"/>
  <c r="K38" i="5"/>
  <c r="K92" i="5"/>
  <c r="K35" i="5"/>
  <c r="K18" i="5"/>
  <c r="K87" i="5"/>
  <c r="K58" i="5"/>
  <c r="K95" i="5"/>
  <c r="K88" i="5"/>
  <c r="AD99" i="5"/>
  <c r="K52" i="5"/>
  <c r="K54" i="5"/>
  <c r="K31" i="5"/>
  <c r="K62" i="5"/>
  <c r="K63" i="5"/>
  <c r="K25" i="5"/>
  <c r="K56" i="5"/>
  <c r="K34" i="5"/>
  <c r="K28" i="5"/>
  <c r="K81" i="5"/>
  <c r="K57" i="5"/>
  <c r="K21" i="5"/>
  <c r="K91" i="5"/>
  <c r="K67" i="5"/>
  <c r="K43" i="5"/>
  <c r="K45" i="5"/>
  <c r="K46" i="5"/>
  <c r="K50" i="5"/>
  <c r="K84" i="5"/>
  <c r="K78" i="5"/>
  <c r="K7" i="5"/>
  <c r="C38" i="8" l="1"/>
  <c r="C53" i="8"/>
  <c r="C36" i="8"/>
  <c r="C46" i="8"/>
  <c r="C30" i="8"/>
  <c r="C37" i="8"/>
  <c r="C52" i="8"/>
  <c r="C49" i="8"/>
  <c r="C33" i="8"/>
  <c r="C48" i="8"/>
  <c r="C32" i="8"/>
  <c r="C41" i="8"/>
  <c r="S97" i="5"/>
  <c r="K99" i="5"/>
  <c r="C3" i="2" l="1"/>
  <c r="B3" i="2"/>
</calcChain>
</file>

<file path=xl/comments1.xml><?xml version="1.0" encoding="utf-8"?>
<comments xmlns="http://schemas.openxmlformats.org/spreadsheetml/2006/main">
  <authors>
    <author>manager</author>
  </authors>
  <commentList>
    <comment ref="D3" authorId="0">
      <text>
        <r>
          <rPr>
            <b/>
            <sz val="9"/>
            <color indexed="81"/>
            <rFont val="Tahoma"/>
            <charset val="1"/>
          </rPr>
          <t>manager:</t>
        </r>
        <r>
          <rPr>
            <sz val="9"/>
            <color indexed="81"/>
            <rFont val="Tahoma"/>
            <charset val="1"/>
          </rPr>
          <t xml:space="preserve">
було:
Алчевська</t>
        </r>
      </text>
    </comment>
    <comment ref="J17" authorId="0">
      <text>
        <r>
          <rPr>
            <b/>
            <sz val="11"/>
            <color indexed="81"/>
            <rFont val="Tahoma"/>
            <charset val="1"/>
          </rPr>
          <t>manager:</t>
        </r>
        <r>
          <rPr>
            <sz val="11"/>
            <color indexed="81"/>
            <rFont val="Tahoma"/>
            <charset val="1"/>
          </rPr>
          <t xml:space="preserve">
Додав замість 
85302 / 85305
</t>
        </r>
      </text>
    </comment>
  </commentList>
</comments>
</file>

<file path=xl/comments2.xml><?xml version="1.0" encoding="utf-8"?>
<comments xmlns="http://schemas.openxmlformats.org/spreadsheetml/2006/main">
  <authors>
    <author>manager</author>
    <author>Vasil Kolomiets</author>
  </authors>
  <commentList>
    <comment ref="D1" authorId="0">
      <text>
        <r>
          <rPr>
            <b/>
            <sz val="11"/>
            <color indexed="81"/>
            <rFont val="Tahoma"/>
            <charset val="1"/>
          </rPr>
          <t>manager:</t>
        </r>
        <r>
          <rPr>
            <sz val="11"/>
            <color indexed="81"/>
            <rFont val="Tahoma"/>
            <charset val="1"/>
          </rPr>
          <t xml:space="preserve">
Вес за 1 шт.
в граммах</t>
        </r>
      </text>
    </comment>
    <comment ref="E1" authorId="1">
      <text>
        <r>
          <rPr>
            <b/>
            <sz val="9"/>
            <color indexed="81"/>
            <rFont val="Tahoma"/>
            <family val="2"/>
            <charset val="204"/>
          </rPr>
          <t>Vasil Kolomiets:
Оценочная стоимость 1 изделия в гривнах.  Изделия, не упаковки!!</t>
        </r>
      </text>
    </comment>
    <comment ref="F1" authorId="1">
      <text>
        <r>
          <rPr>
            <b/>
            <sz val="9"/>
            <color indexed="81"/>
            <rFont val="Tahoma"/>
            <family val="2"/>
            <charset val="204"/>
          </rPr>
          <t>Vasil Kolomiets:
Довжина</t>
        </r>
      </text>
    </comment>
    <comment ref="G1" authorId="1">
      <text>
        <r>
          <rPr>
            <b/>
            <sz val="9"/>
            <color indexed="81"/>
            <rFont val="Tahoma"/>
            <family val="2"/>
            <charset val="204"/>
          </rPr>
          <t>Vasil Kolomiets:</t>
        </r>
        <r>
          <rPr>
            <sz val="9"/>
            <color indexed="81"/>
            <rFont val="Tahoma"/>
            <family val="2"/>
            <charset val="204"/>
          </rPr>
          <t xml:space="preserve">
Ширина</t>
        </r>
      </text>
    </comment>
    <comment ref="H1" authorId="1">
      <text>
        <r>
          <rPr>
            <b/>
            <sz val="9"/>
            <color indexed="81"/>
            <rFont val="Tahoma"/>
            <family val="2"/>
            <charset val="204"/>
          </rPr>
          <t>Vasil Kolomiets:</t>
        </r>
        <r>
          <rPr>
            <sz val="9"/>
            <color indexed="81"/>
            <rFont val="Tahoma"/>
            <family val="2"/>
            <charset val="204"/>
          </rPr>
          <t xml:space="preserve">
Висота за 100 штук.
100 листовок
або
100 квартальних календарів (для обчислень)
в міліметрах
</t>
        </r>
      </text>
    </comment>
  </commentList>
</comments>
</file>

<file path=xl/comments3.xml><?xml version="1.0" encoding="utf-8"?>
<comments xmlns="http://schemas.openxmlformats.org/spreadsheetml/2006/main">
  <authors>
    <author>manager</author>
  </authors>
  <commentList>
    <comment ref="A1" authorId="0">
      <text>
        <r>
          <rPr>
            <b/>
            <sz val="11"/>
            <color indexed="81"/>
            <rFont val="Tahoma"/>
            <family val="2"/>
            <charset val="204"/>
          </rPr>
          <t>id код поставки (поточної).
У нас наприклад - 33</t>
        </r>
      </text>
    </comment>
    <comment ref="B1" authorId="0">
      <text>
        <r>
          <rPr>
            <b/>
            <sz val="11"/>
            <color indexed="81"/>
            <rFont val="Tahoma"/>
            <family val="2"/>
            <charset val="204"/>
          </rPr>
          <t xml:space="preserve">id - код одержувача </t>
        </r>
      </text>
    </comment>
    <comment ref="C1" authorId="0">
      <text>
        <r>
          <rPr>
            <sz val="11"/>
            <color indexed="81"/>
            <rFont val="Tahoma"/>
            <family val="2"/>
            <charset val="204"/>
          </rPr>
          <t>код виробу в поточній поставці - 
порядковий номер у списку виробів</t>
        </r>
      </text>
    </comment>
    <comment ref="D1" authorId="0">
      <text>
        <r>
          <rPr>
            <b/>
            <sz val="11"/>
            <color indexed="81"/>
            <rFont val="Tahoma"/>
            <family val="2"/>
            <charset val="204"/>
          </rPr>
          <t>кількість пачок з виробами цього типу</t>
        </r>
      </text>
    </comment>
    <comment ref="E1" authorId="0">
      <text>
        <r>
          <rPr>
            <sz val="11"/>
            <color indexed="81"/>
            <rFont val="Tahoma"/>
            <family val="2"/>
            <charset val="204"/>
          </rPr>
          <t>загальна кількість виробів цього типу, що відправляються цьому одержувачу в усіх пачках. 
Тобто - скільки всього виробів цього типу (№33) отримає ця адреса й прізвище.</t>
        </r>
      </text>
    </comment>
  </commentList>
</comments>
</file>

<file path=xl/sharedStrings.xml><?xml version="1.0" encoding="utf-8"?>
<sst xmlns="http://schemas.openxmlformats.org/spreadsheetml/2006/main" count="740" uniqueCount="479">
  <si>
    <t>Назва відділення</t>
  </si>
  <si>
    <t>ПІБ Керуючого</t>
  </si>
  <si>
    <t>Телефон</t>
  </si>
  <si>
    <t>Адреса</t>
  </si>
  <si>
    <t>Бахмутське відділення №1</t>
  </si>
  <si>
    <t>Вялий Олександр Сергійович</t>
  </si>
  <si>
    <t>84500, Донецька обл., м. Бахмут, вул. Незалежності, 63</t>
  </si>
  <si>
    <t>Бердянське відділення №1</t>
  </si>
  <si>
    <t>Ботвиновська Марина Анатоліївна</t>
  </si>
  <si>
    <t>Білоцерківське відділення №1</t>
  </si>
  <si>
    <t>Антосюк Ірина Валеріївна</t>
  </si>
  <si>
    <t>09100, Київська обл., м. Біла Церква, вул. Ярослава Мудрого, 42</t>
  </si>
  <si>
    <t>Возна Ольга Володимирівна</t>
  </si>
  <si>
    <t>09117, Київська обл., м. Біла Церква, вул. О. Гончара, 2</t>
  </si>
  <si>
    <t>Білоцерківське відділення №2 (ПДО)</t>
  </si>
  <si>
    <t>Орєхова Леся Василівна</t>
  </si>
  <si>
    <t>08652, Київська обл., Васильківський р-н, с.Ковалівка, вул. Монастирська, 10</t>
  </si>
  <si>
    <t>Бориспільське відділення №1</t>
  </si>
  <si>
    <t>Жулин Володимир Ярославович</t>
  </si>
  <si>
    <t>08300, Київська обл., м. Бориспіль, вул. Київський шлях, 76-в</t>
  </si>
  <si>
    <t>Левченко Ірина Володимирівна</t>
  </si>
  <si>
    <t>51900, м. Кам'янське, пр-т Свободи, 49</t>
  </si>
  <si>
    <t>Вінницьке відділення №1</t>
  </si>
  <si>
    <t>Трофимчук Роман Михайлович</t>
  </si>
  <si>
    <t>21018, м. Вінниця, вул. Пирогова, 23</t>
  </si>
  <si>
    <t>Чукардина Тетяна Володимирівна</t>
  </si>
  <si>
    <t>49038, м. Дніпро, пл. Вокзальна, 2</t>
  </si>
  <si>
    <t>Неделько Юлія Леонідівна</t>
  </si>
  <si>
    <t>49000, м. Дніпро, вул. Короленка, 15</t>
  </si>
  <si>
    <t>Дніпровське відділення №10</t>
  </si>
  <si>
    <t>Чорна Наталія Ігорівна</t>
  </si>
  <si>
    <t>49000, м. Дніпро, пр-т Дмитра Яворницького, 40</t>
  </si>
  <si>
    <t>Добропільське відділення №1</t>
  </si>
  <si>
    <t>Марченко Алла Андріївна</t>
  </si>
  <si>
    <t>85000, Донецька обл., м. Добропілля, пр-т Перемоги, 37</t>
  </si>
  <si>
    <t>Дружківське відділення №1</t>
  </si>
  <si>
    <t>Мартиненко Олексій Олександрович</t>
  </si>
  <si>
    <t>84200, Донецька обл., м. Дружківка, вул. Соборна, 22</t>
  </si>
  <si>
    <t>Енергодарське відділення №1</t>
  </si>
  <si>
    <t>Денгізова Марина Сергіївна</t>
  </si>
  <si>
    <t>71500, Запорізька обл., м. Енергодар, вул. Центральна, 4, прим. 130</t>
  </si>
  <si>
    <t>10014, м. Житомир, майдан Соборний, 2/2</t>
  </si>
  <si>
    <t>Жовтоводське відділення №1</t>
  </si>
  <si>
    <t>Задорожня Катерина Євгенівна</t>
  </si>
  <si>
    <t>52200, м. Жовті Води, бул. Свободи, 64/2</t>
  </si>
  <si>
    <t>69095, м. Запоріжжя, пр-т Соборний, 146</t>
  </si>
  <si>
    <t>Запорізьке відділення №5</t>
  </si>
  <si>
    <t>Запорізьке відділення №6</t>
  </si>
  <si>
    <t>69035, м. Запоріжжя, пр-т Соборний, 178</t>
  </si>
  <si>
    <t>Воянський Ігор Павлович</t>
  </si>
  <si>
    <t>76018, м. Івано-Франківськ, вул. М.Грушевського, 11</t>
  </si>
  <si>
    <t>Київське відділення №2</t>
  </si>
  <si>
    <t>04205, м. Київ, пр-т Оболонський, 22-в</t>
  </si>
  <si>
    <t>Київське відділення №3</t>
  </si>
  <si>
    <t>Київське відділення №4</t>
  </si>
  <si>
    <t>04210, м. Київ, пр-т Героїв Сталінграда, 10-а, корп. 5, літера А</t>
  </si>
  <si>
    <t>Київське відділення №5</t>
  </si>
  <si>
    <t>01030, м. Київ, вул. Володимирьска, 46</t>
  </si>
  <si>
    <t>Вакула Олена Олександрівна</t>
  </si>
  <si>
    <t>04070, м. Київ, вул. Петра Сагайдачного, 8</t>
  </si>
  <si>
    <t>Федорченко Ганна Миколаївна</t>
  </si>
  <si>
    <t>03035, м. Київ, вул. Липковського, 16 Г</t>
  </si>
  <si>
    <t>Київське відділення №12</t>
  </si>
  <si>
    <t>01023, м. Київ, вул. Еспланадна, 20</t>
  </si>
  <si>
    <t>Київське відділення №13</t>
  </si>
  <si>
    <t>Дімітрієв Віталій Ігорович</t>
  </si>
  <si>
    <t>04073, м. Київ, пр-т Степана Бандери, 21</t>
  </si>
  <si>
    <t>Київське відділення №15</t>
  </si>
  <si>
    <t>Котелянець Юрій Володимирович</t>
  </si>
  <si>
    <t>03179, м. Київ, пр-т Академіка Палладіна, 7а</t>
  </si>
  <si>
    <t>Київське відділення №16</t>
  </si>
  <si>
    <t>Багапова Вікторія Вікторівна</t>
  </si>
  <si>
    <t>01032, м. Київ, вул. Саксаганського, 90</t>
  </si>
  <si>
    <t>Київське відділення №18</t>
  </si>
  <si>
    <t>03115, м. Київ, вул. Святошинська, 3-а</t>
  </si>
  <si>
    <t>Київське відділення №21</t>
  </si>
  <si>
    <t>Феник Олександр Юрійович</t>
  </si>
  <si>
    <t>04071, м. Київ, вул. Нижній Вал, 15</t>
  </si>
  <si>
    <t>Київське відділення №22</t>
  </si>
  <si>
    <t>03150, м. Київ, вул. В.Васильківська, 66</t>
  </si>
  <si>
    <t>Київське відділення №24</t>
  </si>
  <si>
    <t>Государська Марія Станіславівна</t>
  </si>
  <si>
    <t>02068, м. Київ, вул. А.Ахматової, 46-а</t>
  </si>
  <si>
    <t>Київське відділення №25</t>
  </si>
  <si>
    <t>Федюшко Володимир Анатолійович</t>
  </si>
  <si>
    <t>03057, м. Київ, вул. В. Гетьмана, 1</t>
  </si>
  <si>
    <t>Київське відділення №34</t>
  </si>
  <si>
    <t>в.о. Винник Марина Владимировна</t>
  </si>
  <si>
    <t>03006, м. Киїїв, пр-т Академіка Глушкова, 13 Б</t>
  </si>
  <si>
    <t>Київське відділення №36</t>
  </si>
  <si>
    <t>Гопкало Євген Олександрович</t>
  </si>
  <si>
    <t>01011, м. Київ, вул. П.Мирного, 14</t>
  </si>
  <si>
    <t>Київське відділення №37</t>
  </si>
  <si>
    <t>Савон Тетяна Юріївна</t>
  </si>
  <si>
    <t>02002, м. Київ, вул. Раїси Окіпної, 4</t>
  </si>
  <si>
    <t>Київське відділення №42</t>
  </si>
  <si>
    <t>Бондаренко Лілія Михайлівна</t>
  </si>
  <si>
    <t>01021, м. Київ, вул. Михайла Грушевського, 34/1</t>
  </si>
  <si>
    <t>Київське відділення №43</t>
  </si>
  <si>
    <t>Крутько Світлана Євгеніївна</t>
  </si>
  <si>
    <t>01054, м. Київ, вул. Дмитрівська, 62/20</t>
  </si>
  <si>
    <t>Гаврилов Дмитро Петрович</t>
  </si>
  <si>
    <t>84313, Донецька обл., м. Краматорськ, вул. Б. Хмельницького, 15-42Н</t>
  </si>
  <si>
    <t>Кременчуцьке відділення №1</t>
  </si>
  <si>
    <t>Шиян Тетяна Анатоліївна</t>
  </si>
  <si>
    <t>39600, м. Кременчук, вул. Соборна, 13/39</t>
  </si>
  <si>
    <t>Криворізьке відділення №1</t>
  </si>
  <si>
    <t>50027, Дніпропетровська обл, м. Кривий Ріг, пл. Горького, 10</t>
  </si>
  <si>
    <t>Криворізьке відділення №3</t>
  </si>
  <si>
    <t>Колос Олександр Миколайович</t>
  </si>
  <si>
    <t>50036, Дніпропетровська обл., м. Кривий Ріг, вул. Володимира Великого, 14-а</t>
  </si>
  <si>
    <t>Криворізьке відділення №4</t>
  </si>
  <si>
    <t>Брік Наталія Леонідівна</t>
  </si>
  <si>
    <t>50006, Дніпропетровська обл., м. Кривий Ріг, вул. Соборності, 16</t>
  </si>
  <si>
    <t>Криворізьке відділення №5</t>
  </si>
  <si>
    <t>Кабанов Дмитро Володимирович</t>
  </si>
  <si>
    <t>50027, Дніпропетровська обл., м. Кривий Ріг, пр-т Поштовий, 28, приміщення 27</t>
  </si>
  <si>
    <t>Кропивницьке відділення №1</t>
  </si>
  <si>
    <t>Морараш Ніна Іванівна</t>
  </si>
  <si>
    <t>25006, м. Кропивницький, вул. Преображенська, 3-б</t>
  </si>
  <si>
    <t>Лисичанське відділення №1</t>
  </si>
  <si>
    <t>Сисоєва Олена Іванівна</t>
  </si>
  <si>
    <t>93120, Луганська обл., м. Лисичанськ, пр-т Перемоги, 102</t>
  </si>
  <si>
    <t>Львівське відділення №5</t>
  </si>
  <si>
    <t>Галевич Іван Васильович</t>
  </si>
  <si>
    <t>79008, м. Львів, вул. Валова, 15</t>
  </si>
  <si>
    <t>Маріупольське відділення №3</t>
  </si>
  <si>
    <t>Корума Максим Олександрович</t>
  </si>
  <si>
    <t xml:space="preserve">87500, м. Маріуполь, пр-т Миру, 67/30 </t>
  </si>
  <si>
    <t>Маріупольське відділення №4</t>
  </si>
  <si>
    <t>Череватенко Олександр Артурович</t>
  </si>
  <si>
    <t>87524, м. Маріуполь, пр-т Металургів, 166-а</t>
  </si>
  <si>
    <t>Маріупольське відділення №5</t>
  </si>
  <si>
    <t>Кузнецова Лариса Миколаївна</t>
  </si>
  <si>
    <t>87500, м. Маріуполь, пр-т Будівельників, 125-б</t>
  </si>
  <si>
    <t>Мелітопольське відділення №1</t>
  </si>
  <si>
    <t>Шестакова Інна Василівна</t>
  </si>
  <si>
    <t>72319, Запорізька обл., м. Мелітополь, вул. Героїв України, 34/1</t>
  </si>
  <si>
    <t>Миколаївське відділення №1</t>
  </si>
  <si>
    <t>Гридін Владислав Валерійович</t>
  </si>
  <si>
    <t>57286, Миколаївська обл., Вітовський р-н, с. Галицинове, вул. Набережна, 64</t>
  </si>
  <si>
    <t>Миколаївське відділення №4</t>
  </si>
  <si>
    <t>Барановська Наталя Віталіївна</t>
  </si>
  <si>
    <t>54052, м. Миколаїв, пр-т Корабелів, 12/12</t>
  </si>
  <si>
    <t>Петруняк Микола Ярославович</t>
  </si>
  <si>
    <t>54029, м. Миколаїв, пр-т Центральний, 24-В</t>
  </si>
  <si>
    <t>Нікопольське відділення №1</t>
  </si>
  <si>
    <t>Юркова Марина Володимирівна</t>
  </si>
  <si>
    <t>53210, Дніпропетровська обл., м. Нікополь, пр-т Трубників, 36</t>
  </si>
  <si>
    <t>Новокаховське відділення №1</t>
  </si>
  <si>
    <t>Асанов Сергій Миколайович</t>
  </si>
  <si>
    <t>74900, Херсонська обл., м. Нова Каховка, вул. Французька, 55</t>
  </si>
  <si>
    <t>Одеське відділення №2</t>
  </si>
  <si>
    <t>Челишева Олена Олександрівна</t>
  </si>
  <si>
    <t>65014, м. Одеса, вул. Жуковського, 10</t>
  </si>
  <si>
    <t>Одеське відділення №4</t>
  </si>
  <si>
    <t>Яригін Семен Олександрович</t>
  </si>
  <si>
    <t>65074, м. Одеса, вул. Філатова  академіка, 66</t>
  </si>
  <si>
    <t>Одеське відділення №7</t>
  </si>
  <si>
    <t>Жечева Ганна Степанівна</t>
  </si>
  <si>
    <t>65123, м. Одеса, вул. Висоцького, 2-а</t>
  </si>
  <si>
    <t>Одеське відділення №8</t>
  </si>
  <si>
    <t>Осмоловська Світлана Олексіївна</t>
  </si>
  <si>
    <t>65058, м. Одеса, пр-т Шевченка, 25</t>
  </si>
  <si>
    <t>Одеське відділення №9</t>
  </si>
  <si>
    <t>Волкова Кристина Анатоліївна</t>
  </si>
  <si>
    <t>65104, м. Одеса, пр-т Академіка Глушка, 13</t>
  </si>
  <si>
    <t>Юсупова Ілона Володимирівна</t>
  </si>
  <si>
    <t>65045, м. Одеса, вул. Буніна, 30</t>
  </si>
  <si>
    <t>Олександрійське відділення №1</t>
  </si>
  <si>
    <t>28000, Кіровоградська обл., м. Олександрія, вул. Григорія Усика, 38</t>
  </si>
  <si>
    <t>Павлоградське відділення №1</t>
  </si>
  <si>
    <t>Покровське відділення №1</t>
  </si>
  <si>
    <t>Коцаренко Віталій Олександрович</t>
  </si>
  <si>
    <t>85302, Донецька обл., м. Покровськ, вул. Європейська, 59</t>
  </si>
  <si>
    <t>Полтавське відділення №3</t>
  </si>
  <si>
    <t>Бардін Юрій Михайлович</t>
  </si>
  <si>
    <t>Сєвєродонецьке відділення №1</t>
  </si>
  <si>
    <t>Колодочка Юлія Іванівна</t>
  </si>
  <si>
    <t>93405, Луганська обл., м. Сєвєродонецьк, пр-т Гвардійський, 15</t>
  </si>
  <si>
    <t>Берині Денис Євгенійович</t>
  </si>
  <si>
    <t>84122, Донецька обл., м. Слов'янськ, вул. Центральна, 23</t>
  </si>
  <si>
    <t>Коваль Любов Миколаївна</t>
  </si>
  <si>
    <t>40000, м. Суми, вул. Воскресенська, 2</t>
  </si>
  <si>
    <t>Харківське відділення №1</t>
  </si>
  <si>
    <t>61072, м. Харків, пр-т Науки, 41/43</t>
  </si>
  <si>
    <t>Харківське відділення №2</t>
  </si>
  <si>
    <t>Закотій Андрій Михайлович</t>
  </si>
  <si>
    <t>61024, м. Харків, вул. Ярослава Мудрого, 37</t>
  </si>
  <si>
    <t>Литвиненко Тетяна Миколаївна</t>
  </si>
  <si>
    <t>61002, м. Харків, вул. Донця-Захаржевського, 2</t>
  </si>
  <si>
    <t>Харківське відділення №4</t>
  </si>
  <si>
    <t>Брайко Яна Володимирівна</t>
  </si>
  <si>
    <t>61002, м. Харків, вул. Сумська, 74</t>
  </si>
  <si>
    <t>Харківське відділення №5</t>
  </si>
  <si>
    <t>Казанникова Ольга Андреевна</t>
  </si>
  <si>
    <t>61124, м. Харків, пр-т Гагаріна, 167</t>
  </si>
  <si>
    <t>Харківське відділення №7</t>
  </si>
  <si>
    <t>Животченко Владимир Николаевич</t>
  </si>
  <si>
    <t xml:space="preserve">61052, м. Харків, вул. Євгенія Котляра, 8/10-В </t>
  </si>
  <si>
    <t>Харківське відділення №8</t>
  </si>
  <si>
    <t>Харківське відділення №10</t>
  </si>
  <si>
    <t>Колодочка Вікторія Василівна</t>
  </si>
  <si>
    <t>61002, м. Харків, пров. Вірменський, 2</t>
  </si>
  <si>
    <t>Харківське відділення №11</t>
  </si>
  <si>
    <t>Воронов Павло Георгійович</t>
  </si>
  <si>
    <t>61091, м. Харків, проїзд Стадіонний, 11</t>
  </si>
  <si>
    <t>Харківське відділення №12</t>
  </si>
  <si>
    <t>Гулько Олена Віталіївна</t>
  </si>
  <si>
    <t>61022, м. Харків, пр-т Незалежності, 7</t>
  </si>
  <si>
    <t>Херсонське відділення №1</t>
  </si>
  <si>
    <t>Гаценко Володимир Володимирович</t>
  </si>
  <si>
    <t>73003, м. Херсон, вул. Ярослава Мудрого, 8а</t>
  </si>
  <si>
    <t>Херсонське відділення №3</t>
  </si>
  <si>
    <t>Дмитришина Марина Петрівна</t>
  </si>
  <si>
    <t>73026, м. Херсон, пр-т Ушакова, 73</t>
  </si>
  <si>
    <t>Хмельницьке відділення №1</t>
  </si>
  <si>
    <t>Костик Геннадій Олегович</t>
  </si>
  <si>
    <t>29013, м. Хмельницький, вул. Подольська,54</t>
  </si>
  <si>
    <t>18002, м. Черкаси, бульвар Шевченка, 170</t>
  </si>
  <si>
    <t>Черкаське відділення №2</t>
  </si>
  <si>
    <t>Каушнян Валентина Олександрівна</t>
  </si>
  <si>
    <t>18000, м. Черкаси, вул. Смілянська, 36</t>
  </si>
  <si>
    <t>Будинкевич Наталія Григорівна</t>
  </si>
  <si>
    <t>58002, м. Чернівці, вул. Головна, 63</t>
  </si>
  <si>
    <t>Чорноморське відділення №1</t>
  </si>
  <si>
    <t xml:space="preserve">в.о Брайловська Аліна Олександрівна </t>
  </si>
  <si>
    <t>68003, Одеська обл., м. Чорноморськ, пр-т Миру, 31-Г</t>
  </si>
  <si>
    <t>Резерв ЦО</t>
  </si>
  <si>
    <t>Итого:</t>
  </si>
  <si>
    <t>Максименко Олеся Александровна</t>
  </si>
  <si>
    <t>Петришина Ольга Викторовна</t>
  </si>
  <si>
    <t>Стяпкина Юлія Борисівна</t>
  </si>
  <si>
    <t>Палагеча Юлия Мирославовна</t>
  </si>
  <si>
    <t>Рогожина Катерина Григорівна</t>
  </si>
  <si>
    <t>Клименко Світлана Володимирівна</t>
  </si>
  <si>
    <t>Процюк Ганна Володимирівна</t>
  </si>
  <si>
    <t>Білоцерківське відділення №2</t>
  </si>
  <si>
    <t>Дніпровське відділення №4</t>
  </si>
  <si>
    <t>Дніпровське відділення №9</t>
  </si>
  <si>
    <t>Житомирське відділення №1</t>
  </si>
  <si>
    <t>Запорізьке відділення №3</t>
  </si>
  <si>
    <t>Івано-Франківське відділення №1</t>
  </si>
  <si>
    <t>Київське відділення №7</t>
  </si>
  <si>
    <t>Київське відділення №8</t>
  </si>
  <si>
    <t>Київське відділення №41</t>
  </si>
  <si>
    <t>Краматорське відділення №1</t>
  </si>
  <si>
    <t>Миколаївське відділення №6</t>
  </si>
  <si>
    <t>Одеське відділення №10</t>
  </si>
  <si>
    <t>Сумське відділення №2</t>
  </si>
  <si>
    <t>Харківське відділення №3</t>
  </si>
  <si>
    <t>Черкаське відділення №1</t>
  </si>
  <si>
    <t>Чернівецьке відділення №1</t>
  </si>
  <si>
    <t>Головченко Юлия</t>
  </si>
  <si>
    <t>Безсмола Оксана Степанівна</t>
  </si>
  <si>
    <t>Соломатина Оксана Андреевна</t>
  </si>
  <si>
    <t>61024, м. Харків, вул. Героїв Праці, 7</t>
  </si>
  <si>
    <t>Христенко Ірина Сергіївна</t>
  </si>
  <si>
    <t>36014, м. Полтава, вул. Соборності, 46</t>
  </si>
  <si>
    <t>01030, м. Київ, вул. Володимирська, 46</t>
  </si>
  <si>
    <t>Косенко Ирина Александровна</t>
  </si>
  <si>
    <t>Нестерак Людмила Александровна</t>
  </si>
  <si>
    <t>Відділення №1 в м.Кам’янське</t>
  </si>
  <si>
    <t>Слов‘янське відділення №1</t>
  </si>
  <si>
    <t>Пакеты</t>
  </si>
  <si>
    <t>Страховые</t>
  </si>
  <si>
    <t>Всего</t>
  </si>
  <si>
    <t>Шульга Татьяна Михайловна</t>
  </si>
  <si>
    <t>Хабарова Марина Андреевна</t>
  </si>
  <si>
    <t xml:space="preserve">        пакеты</t>
  </si>
  <si>
    <t>25х9х21</t>
  </si>
  <si>
    <t>25х12х34</t>
  </si>
  <si>
    <t>38х13,5х24,5</t>
  </si>
  <si>
    <t>папки</t>
  </si>
  <si>
    <t>Блокнот А4 биндер</t>
  </si>
  <si>
    <t>А5</t>
  </si>
  <si>
    <t xml:space="preserve">пакет </t>
  </si>
  <si>
    <t>Блокнот А4-пружина</t>
  </si>
  <si>
    <t>Харций Андрей</t>
  </si>
  <si>
    <t>крафт конверт</t>
  </si>
  <si>
    <t>конверты для денег</t>
  </si>
  <si>
    <t>папки на магните</t>
  </si>
  <si>
    <t>воблер</t>
  </si>
  <si>
    <t>от 5,01 до 
10,0 кг</t>
  </si>
  <si>
    <t>от 10,01 до 
20,0 кг</t>
  </si>
  <si>
    <t>от 20,01 до 
30,0 кг</t>
  </si>
  <si>
    <t>от 30 кг та більше</t>
  </si>
  <si>
    <t>Для розрахунку вартості береться ціна блігайшего міста з даної таблиці. Понад 300 кг додається 300,00 грн з ПДВ за кожні наступні 100 кг.</t>
  </si>
  <si>
    <t>ВЕС изделия</t>
  </si>
  <si>
    <t>Вес</t>
  </si>
  <si>
    <t>Стоимость доставки</t>
  </si>
  <si>
    <t>Пачек</t>
  </si>
  <si>
    <t>Блокнот А5</t>
  </si>
  <si>
    <t>пакет  белый</t>
  </si>
  <si>
    <t>пакеты 25х9х21</t>
  </si>
  <si>
    <t>пакеты 25х12х34</t>
  </si>
  <si>
    <t>пакеты 38х13,5х24,5</t>
  </si>
  <si>
    <t>71118 м. Бердянськ, пр. Праці/вул.Італійська, 35/50</t>
  </si>
  <si>
    <t>69032, м. Запоріжжя, пр-т Соборний, 218</t>
  </si>
  <si>
    <t>Бахмут</t>
  </si>
  <si>
    <t>Дніпро</t>
  </si>
  <si>
    <t>Незалежності</t>
  </si>
  <si>
    <t>Ярослава Мудрого</t>
  </si>
  <si>
    <t>Монастирська</t>
  </si>
  <si>
    <t>Київський шлях</t>
  </si>
  <si>
    <t>Пирогова</t>
  </si>
  <si>
    <t>Вокзальна</t>
  </si>
  <si>
    <t>Короленка</t>
  </si>
  <si>
    <t>Бердянськ</t>
  </si>
  <si>
    <t>Бориспіль</t>
  </si>
  <si>
    <t>Біла церква</t>
  </si>
  <si>
    <t>Гончара Олеся</t>
  </si>
  <si>
    <t>Ковалівка с.</t>
  </si>
  <si>
    <t>76в</t>
  </si>
  <si>
    <t>Кам'янське</t>
  </si>
  <si>
    <t>Вінниця</t>
  </si>
  <si>
    <t>Добропілля</t>
  </si>
  <si>
    <t>Дружківка</t>
  </si>
  <si>
    <t>Житомир</t>
  </si>
  <si>
    <t>Свободи</t>
  </si>
  <si>
    <t>Соборна</t>
  </si>
  <si>
    <t>Енергодар</t>
  </si>
  <si>
    <t>Центральна</t>
  </si>
  <si>
    <t>майдан</t>
  </si>
  <si>
    <t>Жовті води</t>
  </si>
  <si>
    <t>Запоріжжя</t>
  </si>
  <si>
    <t>Івано-Франківськ</t>
  </si>
  <si>
    <t>Грушевського Михайла</t>
  </si>
  <si>
    <t>Київ</t>
  </si>
  <si>
    <t>22в</t>
  </si>
  <si>
    <t>10а</t>
  </si>
  <si>
    <t>Сагайдачного Петра</t>
  </si>
  <si>
    <t xml:space="preserve">Липковьского </t>
  </si>
  <si>
    <t>16г</t>
  </si>
  <si>
    <t>Еспладна</t>
  </si>
  <si>
    <t>7а</t>
  </si>
  <si>
    <t>Саксаганського</t>
  </si>
  <si>
    <t>Святошинська</t>
  </si>
  <si>
    <t>3а</t>
  </si>
  <si>
    <t>Нижній вал</t>
  </si>
  <si>
    <t>Велика Васильківська</t>
  </si>
  <si>
    <t>46а</t>
  </si>
  <si>
    <t>Ахматової Анни</t>
  </si>
  <si>
    <t>Гетьмана Вадима</t>
  </si>
  <si>
    <t>Глушкова академіка</t>
  </si>
  <si>
    <t>13б</t>
  </si>
  <si>
    <t>Мирного Панаса</t>
  </si>
  <si>
    <t>Окіпної Раїси</t>
  </si>
  <si>
    <t>Дмитрівська</t>
  </si>
  <si>
    <t>62/20</t>
  </si>
  <si>
    <t>13/39</t>
  </si>
  <si>
    <t>Краматорськ</t>
  </si>
  <si>
    <t>Хмельницького Богдана</t>
  </si>
  <si>
    <t>15-42н</t>
  </si>
  <si>
    <t>Кременчук</t>
  </si>
  <si>
    <t>Кривий Ріг</t>
  </si>
  <si>
    <t xml:space="preserve">Володимира Великого </t>
  </si>
  <si>
    <t>14а</t>
  </si>
  <si>
    <t>Соборності</t>
  </si>
  <si>
    <t>28/27</t>
  </si>
  <si>
    <t>Кропивницький</t>
  </si>
  <si>
    <t>Преображенська</t>
  </si>
  <si>
    <t>3б</t>
  </si>
  <si>
    <t>Лисичанськ</t>
  </si>
  <si>
    <t>Львів</t>
  </si>
  <si>
    <t>Валова</t>
  </si>
  <si>
    <t>Маріуполь</t>
  </si>
  <si>
    <t>67/30</t>
  </si>
  <si>
    <t>166а</t>
  </si>
  <si>
    <t>125б</t>
  </si>
  <si>
    <t>Мелітополь</t>
  </si>
  <si>
    <t>Героїв України</t>
  </si>
  <si>
    <t>Набережна</t>
  </si>
  <si>
    <t>34/1</t>
  </si>
  <si>
    <t>Галицинове</t>
  </si>
  <si>
    <t>Миколаїв</t>
  </si>
  <si>
    <t>12 //12</t>
  </si>
  <si>
    <t>24в</t>
  </si>
  <si>
    <t>Нікополь</t>
  </si>
  <si>
    <t>Нова Каховка</t>
  </si>
  <si>
    <t>Одеса</t>
  </si>
  <si>
    <t>Олександрія</t>
  </si>
  <si>
    <t>Покровськ</t>
  </si>
  <si>
    <t>Полтава</t>
  </si>
  <si>
    <t>Сєвєродонецьк</t>
  </si>
  <si>
    <t>Слов'янськ</t>
  </si>
  <si>
    <t>Французька</t>
  </si>
  <si>
    <t>Жуковського</t>
  </si>
  <si>
    <t>Висоцького</t>
  </si>
  <si>
    <t>Європейська</t>
  </si>
  <si>
    <t>Філатова академіка</t>
  </si>
  <si>
    <t>2а</t>
  </si>
  <si>
    <t>Усика Григорія</t>
  </si>
  <si>
    <t>Суми</t>
  </si>
  <si>
    <t>Воскресеньска</t>
  </si>
  <si>
    <t>Харків</t>
  </si>
  <si>
    <t>41/43</t>
  </si>
  <si>
    <t>Сумська</t>
  </si>
  <si>
    <t>Гагаріна</t>
  </si>
  <si>
    <t>Котляра Євгенія</t>
  </si>
  <si>
    <t>8/10-в</t>
  </si>
  <si>
    <t>Героїв Праці</t>
  </si>
  <si>
    <t>Стадіонний проїзд</t>
  </si>
  <si>
    <t>Херсон</t>
  </si>
  <si>
    <t>8а</t>
  </si>
  <si>
    <t>Хмельницький</t>
  </si>
  <si>
    <t>Подольська</t>
  </si>
  <si>
    <t>Черкаси</t>
  </si>
  <si>
    <t>Чернівці</t>
  </si>
  <si>
    <t>Чорноморськ</t>
  </si>
  <si>
    <t>Смілянська</t>
  </si>
  <si>
    <t>Головна</t>
  </si>
  <si>
    <t>31г</t>
  </si>
  <si>
    <t>addr_id</t>
  </si>
  <si>
    <t>город</t>
  </si>
  <si>
    <t>улица</t>
  </si>
  <si>
    <t>дом</t>
  </si>
  <si>
    <t>квартира</t>
  </si>
  <si>
    <t>этаж</t>
  </si>
  <si>
    <t>ФИО</t>
  </si>
  <si>
    <t>телефон</t>
  </si>
  <si>
    <t>zipCode</t>
  </si>
  <si>
    <t>item_id</t>
  </si>
  <si>
    <t>value_1</t>
  </si>
  <si>
    <t>length</t>
  </si>
  <si>
    <t>width</t>
  </si>
  <si>
    <t>height_x_100</t>
  </si>
  <si>
    <t>Код получателя</t>
  </si>
  <si>
    <t>папки А4</t>
  </si>
  <si>
    <t>вулиця</t>
  </si>
  <si>
    <t>проспект</t>
  </si>
  <si>
    <t>Центральний</t>
  </si>
  <si>
    <t>Соборний</t>
  </si>
  <si>
    <t>Миру</t>
  </si>
  <si>
    <t>Оболонський</t>
  </si>
  <si>
    <t>Шевченка</t>
  </si>
  <si>
    <t>Бандери Степана</t>
  </si>
  <si>
    <t>Яворницького Дмитра</t>
  </si>
  <si>
    <t>Науки</t>
  </si>
  <si>
    <t>Героїв Сталінграду</t>
  </si>
  <si>
    <t>Академіка Глушка</t>
  </si>
  <si>
    <t>Гвардійський</t>
  </si>
  <si>
    <t>Пперемоги</t>
  </si>
  <si>
    <t>Будівельників</t>
  </si>
  <si>
    <t>Паладіна Академіка</t>
  </si>
  <si>
    <t>Поштовий</t>
  </si>
  <si>
    <t>Праці</t>
  </si>
  <si>
    <t>Перемоги</t>
  </si>
  <si>
    <t>Корабелів</t>
  </si>
  <si>
    <t>Трубників</t>
  </si>
  <si>
    <t>Металургів</t>
  </si>
  <si>
    <t>Ушакова</t>
  </si>
  <si>
    <t>провулок</t>
  </si>
  <si>
    <t>Вірменьский</t>
  </si>
  <si>
    <t>площа</t>
  </si>
  <si>
    <t>Горького</t>
  </si>
  <si>
    <t>бульвар</t>
  </si>
  <si>
    <t>Полтавський шлях</t>
  </si>
  <si>
    <t>Лозова</t>
  </si>
  <si>
    <t>9/17</t>
  </si>
  <si>
    <t>Константинівка</t>
  </si>
  <si>
    <t>Сєверодонецьк</t>
  </si>
  <si>
    <t>Алчевських</t>
  </si>
  <si>
    <t>префикс</t>
  </si>
  <si>
    <t>item_name</t>
  </si>
  <si>
    <t>id_items</t>
  </si>
  <si>
    <t>item_weight</t>
  </si>
  <si>
    <t>item_cost</t>
  </si>
  <si>
    <t>delivery_contracts_id</t>
  </si>
  <si>
    <t>Прокоф'єва</t>
  </si>
  <si>
    <t>Відповідність  назв поля в базі</t>
  </si>
  <si>
    <t>weight_1</t>
  </si>
  <si>
    <t>код_поставки</t>
  </si>
  <si>
    <t>наименование_изделия</t>
  </si>
  <si>
    <t>delivery_id</t>
  </si>
  <si>
    <t>item_id_in_delivery</t>
  </si>
  <si>
    <t>receivers_id</t>
  </si>
  <si>
    <t>parcels</t>
  </si>
  <si>
    <t>items_total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</si>
</sst>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35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6"/>
      <name val="Arial"/>
      <family val="2"/>
      <charset val="204"/>
    </font>
    <font>
      <sz val="16"/>
      <color theme="1"/>
      <name val="Arial"/>
      <family val="2"/>
      <charset val="204"/>
    </font>
    <font>
      <sz val="16"/>
      <color theme="1"/>
      <name val="Times New Roman"/>
      <family val="1"/>
      <charset val="204"/>
    </font>
    <font>
      <b/>
      <sz val="16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6"/>
      <color rgb="FFFF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sz val="16"/>
      <name val="Calibri "/>
      <charset val="204"/>
    </font>
    <font>
      <b/>
      <sz val="16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1"/>
      <charset val="204"/>
    </font>
    <font>
      <sz val="10"/>
      <color rgb="FF000000"/>
      <name val="Calibri1"/>
      <charset val="204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5" tint="-0.249977111117893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1"/>
      <name val="Tahoma"/>
      <charset val="1"/>
    </font>
    <font>
      <b/>
      <sz val="11"/>
      <color indexed="81"/>
      <name val="Tahoma"/>
      <charset val="1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1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6" fillId="0" borderId="0"/>
    <xf numFmtId="0" fontId="19" fillId="0" borderId="0"/>
    <xf numFmtId="0" fontId="1" fillId="0" borderId="0"/>
  </cellStyleXfs>
  <cellXfs count="124">
    <xf numFmtId="0" fontId="0" fillId="0" borderId="0" xfId="0"/>
    <xf numFmtId="0" fontId="5" fillId="0" borderId="0" xfId="0" applyFont="1"/>
    <xf numFmtId="0" fontId="0" fillId="0" borderId="0" xfId="0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9" fillId="0" borderId="0" xfId="0" applyNumberFormat="1" applyFont="1"/>
    <xf numFmtId="2" fontId="8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7" fillId="0" borderId="1" xfId="0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" fontId="14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7" fillId="7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" fontId="11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left" vertical="center" wrapText="1"/>
    </xf>
    <xf numFmtId="1" fontId="7" fillId="5" borderId="12" xfId="0" applyNumberFormat="1" applyFont="1" applyFill="1" applyBorder="1" applyAlignment="1">
      <alignment horizontal="center" vertical="center" wrapText="1"/>
    </xf>
    <xf numFmtId="1" fontId="14" fillId="0" borderId="1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1" fontId="7" fillId="5" borderId="2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/>
    </xf>
    <xf numFmtId="16" fontId="7" fillId="0" borderId="1" xfId="0" applyNumberFormat="1" applyFont="1" applyFill="1" applyBorder="1" applyAlignment="1">
      <alignment horizontal="left" vertical="center" wrapText="1"/>
    </xf>
    <xf numFmtId="0" fontId="8" fillId="8" borderId="17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7" fillId="8" borderId="12" xfId="0" applyNumberFormat="1" applyFont="1" applyFill="1" applyBorder="1" applyAlignment="1">
      <alignment horizontal="center" vertical="center" wrapText="1"/>
    </xf>
    <xf numFmtId="1" fontId="7" fillId="8" borderId="1" xfId="0" applyNumberFormat="1" applyFont="1" applyFill="1" applyBorder="1" applyAlignment="1">
      <alignment horizontal="center" vertical="center" wrapText="1"/>
    </xf>
    <xf numFmtId="1" fontId="7" fillId="8" borderId="18" xfId="0" applyNumberFormat="1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/>
    </xf>
    <xf numFmtId="1" fontId="7" fillId="8" borderId="20" xfId="0" applyNumberFormat="1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/>
    </xf>
    <xf numFmtId="1" fontId="7" fillId="8" borderId="21" xfId="0" applyNumberFormat="1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/>
    </xf>
    <xf numFmtId="1" fontId="7" fillId="8" borderId="15" xfId="0" applyNumberFormat="1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/>
    </xf>
    <xf numFmtId="1" fontId="7" fillId="8" borderId="16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7" fillId="8" borderId="22" xfId="1" applyFont="1" applyFill="1" applyBorder="1" applyAlignment="1">
      <alignment horizontal="center" vertical="center"/>
    </xf>
    <xf numFmtId="0" fontId="17" fillId="8" borderId="22" xfId="1" applyFont="1" applyFill="1" applyBorder="1" applyAlignment="1">
      <alignment horizontal="center" vertical="center" wrapText="1"/>
    </xf>
    <xf numFmtId="0" fontId="16" fillId="0" borderId="0" xfId="1"/>
    <xf numFmtId="0" fontId="18" fillId="9" borderId="22" xfId="1" applyFont="1" applyFill="1" applyBorder="1" applyAlignment="1">
      <alignment horizontal="center" vertical="center"/>
    </xf>
    <xf numFmtId="0" fontId="20" fillId="9" borderId="1" xfId="2" applyFont="1" applyFill="1" applyBorder="1" applyAlignment="1">
      <alignment horizontal="left" vertical="center" wrapText="1"/>
    </xf>
    <xf numFmtId="0" fontId="16" fillId="0" borderId="0" xfId="1" applyAlignment="1">
      <alignment horizontal="center" vertical="center"/>
    </xf>
    <xf numFmtId="0" fontId="23" fillId="8" borderId="0" xfId="1" applyFont="1" applyFill="1" applyAlignment="1">
      <alignment horizontal="left" vertical="center" wrapText="1" indent="1"/>
    </xf>
    <xf numFmtId="0" fontId="23" fillId="8" borderId="0" xfId="1" applyFont="1" applyFill="1" applyAlignment="1">
      <alignment horizontal="center" vertical="center" wrapText="1"/>
    </xf>
    <xf numFmtId="0" fontId="23" fillId="8" borderId="0" xfId="1" applyFont="1" applyFill="1" applyAlignment="1">
      <alignment horizontal="center" vertical="center"/>
    </xf>
    <xf numFmtId="0" fontId="24" fillId="8" borderId="0" xfId="1" applyFont="1" applyFill="1" applyAlignment="1">
      <alignment horizontal="center" vertical="center"/>
    </xf>
    <xf numFmtId="3" fontId="16" fillId="0" borderId="0" xfId="1" applyNumberFormat="1" applyAlignment="1">
      <alignment horizontal="left" vertical="center" wrapText="1"/>
    </xf>
    <xf numFmtId="0" fontId="16" fillId="0" borderId="0" xfId="1" applyAlignment="1">
      <alignment vertical="center"/>
    </xf>
    <xf numFmtId="165" fontId="16" fillId="0" borderId="0" xfId="1" applyNumberFormat="1" applyAlignment="1">
      <alignment horizontal="center" vertical="center"/>
    </xf>
    <xf numFmtId="0" fontId="16" fillId="6" borderId="0" xfId="1" applyFill="1" applyAlignment="1">
      <alignment horizontal="center" vertical="center"/>
    </xf>
    <xf numFmtId="0" fontId="16" fillId="3" borderId="0" xfId="1" applyFill="1" applyAlignment="1">
      <alignment horizontal="center" vertical="center"/>
    </xf>
    <xf numFmtId="0" fontId="1" fillId="0" borderId="0" xfId="3" applyAlignment="1">
      <alignment horizontal="left"/>
    </xf>
    <xf numFmtId="0" fontId="16" fillId="0" borderId="0" xfId="1" applyAlignment="1">
      <alignment horizontal="left" vertical="center" indent="1"/>
    </xf>
    <xf numFmtId="0" fontId="16" fillId="0" borderId="0" xfId="1" applyAlignment="1">
      <alignment horizontal="left" vertical="center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center" vertical="center"/>
    </xf>
    <xf numFmtId="1" fontId="20" fillId="9" borderId="1" xfId="2" applyNumberFormat="1" applyFont="1" applyFill="1" applyBorder="1" applyAlignment="1">
      <alignment horizontal="left" vertical="center" wrapText="1"/>
    </xf>
    <xf numFmtId="1" fontId="20" fillId="9" borderId="0" xfId="2" applyNumberFormat="1" applyFont="1" applyFill="1" applyAlignment="1">
      <alignment horizontal="left" vertical="center" wrapText="1"/>
    </xf>
    <xf numFmtId="1" fontId="7" fillId="8" borderId="1" xfId="0" applyNumberFormat="1" applyFont="1" applyFill="1" applyBorder="1" applyAlignment="1">
      <alignment horizontal="left" vertical="center" wrapText="1"/>
    </xf>
    <xf numFmtId="1" fontId="25" fillId="0" borderId="0" xfId="1" applyNumberFormat="1" applyFont="1" applyAlignment="1">
      <alignment horizontal="center"/>
    </xf>
    <xf numFmtId="1" fontId="25" fillId="0" borderId="0" xfId="1" applyNumberFormat="1" applyFont="1" applyAlignment="1">
      <alignment horizontal="center" vertical="center"/>
    </xf>
    <xf numFmtId="0" fontId="20" fillId="6" borderId="1" xfId="2" applyFont="1" applyFill="1" applyBorder="1" applyAlignment="1">
      <alignment horizontal="left" vertical="center" wrapText="1"/>
    </xf>
    <xf numFmtId="49" fontId="20" fillId="6" borderId="1" xfId="2" applyNumberFormat="1" applyFont="1" applyFill="1" applyBorder="1" applyAlignment="1">
      <alignment horizontal="left" vertical="center" wrapText="1"/>
    </xf>
    <xf numFmtId="1" fontId="20" fillId="6" borderId="0" xfId="2" applyNumberFormat="1" applyFont="1" applyFill="1" applyAlignment="1">
      <alignment horizontal="left" vertical="center" wrapText="1"/>
    </xf>
    <xf numFmtId="3" fontId="30" fillId="10" borderId="0" xfId="1" applyNumberFormat="1" applyFont="1" applyFill="1" applyAlignment="1">
      <alignment horizontal="center" vertical="center" wrapText="1"/>
    </xf>
    <xf numFmtId="0" fontId="31" fillId="10" borderId="0" xfId="1" applyFont="1" applyFill="1" applyAlignment="1">
      <alignment horizontal="center" vertical="center"/>
    </xf>
    <xf numFmtId="0" fontId="1" fillId="10" borderId="0" xfId="3" applyFill="1" applyAlignment="1">
      <alignment horizontal="center" vertical="center"/>
    </xf>
    <xf numFmtId="0" fontId="32" fillId="11" borderId="0" xfId="1" applyFont="1" applyFill="1" applyAlignment="1">
      <alignment horizontal="center"/>
    </xf>
    <xf numFmtId="0" fontId="32" fillId="11" borderId="0" xfId="1" applyFont="1" applyFill="1" applyAlignment="1">
      <alignment horizontal="center" vertical="center"/>
    </xf>
    <xf numFmtId="0" fontId="11" fillId="3" borderId="10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</cellXfs>
  <cellStyles count="4">
    <cellStyle name="Звичайний 2" xfId="1"/>
    <cellStyle name="Звичайний 3" xfId="3"/>
    <cellStyle name="Звичайний 6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phpmyadmin.adm.tools/themes/dot.gif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0499119" y="639357"/>
    <xdr:ext cx="24844" cy="12957"/>
    <xdr:pic>
      <xdr:nvPicPr>
        <xdr:cNvPr id="2" name="https://phpmyadmin.adm.tools/themes/dot.gif">
          <a:extLst>
            <a:ext uri="{FF2B5EF4-FFF2-40B4-BE49-F238E27FC236}">
              <a16:creationId xmlns="" xmlns:a16="http://schemas.microsoft.com/office/drawing/2014/main" id="{E7C79544-D3DE-42B6-BB75-7CF9AF81B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393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39357"/>
    <xdr:ext cx="24844" cy="12957"/>
    <xdr:pic>
      <xdr:nvPicPr>
        <xdr:cNvPr id="3" name="https://phpmyadmin.adm.tools/themes/dot.gif">
          <a:extLst>
            <a:ext uri="{FF2B5EF4-FFF2-40B4-BE49-F238E27FC236}">
              <a16:creationId xmlns="" xmlns:a16="http://schemas.microsoft.com/office/drawing/2014/main" id="{8A107B75-D715-496F-9858-35740C38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393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39357"/>
    <xdr:ext cx="25200" cy="12957"/>
    <xdr:pic>
      <xdr:nvPicPr>
        <xdr:cNvPr id="4" name="https://phpmyadmin.adm.tools/themes/dot.gif">
          <a:extLst>
            <a:ext uri="{FF2B5EF4-FFF2-40B4-BE49-F238E27FC236}">
              <a16:creationId xmlns="" xmlns:a16="http://schemas.microsoft.com/office/drawing/2014/main" id="{185EAE4F-8773-4C2D-AB12-424B8F70B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393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872995"/>
    <xdr:ext cx="24844" cy="12957"/>
    <xdr:pic>
      <xdr:nvPicPr>
        <xdr:cNvPr id="5" name="https://phpmyadmin.adm.tools/themes/dot.gif">
          <a:extLst>
            <a:ext uri="{FF2B5EF4-FFF2-40B4-BE49-F238E27FC236}">
              <a16:creationId xmlns="" xmlns:a16="http://schemas.microsoft.com/office/drawing/2014/main" id="{6B81A36F-06E4-428D-936B-7366E6882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87299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872995"/>
    <xdr:ext cx="24844" cy="12957"/>
    <xdr:pic>
      <xdr:nvPicPr>
        <xdr:cNvPr id="6" name="https://phpmyadmin.adm.tools/themes/dot.gif">
          <a:extLst>
            <a:ext uri="{FF2B5EF4-FFF2-40B4-BE49-F238E27FC236}">
              <a16:creationId xmlns="" xmlns:a16="http://schemas.microsoft.com/office/drawing/2014/main" id="{DD1EC962-30FE-4C6F-8306-012A7C810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87299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872995"/>
    <xdr:ext cx="25200" cy="12957"/>
    <xdr:pic>
      <xdr:nvPicPr>
        <xdr:cNvPr id="7" name="https://phpmyadmin.adm.tools/themes/dot.gif">
          <a:extLst>
            <a:ext uri="{FF2B5EF4-FFF2-40B4-BE49-F238E27FC236}">
              <a16:creationId xmlns="" xmlns:a16="http://schemas.microsoft.com/office/drawing/2014/main" id="{A49888DE-D7A0-4A47-95D6-42243D49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87299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106277"/>
    <xdr:ext cx="24844" cy="12957"/>
    <xdr:pic>
      <xdr:nvPicPr>
        <xdr:cNvPr id="8" name="https://phpmyadmin.adm.tools/themes/dot.gif">
          <a:extLst>
            <a:ext uri="{FF2B5EF4-FFF2-40B4-BE49-F238E27FC236}">
              <a16:creationId xmlns="" xmlns:a16="http://schemas.microsoft.com/office/drawing/2014/main" id="{CBC513C6-CA92-46FF-97E5-4038DB66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1062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106277"/>
    <xdr:ext cx="24844" cy="12957"/>
    <xdr:pic>
      <xdr:nvPicPr>
        <xdr:cNvPr id="9" name="https://phpmyadmin.adm.tools/themes/dot.gif">
          <a:extLst>
            <a:ext uri="{FF2B5EF4-FFF2-40B4-BE49-F238E27FC236}">
              <a16:creationId xmlns="" xmlns:a16="http://schemas.microsoft.com/office/drawing/2014/main" id="{72C35F8C-7D4D-4ABB-AECF-06C2351AA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1062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106277"/>
    <xdr:ext cx="25200" cy="12957"/>
    <xdr:pic>
      <xdr:nvPicPr>
        <xdr:cNvPr id="10" name="https://phpmyadmin.adm.tools/themes/dot.gif">
          <a:extLst>
            <a:ext uri="{FF2B5EF4-FFF2-40B4-BE49-F238E27FC236}">
              <a16:creationId xmlns="" xmlns:a16="http://schemas.microsoft.com/office/drawing/2014/main" id="{8579075A-7FEF-4D0A-B841-474E0AEAE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1062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40281"/>
    <xdr:ext cx="24844" cy="12957"/>
    <xdr:pic>
      <xdr:nvPicPr>
        <xdr:cNvPr id="11" name="https://phpmyadmin.adm.tools/themes/dot.gif">
          <a:extLst>
            <a:ext uri="{FF2B5EF4-FFF2-40B4-BE49-F238E27FC236}">
              <a16:creationId xmlns="" xmlns:a16="http://schemas.microsoft.com/office/drawing/2014/main" id="{B5DE334E-3CA5-4952-A254-2C6C3AA2D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402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40281"/>
    <xdr:ext cx="24844" cy="12957"/>
    <xdr:pic>
      <xdr:nvPicPr>
        <xdr:cNvPr id="12" name="https://phpmyadmin.adm.tools/themes/dot.gif">
          <a:extLst>
            <a:ext uri="{FF2B5EF4-FFF2-40B4-BE49-F238E27FC236}">
              <a16:creationId xmlns="" xmlns:a16="http://schemas.microsoft.com/office/drawing/2014/main" id="{E30D84B0-A4A3-407C-9047-87F872F74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402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40281"/>
    <xdr:ext cx="25200" cy="12957"/>
    <xdr:pic>
      <xdr:nvPicPr>
        <xdr:cNvPr id="13" name="https://phpmyadmin.adm.tools/themes/dot.gif">
          <a:extLst>
            <a:ext uri="{FF2B5EF4-FFF2-40B4-BE49-F238E27FC236}">
              <a16:creationId xmlns="" xmlns:a16="http://schemas.microsoft.com/office/drawing/2014/main" id="{4F2A8BC0-2F2A-4541-9A80-43D62F10D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4028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73563"/>
    <xdr:ext cx="24844" cy="12957"/>
    <xdr:pic>
      <xdr:nvPicPr>
        <xdr:cNvPr id="14" name="https://phpmyadmin.adm.tools/themes/dot.gif">
          <a:extLst>
            <a:ext uri="{FF2B5EF4-FFF2-40B4-BE49-F238E27FC236}">
              <a16:creationId xmlns="" xmlns:a16="http://schemas.microsoft.com/office/drawing/2014/main" id="{8F818CD0-D2E6-4CE9-B1D3-82993CADD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7356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73563"/>
    <xdr:ext cx="24844" cy="12957"/>
    <xdr:pic>
      <xdr:nvPicPr>
        <xdr:cNvPr id="15" name="https://phpmyadmin.adm.tools/themes/dot.gif">
          <a:extLst>
            <a:ext uri="{FF2B5EF4-FFF2-40B4-BE49-F238E27FC236}">
              <a16:creationId xmlns="" xmlns:a16="http://schemas.microsoft.com/office/drawing/2014/main" id="{DBE3DF13-5060-48B3-AAEB-524C3D184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7356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73563"/>
    <xdr:ext cx="25200" cy="12957"/>
    <xdr:pic>
      <xdr:nvPicPr>
        <xdr:cNvPr id="16" name="https://phpmyadmin.adm.tools/themes/dot.gif">
          <a:extLst>
            <a:ext uri="{FF2B5EF4-FFF2-40B4-BE49-F238E27FC236}">
              <a16:creationId xmlns="" xmlns:a16="http://schemas.microsoft.com/office/drawing/2014/main" id="{7F198AE6-65C3-435B-809F-65F19A019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7356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807201"/>
    <xdr:ext cx="24844" cy="12957"/>
    <xdr:pic>
      <xdr:nvPicPr>
        <xdr:cNvPr id="17" name="https://phpmyadmin.adm.tools/themes/dot.gif">
          <a:extLst>
            <a:ext uri="{FF2B5EF4-FFF2-40B4-BE49-F238E27FC236}">
              <a16:creationId xmlns="" xmlns:a16="http://schemas.microsoft.com/office/drawing/2014/main" id="{09D0B0F7-8FB0-4048-8222-907AF1D83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80720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807201"/>
    <xdr:ext cx="24844" cy="12957"/>
    <xdr:pic>
      <xdr:nvPicPr>
        <xdr:cNvPr id="18" name="https://phpmyadmin.adm.tools/themes/dot.gif">
          <a:extLst>
            <a:ext uri="{FF2B5EF4-FFF2-40B4-BE49-F238E27FC236}">
              <a16:creationId xmlns="" xmlns:a16="http://schemas.microsoft.com/office/drawing/2014/main" id="{20CE640F-C82B-4E11-8926-3C60A20A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80720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807201"/>
    <xdr:ext cx="25200" cy="12957"/>
    <xdr:pic>
      <xdr:nvPicPr>
        <xdr:cNvPr id="19" name="https://phpmyadmin.adm.tools/themes/dot.gif">
          <a:extLst>
            <a:ext uri="{FF2B5EF4-FFF2-40B4-BE49-F238E27FC236}">
              <a16:creationId xmlns="" xmlns:a16="http://schemas.microsoft.com/office/drawing/2014/main" id="{A9985EA5-E393-4685-9071-5B6B67398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80720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040483"/>
    <xdr:ext cx="24844" cy="12957"/>
    <xdr:pic>
      <xdr:nvPicPr>
        <xdr:cNvPr id="20" name="https://phpmyadmin.adm.tools/themes/dot.gif">
          <a:extLst>
            <a:ext uri="{FF2B5EF4-FFF2-40B4-BE49-F238E27FC236}">
              <a16:creationId xmlns="" xmlns:a16="http://schemas.microsoft.com/office/drawing/2014/main" id="{EDAD79D0-781F-4496-9F2F-183EB5DD7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040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040483"/>
    <xdr:ext cx="24844" cy="12957"/>
    <xdr:pic>
      <xdr:nvPicPr>
        <xdr:cNvPr id="21" name="https://phpmyadmin.adm.tools/themes/dot.gif">
          <a:extLst>
            <a:ext uri="{FF2B5EF4-FFF2-40B4-BE49-F238E27FC236}">
              <a16:creationId xmlns="" xmlns:a16="http://schemas.microsoft.com/office/drawing/2014/main" id="{EE78A65D-AF0F-4E58-9CB7-A87B7905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040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040483"/>
    <xdr:ext cx="25200" cy="12957"/>
    <xdr:pic>
      <xdr:nvPicPr>
        <xdr:cNvPr id="22" name="https://phpmyadmin.adm.tools/themes/dot.gif">
          <a:extLst>
            <a:ext uri="{FF2B5EF4-FFF2-40B4-BE49-F238E27FC236}">
              <a16:creationId xmlns="" xmlns:a16="http://schemas.microsoft.com/office/drawing/2014/main" id="{56B71A77-0FD4-4BFC-9D88-94B233255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04048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274121"/>
    <xdr:ext cx="24844" cy="12957"/>
    <xdr:pic>
      <xdr:nvPicPr>
        <xdr:cNvPr id="23" name="https://phpmyadmin.adm.tools/themes/dot.gif">
          <a:extLst>
            <a:ext uri="{FF2B5EF4-FFF2-40B4-BE49-F238E27FC236}">
              <a16:creationId xmlns="" xmlns:a16="http://schemas.microsoft.com/office/drawing/2014/main" id="{5F894E2C-D710-4335-BC2C-1BA66CAA0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2741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274121"/>
    <xdr:ext cx="24844" cy="12957"/>
    <xdr:pic>
      <xdr:nvPicPr>
        <xdr:cNvPr id="24" name="https://phpmyadmin.adm.tools/themes/dot.gif">
          <a:extLst>
            <a:ext uri="{FF2B5EF4-FFF2-40B4-BE49-F238E27FC236}">
              <a16:creationId xmlns="" xmlns:a16="http://schemas.microsoft.com/office/drawing/2014/main" id="{6E97D831-B4C3-424D-B77F-B7CBEBF18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2741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274121"/>
    <xdr:ext cx="25200" cy="12957"/>
    <xdr:pic>
      <xdr:nvPicPr>
        <xdr:cNvPr id="25" name="https://phpmyadmin.adm.tools/themes/dot.gif">
          <a:extLst>
            <a:ext uri="{FF2B5EF4-FFF2-40B4-BE49-F238E27FC236}">
              <a16:creationId xmlns="" xmlns:a16="http://schemas.microsoft.com/office/drawing/2014/main" id="{3404CF1B-4100-4CB1-9170-D7A7D9E01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27412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508116"/>
    <xdr:ext cx="24844" cy="12957"/>
    <xdr:pic>
      <xdr:nvPicPr>
        <xdr:cNvPr id="26" name="https://phpmyadmin.adm.tools/themes/dot.gif">
          <a:extLst>
            <a:ext uri="{FF2B5EF4-FFF2-40B4-BE49-F238E27FC236}">
              <a16:creationId xmlns="" xmlns:a16="http://schemas.microsoft.com/office/drawing/2014/main" id="{F3709256-EB07-4011-B6E1-39BBBC1D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5081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508116"/>
    <xdr:ext cx="24844" cy="12957"/>
    <xdr:pic>
      <xdr:nvPicPr>
        <xdr:cNvPr id="27" name="https://phpmyadmin.adm.tools/themes/dot.gif">
          <a:extLst>
            <a:ext uri="{FF2B5EF4-FFF2-40B4-BE49-F238E27FC236}">
              <a16:creationId xmlns="" xmlns:a16="http://schemas.microsoft.com/office/drawing/2014/main" id="{E42D82A4-1CDF-44B9-A090-6F3FBE5DF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5081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508116"/>
    <xdr:ext cx="25200" cy="12957"/>
    <xdr:pic>
      <xdr:nvPicPr>
        <xdr:cNvPr id="28" name="https://phpmyadmin.adm.tools/themes/dot.gif">
          <a:extLst>
            <a:ext uri="{FF2B5EF4-FFF2-40B4-BE49-F238E27FC236}">
              <a16:creationId xmlns="" xmlns:a16="http://schemas.microsoft.com/office/drawing/2014/main" id="{65E32EAE-147E-4DE4-B69B-3CBA0458A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50811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741398"/>
    <xdr:ext cx="24844" cy="12957"/>
    <xdr:pic>
      <xdr:nvPicPr>
        <xdr:cNvPr id="29" name="https://phpmyadmin.adm.tools/themes/dot.gif">
          <a:extLst>
            <a:ext uri="{FF2B5EF4-FFF2-40B4-BE49-F238E27FC236}">
              <a16:creationId xmlns="" xmlns:a16="http://schemas.microsoft.com/office/drawing/2014/main" id="{B45338FB-7F4D-417C-AD58-D956AD48D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74139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741398"/>
    <xdr:ext cx="24844" cy="12957"/>
    <xdr:pic>
      <xdr:nvPicPr>
        <xdr:cNvPr id="30" name="https://phpmyadmin.adm.tools/themes/dot.gif">
          <a:extLst>
            <a:ext uri="{FF2B5EF4-FFF2-40B4-BE49-F238E27FC236}">
              <a16:creationId xmlns="" xmlns:a16="http://schemas.microsoft.com/office/drawing/2014/main" id="{D069F96E-AFD9-41AA-A24A-0930B9F90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74139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741398"/>
    <xdr:ext cx="25200" cy="12957"/>
    <xdr:pic>
      <xdr:nvPicPr>
        <xdr:cNvPr id="31" name="https://phpmyadmin.adm.tools/themes/dot.gif">
          <a:extLst>
            <a:ext uri="{FF2B5EF4-FFF2-40B4-BE49-F238E27FC236}">
              <a16:creationId xmlns="" xmlns:a16="http://schemas.microsoft.com/office/drawing/2014/main" id="{FD0C5165-30A0-4316-8506-8F47209F7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74139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975036"/>
    <xdr:ext cx="24844" cy="12957"/>
    <xdr:pic>
      <xdr:nvPicPr>
        <xdr:cNvPr id="32" name="https://phpmyadmin.adm.tools/themes/dot.gif">
          <a:extLst>
            <a:ext uri="{FF2B5EF4-FFF2-40B4-BE49-F238E27FC236}">
              <a16:creationId xmlns="" xmlns:a16="http://schemas.microsoft.com/office/drawing/2014/main" id="{6C676BC4-3C82-4163-A10C-F26C86F18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9750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975036"/>
    <xdr:ext cx="24844" cy="12957"/>
    <xdr:pic>
      <xdr:nvPicPr>
        <xdr:cNvPr id="33" name="https://phpmyadmin.adm.tools/themes/dot.gif">
          <a:extLst>
            <a:ext uri="{FF2B5EF4-FFF2-40B4-BE49-F238E27FC236}">
              <a16:creationId xmlns="" xmlns:a16="http://schemas.microsoft.com/office/drawing/2014/main" id="{9492263A-BF85-43BB-AF0B-C90B847F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9750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975036"/>
    <xdr:ext cx="25200" cy="12957"/>
    <xdr:pic>
      <xdr:nvPicPr>
        <xdr:cNvPr id="34" name="https://phpmyadmin.adm.tools/themes/dot.gif">
          <a:extLst>
            <a:ext uri="{FF2B5EF4-FFF2-40B4-BE49-F238E27FC236}">
              <a16:creationId xmlns="" xmlns:a16="http://schemas.microsoft.com/office/drawing/2014/main" id="{EC2A4648-E830-4DB9-9442-356F42E0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9750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208318"/>
    <xdr:ext cx="24844" cy="12957"/>
    <xdr:pic>
      <xdr:nvPicPr>
        <xdr:cNvPr id="35" name="https://phpmyadmin.adm.tools/themes/dot.gif">
          <a:extLst>
            <a:ext uri="{FF2B5EF4-FFF2-40B4-BE49-F238E27FC236}">
              <a16:creationId xmlns="" xmlns:a16="http://schemas.microsoft.com/office/drawing/2014/main" id="{E2E408D1-0295-4568-B80B-41758965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20831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208318"/>
    <xdr:ext cx="24844" cy="12957"/>
    <xdr:pic>
      <xdr:nvPicPr>
        <xdr:cNvPr id="36" name="https://phpmyadmin.adm.tools/themes/dot.gif">
          <a:extLst>
            <a:ext uri="{FF2B5EF4-FFF2-40B4-BE49-F238E27FC236}">
              <a16:creationId xmlns="" xmlns:a16="http://schemas.microsoft.com/office/drawing/2014/main" id="{C7DD0BE7-7893-4CBD-B915-52D68F782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20831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208318"/>
    <xdr:ext cx="25200" cy="12957"/>
    <xdr:pic>
      <xdr:nvPicPr>
        <xdr:cNvPr id="37" name="https://phpmyadmin.adm.tools/themes/dot.gif">
          <a:extLst>
            <a:ext uri="{FF2B5EF4-FFF2-40B4-BE49-F238E27FC236}">
              <a16:creationId xmlns="" xmlns:a16="http://schemas.microsoft.com/office/drawing/2014/main" id="{1BDD5098-887A-4B27-BFE6-CB3EC5E10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20831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441957"/>
    <xdr:ext cx="24844" cy="12957"/>
    <xdr:pic>
      <xdr:nvPicPr>
        <xdr:cNvPr id="38" name="https://phpmyadmin.adm.tools/themes/dot.gif">
          <a:extLst>
            <a:ext uri="{FF2B5EF4-FFF2-40B4-BE49-F238E27FC236}">
              <a16:creationId xmlns="" xmlns:a16="http://schemas.microsoft.com/office/drawing/2014/main" id="{37838962-BC38-4334-8944-49E698874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4419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441957"/>
    <xdr:ext cx="24844" cy="12957"/>
    <xdr:pic>
      <xdr:nvPicPr>
        <xdr:cNvPr id="39" name="https://phpmyadmin.adm.tools/themes/dot.gif">
          <a:extLst>
            <a:ext uri="{FF2B5EF4-FFF2-40B4-BE49-F238E27FC236}">
              <a16:creationId xmlns="" xmlns:a16="http://schemas.microsoft.com/office/drawing/2014/main" id="{853E3782-F9EA-426B-BBF5-EFB11E9F8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4419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441957"/>
    <xdr:ext cx="25200" cy="12957"/>
    <xdr:pic>
      <xdr:nvPicPr>
        <xdr:cNvPr id="40" name="https://phpmyadmin.adm.tools/themes/dot.gif">
          <a:extLst>
            <a:ext uri="{FF2B5EF4-FFF2-40B4-BE49-F238E27FC236}">
              <a16:creationId xmlns="" xmlns:a16="http://schemas.microsoft.com/office/drawing/2014/main" id="{4964CC5C-8500-4111-86C7-E29511903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4419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675238"/>
    <xdr:ext cx="24844" cy="12957"/>
    <xdr:pic>
      <xdr:nvPicPr>
        <xdr:cNvPr id="41" name="https://phpmyadmin.adm.tools/themes/dot.gif">
          <a:extLst>
            <a:ext uri="{FF2B5EF4-FFF2-40B4-BE49-F238E27FC236}">
              <a16:creationId xmlns="" xmlns:a16="http://schemas.microsoft.com/office/drawing/2014/main" id="{267C590C-C71D-439E-910A-2E7290196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67523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675238"/>
    <xdr:ext cx="24844" cy="12957"/>
    <xdr:pic>
      <xdr:nvPicPr>
        <xdr:cNvPr id="42" name="https://phpmyadmin.adm.tools/themes/dot.gif">
          <a:extLst>
            <a:ext uri="{FF2B5EF4-FFF2-40B4-BE49-F238E27FC236}">
              <a16:creationId xmlns="" xmlns:a16="http://schemas.microsoft.com/office/drawing/2014/main" id="{8A416C1F-1608-446F-B739-D521D343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67523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675238"/>
    <xdr:ext cx="25200" cy="12957"/>
    <xdr:pic>
      <xdr:nvPicPr>
        <xdr:cNvPr id="43" name="https://phpmyadmin.adm.tools/themes/dot.gif">
          <a:extLst>
            <a:ext uri="{FF2B5EF4-FFF2-40B4-BE49-F238E27FC236}">
              <a16:creationId xmlns="" xmlns:a16="http://schemas.microsoft.com/office/drawing/2014/main" id="{D2157F95-F306-4159-A40E-BEBB2D770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67523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909242"/>
    <xdr:ext cx="24844" cy="12957"/>
    <xdr:pic>
      <xdr:nvPicPr>
        <xdr:cNvPr id="44" name="https://phpmyadmin.adm.tools/themes/dot.gif">
          <a:extLst>
            <a:ext uri="{FF2B5EF4-FFF2-40B4-BE49-F238E27FC236}">
              <a16:creationId xmlns="" xmlns:a16="http://schemas.microsoft.com/office/drawing/2014/main" id="{A80764DF-76F4-4F7A-A627-27CB54F48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90924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909242"/>
    <xdr:ext cx="24844" cy="12957"/>
    <xdr:pic>
      <xdr:nvPicPr>
        <xdr:cNvPr id="45" name="https://phpmyadmin.adm.tools/themes/dot.gif">
          <a:extLst>
            <a:ext uri="{FF2B5EF4-FFF2-40B4-BE49-F238E27FC236}">
              <a16:creationId xmlns="" xmlns:a16="http://schemas.microsoft.com/office/drawing/2014/main" id="{955D3813-712F-449E-B2C2-9AF759BCB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90924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909242"/>
    <xdr:ext cx="25200" cy="12957"/>
    <xdr:pic>
      <xdr:nvPicPr>
        <xdr:cNvPr id="46" name="https://phpmyadmin.adm.tools/themes/dot.gif">
          <a:extLst>
            <a:ext uri="{FF2B5EF4-FFF2-40B4-BE49-F238E27FC236}">
              <a16:creationId xmlns="" xmlns:a16="http://schemas.microsoft.com/office/drawing/2014/main" id="{C04BD961-24F7-406C-9B5C-404B3CA5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90924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142515"/>
    <xdr:ext cx="24844" cy="12957"/>
    <xdr:pic>
      <xdr:nvPicPr>
        <xdr:cNvPr id="47" name="https://phpmyadmin.adm.tools/themes/dot.gif">
          <a:extLst>
            <a:ext uri="{FF2B5EF4-FFF2-40B4-BE49-F238E27FC236}">
              <a16:creationId xmlns="" xmlns:a16="http://schemas.microsoft.com/office/drawing/2014/main" id="{2EE3A107-3495-48E6-BEDE-A9D012591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14251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142515"/>
    <xdr:ext cx="24844" cy="12957"/>
    <xdr:pic>
      <xdr:nvPicPr>
        <xdr:cNvPr id="48" name="https://phpmyadmin.adm.tools/themes/dot.gif">
          <a:extLst>
            <a:ext uri="{FF2B5EF4-FFF2-40B4-BE49-F238E27FC236}">
              <a16:creationId xmlns="" xmlns:a16="http://schemas.microsoft.com/office/drawing/2014/main" id="{43685498-344E-450B-8928-F0250324B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14251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142515"/>
    <xdr:ext cx="25200" cy="12957"/>
    <xdr:pic>
      <xdr:nvPicPr>
        <xdr:cNvPr id="49" name="https://phpmyadmin.adm.tools/themes/dot.gif">
          <a:extLst>
            <a:ext uri="{FF2B5EF4-FFF2-40B4-BE49-F238E27FC236}">
              <a16:creationId xmlns="" xmlns:a16="http://schemas.microsoft.com/office/drawing/2014/main" id="{0E9A31DB-C4BF-4375-94D9-568C17222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14251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376162"/>
    <xdr:ext cx="24844" cy="12957"/>
    <xdr:pic>
      <xdr:nvPicPr>
        <xdr:cNvPr id="50" name="https://phpmyadmin.adm.tools/themes/dot.gif">
          <a:extLst>
            <a:ext uri="{FF2B5EF4-FFF2-40B4-BE49-F238E27FC236}">
              <a16:creationId xmlns="" xmlns:a16="http://schemas.microsoft.com/office/drawing/2014/main" id="{722C7382-E45C-406A-A485-E9E1405E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3761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376162"/>
    <xdr:ext cx="24844" cy="12957"/>
    <xdr:pic>
      <xdr:nvPicPr>
        <xdr:cNvPr id="51" name="https://phpmyadmin.adm.tools/themes/dot.gif">
          <a:extLst>
            <a:ext uri="{FF2B5EF4-FFF2-40B4-BE49-F238E27FC236}">
              <a16:creationId xmlns="" xmlns:a16="http://schemas.microsoft.com/office/drawing/2014/main" id="{30EBB9A4-A3CF-47DF-9FAE-797BEA28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3761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376162"/>
    <xdr:ext cx="25200" cy="12957"/>
    <xdr:pic>
      <xdr:nvPicPr>
        <xdr:cNvPr id="52" name="https://phpmyadmin.adm.tools/themes/dot.gif">
          <a:extLst>
            <a:ext uri="{FF2B5EF4-FFF2-40B4-BE49-F238E27FC236}">
              <a16:creationId xmlns="" xmlns:a16="http://schemas.microsoft.com/office/drawing/2014/main" id="{59C3D9D8-17F8-43BC-A01B-93AC227A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37616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610157"/>
    <xdr:ext cx="24844" cy="12600"/>
    <xdr:pic>
      <xdr:nvPicPr>
        <xdr:cNvPr id="53" name="https://phpmyadmin.adm.tools/themes/dot.gif">
          <a:extLst>
            <a:ext uri="{FF2B5EF4-FFF2-40B4-BE49-F238E27FC236}">
              <a16:creationId xmlns="" xmlns:a16="http://schemas.microsoft.com/office/drawing/2014/main" id="{48262D83-DF8E-4B5E-9B4C-05C737014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610157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610157"/>
    <xdr:ext cx="24844" cy="12600"/>
    <xdr:pic>
      <xdr:nvPicPr>
        <xdr:cNvPr id="54" name="https://phpmyadmin.adm.tools/themes/dot.gif">
          <a:extLst>
            <a:ext uri="{FF2B5EF4-FFF2-40B4-BE49-F238E27FC236}">
              <a16:creationId xmlns="" xmlns:a16="http://schemas.microsoft.com/office/drawing/2014/main" id="{ED65963F-5BE5-497E-A6F7-DD536A10F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610157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610157"/>
    <xdr:ext cx="25200" cy="12600"/>
    <xdr:pic>
      <xdr:nvPicPr>
        <xdr:cNvPr id="55" name="https://phpmyadmin.adm.tools/themes/dot.gif">
          <a:extLst>
            <a:ext uri="{FF2B5EF4-FFF2-40B4-BE49-F238E27FC236}">
              <a16:creationId xmlns="" xmlns:a16="http://schemas.microsoft.com/office/drawing/2014/main" id="{5A3610D0-269D-49FF-B0D9-46C660EC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610157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843439"/>
    <xdr:ext cx="24844" cy="12600"/>
    <xdr:pic>
      <xdr:nvPicPr>
        <xdr:cNvPr id="56" name="https://phpmyadmin.adm.tools/themes/dot.gif">
          <a:extLst>
            <a:ext uri="{FF2B5EF4-FFF2-40B4-BE49-F238E27FC236}">
              <a16:creationId xmlns="" xmlns:a16="http://schemas.microsoft.com/office/drawing/2014/main" id="{574C6FC4-8962-49F5-A731-1844AC2A3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8434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843439"/>
    <xdr:ext cx="24844" cy="12600"/>
    <xdr:pic>
      <xdr:nvPicPr>
        <xdr:cNvPr id="57" name="https://phpmyadmin.adm.tools/themes/dot.gif">
          <a:extLst>
            <a:ext uri="{FF2B5EF4-FFF2-40B4-BE49-F238E27FC236}">
              <a16:creationId xmlns="" xmlns:a16="http://schemas.microsoft.com/office/drawing/2014/main" id="{20E51451-139B-4CF6-A723-1FFF11D54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8434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843439"/>
    <xdr:ext cx="25200" cy="12600"/>
    <xdr:pic>
      <xdr:nvPicPr>
        <xdr:cNvPr id="58" name="https://phpmyadmin.adm.tools/themes/dot.gif">
          <a:extLst>
            <a:ext uri="{FF2B5EF4-FFF2-40B4-BE49-F238E27FC236}">
              <a16:creationId xmlns="" xmlns:a16="http://schemas.microsoft.com/office/drawing/2014/main" id="{756E1E58-BBCD-470B-8F91-AB7EED67A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843439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077077"/>
    <xdr:ext cx="24844" cy="12957"/>
    <xdr:pic>
      <xdr:nvPicPr>
        <xdr:cNvPr id="59" name="https://phpmyadmin.adm.tools/themes/dot.gif">
          <a:extLst>
            <a:ext uri="{FF2B5EF4-FFF2-40B4-BE49-F238E27FC236}">
              <a16:creationId xmlns="" xmlns:a16="http://schemas.microsoft.com/office/drawing/2014/main" id="{F8E34630-5C5E-45E5-B34E-D091D15E7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0770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077077"/>
    <xdr:ext cx="24844" cy="12957"/>
    <xdr:pic>
      <xdr:nvPicPr>
        <xdr:cNvPr id="60" name="https://phpmyadmin.adm.tools/themes/dot.gif">
          <a:extLst>
            <a:ext uri="{FF2B5EF4-FFF2-40B4-BE49-F238E27FC236}">
              <a16:creationId xmlns="" xmlns:a16="http://schemas.microsoft.com/office/drawing/2014/main" id="{6F512385-0A05-45B7-84B6-588D72758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0770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077077"/>
    <xdr:ext cx="25200" cy="12957"/>
    <xdr:pic>
      <xdr:nvPicPr>
        <xdr:cNvPr id="61" name="https://phpmyadmin.adm.tools/themes/dot.gif">
          <a:extLst>
            <a:ext uri="{FF2B5EF4-FFF2-40B4-BE49-F238E27FC236}">
              <a16:creationId xmlns="" xmlns:a16="http://schemas.microsoft.com/office/drawing/2014/main" id="{A34EBC7D-BA3C-4200-9847-0DC5562AD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0770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694075"/>
    <xdr:ext cx="24844" cy="12957"/>
    <xdr:pic>
      <xdr:nvPicPr>
        <xdr:cNvPr id="62" name="https://phpmyadmin.adm.tools/themes/dot.gif">
          <a:extLst>
            <a:ext uri="{FF2B5EF4-FFF2-40B4-BE49-F238E27FC236}">
              <a16:creationId xmlns="" xmlns:a16="http://schemas.microsoft.com/office/drawing/2014/main" id="{5E646F05-B814-43CF-B0F7-E5738EEE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94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94075"/>
    <xdr:ext cx="24844" cy="12957"/>
    <xdr:pic>
      <xdr:nvPicPr>
        <xdr:cNvPr id="63" name="https://phpmyadmin.adm.tools/themes/dot.gif">
          <a:extLst>
            <a:ext uri="{FF2B5EF4-FFF2-40B4-BE49-F238E27FC236}">
              <a16:creationId xmlns="" xmlns:a16="http://schemas.microsoft.com/office/drawing/2014/main" id="{D70AC40E-680A-4359-9EDB-8640354A5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94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94075"/>
    <xdr:ext cx="25200" cy="12957"/>
    <xdr:pic>
      <xdr:nvPicPr>
        <xdr:cNvPr id="64" name="https://phpmyadmin.adm.tools/themes/dot.gif">
          <a:extLst>
            <a:ext uri="{FF2B5EF4-FFF2-40B4-BE49-F238E27FC236}">
              <a16:creationId xmlns="" xmlns:a16="http://schemas.microsoft.com/office/drawing/2014/main" id="{07659083-66EF-42AC-B5C1-C17D0AA8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9407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65279"/>
    <xdr:ext cx="24844" cy="12957"/>
    <xdr:pic>
      <xdr:nvPicPr>
        <xdr:cNvPr id="65" name="https://phpmyadmin.adm.tools/themes/dot.gif">
          <a:extLst>
            <a:ext uri="{FF2B5EF4-FFF2-40B4-BE49-F238E27FC236}">
              <a16:creationId xmlns="" xmlns:a16="http://schemas.microsoft.com/office/drawing/2014/main" id="{740B47A9-E109-4984-8A34-D0CEC3FB1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65279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65279"/>
    <xdr:ext cx="24844" cy="12957"/>
    <xdr:pic>
      <xdr:nvPicPr>
        <xdr:cNvPr id="66" name="https://phpmyadmin.adm.tools/themes/dot.gif">
          <a:extLst>
            <a:ext uri="{FF2B5EF4-FFF2-40B4-BE49-F238E27FC236}">
              <a16:creationId xmlns="" xmlns:a16="http://schemas.microsoft.com/office/drawing/2014/main" id="{CEDBC235-455B-4D6C-8F98-69E631E5A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65279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65279"/>
    <xdr:ext cx="25200" cy="12957"/>
    <xdr:pic>
      <xdr:nvPicPr>
        <xdr:cNvPr id="67" name="https://phpmyadmin.adm.tools/themes/dot.gif">
          <a:extLst>
            <a:ext uri="{FF2B5EF4-FFF2-40B4-BE49-F238E27FC236}">
              <a16:creationId xmlns="" xmlns:a16="http://schemas.microsoft.com/office/drawing/2014/main" id="{EF58FEC6-840C-4892-B0D8-F7211B20B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65279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2436839"/>
    <xdr:ext cx="24844" cy="12600"/>
    <xdr:pic>
      <xdr:nvPicPr>
        <xdr:cNvPr id="68" name="https://phpmyadmin.adm.tools/themes/dot.gif">
          <a:extLst>
            <a:ext uri="{FF2B5EF4-FFF2-40B4-BE49-F238E27FC236}">
              <a16:creationId xmlns="" xmlns:a16="http://schemas.microsoft.com/office/drawing/2014/main" id="{4A1F99CB-93D5-4C47-9BA6-1ECB51995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24368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2436839"/>
    <xdr:ext cx="24844" cy="12600"/>
    <xdr:pic>
      <xdr:nvPicPr>
        <xdr:cNvPr id="69" name="https://phpmyadmin.adm.tools/themes/dot.gif">
          <a:extLst>
            <a:ext uri="{FF2B5EF4-FFF2-40B4-BE49-F238E27FC236}">
              <a16:creationId xmlns="" xmlns:a16="http://schemas.microsoft.com/office/drawing/2014/main" id="{1DDEF41B-43FE-486C-89AB-617DEC313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2436839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2436839"/>
    <xdr:ext cx="25200" cy="12600"/>
    <xdr:pic>
      <xdr:nvPicPr>
        <xdr:cNvPr id="70" name="https://phpmyadmin.adm.tools/themes/dot.gif">
          <a:extLst>
            <a:ext uri="{FF2B5EF4-FFF2-40B4-BE49-F238E27FC236}">
              <a16:creationId xmlns="" xmlns:a16="http://schemas.microsoft.com/office/drawing/2014/main" id="{AD0E6802-FD75-486B-B03E-472DE700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2436839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3307677"/>
    <xdr:ext cx="24844" cy="12957"/>
    <xdr:pic>
      <xdr:nvPicPr>
        <xdr:cNvPr id="71" name="https://phpmyadmin.adm.tools/themes/dot.gif">
          <a:extLst>
            <a:ext uri="{FF2B5EF4-FFF2-40B4-BE49-F238E27FC236}">
              <a16:creationId xmlns="" xmlns:a16="http://schemas.microsoft.com/office/drawing/2014/main" id="{8E0CE969-C511-4870-B34A-78ADFB06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33076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3307677"/>
    <xdr:ext cx="24844" cy="12957"/>
    <xdr:pic>
      <xdr:nvPicPr>
        <xdr:cNvPr id="72" name="https://phpmyadmin.adm.tools/themes/dot.gif">
          <a:extLst>
            <a:ext uri="{FF2B5EF4-FFF2-40B4-BE49-F238E27FC236}">
              <a16:creationId xmlns="" xmlns:a16="http://schemas.microsoft.com/office/drawing/2014/main" id="{15CD297E-6F22-4039-949D-DC37C1067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330767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3307677"/>
    <xdr:ext cx="25200" cy="12957"/>
    <xdr:pic>
      <xdr:nvPicPr>
        <xdr:cNvPr id="73" name="https://phpmyadmin.adm.tools/themes/dot.gif">
          <a:extLst>
            <a:ext uri="{FF2B5EF4-FFF2-40B4-BE49-F238E27FC236}">
              <a16:creationId xmlns="" xmlns:a16="http://schemas.microsoft.com/office/drawing/2014/main" id="{7588317F-B63F-4C4F-86C5-6F36A9645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330767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4179237"/>
    <xdr:ext cx="24844" cy="12957"/>
    <xdr:pic>
      <xdr:nvPicPr>
        <xdr:cNvPr id="74" name="https://phpmyadmin.adm.tools/themes/dot.gif">
          <a:extLst>
            <a:ext uri="{FF2B5EF4-FFF2-40B4-BE49-F238E27FC236}">
              <a16:creationId xmlns="" xmlns:a16="http://schemas.microsoft.com/office/drawing/2014/main" id="{BD1934C5-4FE1-4173-A4AA-901C116E0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417923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4179237"/>
    <xdr:ext cx="24844" cy="12957"/>
    <xdr:pic>
      <xdr:nvPicPr>
        <xdr:cNvPr id="75" name="https://phpmyadmin.adm.tools/themes/dot.gif">
          <a:extLst>
            <a:ext uri="{FF2B5EF4-FFF2-40B4-BE49-F238E27FC236}">
              <a16:creationId xmlns="" xmlns:a16="http://schemas.microsoft.com/office/drawing/2014/main" id="{356B7613-50FA-49FA-B097-2C2D344A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417923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4179237"/>
    <xdr:ext cx="25200" cy="12957"/>
    <xdr:pic>
      <xdr:nvPicPr>
        <xdr:cNvPr id="76" name="https://phpmyadmin.adm.tools/themes/dot.gif">
          <a:extLst>
            <a:ext uri="{FF2B5EF4-FFF2-40B4-BE49-F238E27FC236}">
              <a16:creationId xmlns="" xmlns:a16="http://schemas.microsoft.com/office/drawing/2014/main" id="{69CA6EE7-2FE2-453E-BD09-0E968409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417923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050075"/>
    <xdr:ext cx="24844" cy="12957"/>
    <xdr:pic>
      <xdr:nvPicPr>
        <xdr:cNvPr id="77" name="https://phpmyadmin.adm.tools/themes/dot.gif">
          <a:extLst>
            <a:ext uri="{FF2B5EF4-FFF2-40B4-BE49-F238E27FC236}">
              <a16:creationId xmlns="" xmlns:a16="http://schemas.microsoft.com/office/drawing/2014/main" id="{F090FBC0-79CB-4CC6-AC63-68368A54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050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050075"/>
    <xdr:ext cx="24844" cy="12957"/>
    <xdr:pic>
      <xdr:nvPicPr>
        <xdr:cNvPr id="78" name="https://phpmyadmin.adm.tools/themes/dot.gif">
          <a:extLst>
            <a:ext uri="{FF2B5EF4-FFF2-40B4-BE49-F238E27FC236}">
              <a16:creationId xmlns="" xmlns:a16="http://schemas.microsoft.com/office/drawing/2014/main" id="{134D1A78-68E2-4838-8B0D-4310D3634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050075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050075"/>
    <xdr:ext cx="25200" cy="12957"/>
    <xdr:pic>
      <xdr:nvPicPr>
        <xdr:cNvPr id="79" name="https://phpmyadmin.adm.tools/themes/dot.gif">
          <a:extLst>
            <a:ext uri="{FF2B5EF4-FFF2-40B4-BE49-F238E27FC236}">
              <a16:creationId xmlns="" xmlns:a16="http://schemas.microsoft.com/office/drawing/2014/main" id="{AE7D09AD-0FD1-4192-804D-B2F5AFA2C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050075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5921636"/>
    <xdr:ext cx="24844" cy="12957"/>
    <xdr:pic>
      <xdr:nvPicPr>
        <xdr:cNvPr id="80" name="https://phpmyadmin.adm.tools/themes/dot.gif">
          <a:extLst>
            <a:ext uri="{FF2B5EF4-FFF2-40B4-BE49-F238E27FC236}">
              <a16:creationId xmlns="" xmlns:a16="http://schemas.microsoft.com/office/drawing/2014/main" id="{F4677A3D-1F6B-4DC4-BB84-F2414D627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59216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5921636"/>
    <xdr:ext cx="24844" cy="12957"/>
    <xdr:pic>
      <xdr:nvPicPr>
        <xdr:cNvPr id="81" name="https://phpmyadmin.adm.tools/themes/dot.gif">
          <a:extLst>
            <a:ext uri="{FF2B5EF4-FFF2-40B4-BE49-F238E27FC236}">
              <a16:creationId xmlns="" xmlns:a16="http://schemas.microsoft.com/office/drawing/2014/main" id="{6BB62D60-BC7F-4644-80CF-A352E923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59216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5921636"/>
    <xdr:ext cx="25200" cy="12957"/>
    <xdr:pic>
      <xdr:nvPicPr>
        <xdr:cNvPr id="82" name="https://phpmyadmin.adm.tools/themes/dot.gif">
          <a:extLst>
            <a:ext uri="{FF2B5EF4-FFF2-40B4-BE49-F238E27FC236}">
              <a16:creationId xmlns="" xmlns:a16="http://schemas.microsoft.com/office/drawing/2014/main" id="{660DF07D-60E0-4FAD-9E6E-FD086E42C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59216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6792483"/>
    <xdr:ext cx="24844" cy="12957"/>
    <xdr:pic>
      <xdr:nvPicPr>
        <xdr:cNvPr id="83" name="https://phpmyadmin.adm.tools/themes/dot.gif">
          <a:extLst>
            <a:ext uri="{FF2B5EF4-FFF2-40B4-BE49-F238E27FC236}">
              <a16:creationId xmlns="" xmlns:a16="http://schemas.microsoft.com/office/drawing/2014/main" id="{0A8B0180-380E-4EFC-AF20-D209842E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6792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6792483"/>
    <xdr:ext cx="24844" cy="12957"/>
    <xdr:pic>
      <xdr:nvPicPr>
        <xdr:cNvPr id="84" name="https://phpmyadmin.adm.tools/themes/dot.gif">
          <a:extLst>
            <a:ext uri="{FF2B5EF4-FFF2-40B4-BE49-F238E27FC236}">
              <a16:creationId xmlns="" xmlns:a16="http://schemas.microsoft.com/office/drawing/2014/main" id="{B1B559A6-0A1C-4ED9-AB03-42D33F37C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679248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6792483"/>
    <xdr:ext cx="25200" cy="12957"/>
    <xdr:pic>
      <xdr:nvPicPr>
        <xdr:cNvPr id="85" name="https://phpmyadmin.adm.tools/themes/dot.gif">
          <a:extLst>
            <a:ext uri="{FF2B5EF4-FFF2-40B4-BE49-F238E27FC236}">
              <a16:creationId xmlns="" xmlns:a16="http://schemas.microsoft.com/office/drawing/2014/main" id="{8FFF4D71-BBD8-4855-AFCC-25F5206E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679248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7664043"/>
    <xdr:ext cx="24844" cy="12957"/>
    <xdr:pic>
      <xdr:nvPicPr>
        <xdr:cNvPr id="86" name="https://phpmyadmin.adm.tools/themes/dot.gif">
          <a:extLst>
            <a:ext uri="{FF2B5EF4-FFF2-40B4-BE49-F238E27FC236}">
              <a16:creationId xmlns="" xmlns:a16="http://schemas.microsoft.com/office/drawing/2014/main" id="{060A53DC-13B1-43E2-B7BA-602981042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766404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7664043"/>
    <xdr:ext cx="24844" cy="12957"/>
    <xdr:pic>
      <xdr:nvPicPr>
        <xdr:cNvPr id="87" name="https://phpmyadmin.adm.tools/themes/dot.gif">
          <a:extLst>
            <a:ext uri="{FF2B5EF4-FFF2-40B4-BE49-F238E27FC236}">
              <a16:creationId xmlns="" xmlns:a16="http://schemas.microsoft.com/office/drawing/2014/main" id="{346953FA-9C66-49AE-BA1E-C36C4764C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766404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7664043"/>
    <xdr:ext cx="25200" cy="12957"/>
    <xdr:pic>
      <xdr:nvPicPr>
        <xdr:cNvPr id="88" name="https://phpmyadmin.adm.tools/themes/dot.gif">
          <a:extLst>
            <a:ext uri="{FF2B5EF4-FFF2-40B4-BE49-F238E27FC236}">
              <a16:creationId xmlns="" xmlns:a16="http://schemas.microsoft.com/office/drawing/2014/main" id="{68D066C5-6491-454E-89B8-38467DEB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766404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8535603"/>
    <xdr:ext cx="24844" cy="12957"/>
    <xdr:pic>
      <xdr:nvPicPr>
        <xdr:cNvPr id="89" name="https://phpmyadmin.adm.tools/themes/dot.gif">
          <a:extLst>
            <a:ext uri="{FF2B5EF4-FFF2-40B4-BE49-F238E27FC236}">
              <a16:creationId xmlns="" xmlns:a16="http://schemas.microsoft.com/office/drawing/2014/main" id="{206F2D45-C181-45A3-8998-2C57E3AA6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853560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8535603"/>
    <xdr:ext cx="24844" cy="12957"/>
    <xdr:pic>
      <xdr:nvPicPr>
        <xdr:cNvPr id="90" name="https://phpmyadmin.adm.tools/themes/dot.gif">
          <a:extLst>
            <a:ext uri="{FF2B5EF4-FFF2-40B4-BE49-F238E27FC236}">
              <a16:creationId xmlns="" xmlns:a16="http://schemas.microsoft.com/office/drawing/2014/main" id="{C1F5D123-3753-47C5-B86F-D72DCCA5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8535603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8535603"/>
    <xdr:ext cx="25200" cy="12957"/>
    <xdr:pic>
      <xdr:nvPicPr>
        <xdr:cNvPr id="91" name="https://phpmyadmin.adm.tools/themes/dot.gif">
          <a:extLst>
            <a:ext uri="{FF2B5EF4-FFF2-40B4-BE49-F238E27FC236}">
              <a16:creationId xmlns="" xmlns:a16="http://schemas.microsoft.com/office/drawing/2014/main" id="{3669BA3B-2C54-446B-9D90-F480716D6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8535603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9406798"/>
    <xdr:ext cx="24844" cy="12600"/>
    <xdr:pic>
      <xdr:nvPicPr>
        <xdr:cNvPr id="92" name="https://phpmyadmin.adm.tools/themes/dot.gif">
          <a:extLst>
            <a:ext uri="{FF2B5EF4-FFF2-40B4-BE49-F238E27FC236}">
              <a16:creationId xmlns="" xmlns:a16="http://schemas.microsoft.com/office/drawing/2014/main" id="{93104E47-34A0-40F7-9E72-45EB1CF53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9406798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9406798"/>
    <xdr:ext cx="24844" cy="12600"/>
    <xdr:pic>
      <xdr:nvPicPr>
        <xdr:cNvPr id="93" name="https://phpmyadmin.adm.tools/themes/dot.gif">
          <a:extLst>
            <a:ext uri="{FF2B5EF4-FFF2-40B4-BE49-F238E27FC236}">
              <a16:creationId xmlns="" xmlns:a16="http://schemas.microsoft.com/office/drawing/2014/main" id="{A74E9F6A-5C42-4B36-8C3B-C2B3482F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9406798"/>
          <a:ext cx="24844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9406798"/>
    <xdr:ext cx="25200" cy="12600"/>
    <xdr:pic>
      <xdr:nvPicPr>
        <xdr:cNvPr id="94" name="https://phpmyadmin.adm.tools/themes/dot.gif">
          <a:extLst>
            <a:ext uri="{FF2B5EF4-FFF2-40B4-BE49-F238E27FC236}">
              <a16:creationId xmlns="" xmlns:a16="http://schemas.microsoft.com/office/drawing/2014/main" id="{7D70FE5C-25C9-4F65-8AF1-CA1CEC8E7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9406798"/>
          <a:ext cx="25200" cy="12600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0278002"/>
    <xdr:ext cx="24844" cy="12957"/>
    <xdr:pic>
      <xdr:nvPicPr>
        <xdr:cNvPr id="95" name="https://phpmyadmin.adm.tools/themes/dot.gif">
          <a:extLst>
            <a:ext uri="{FF2B5EF4-FFF2-40B4-BE49-F238E27FC236}">
              <a16:creationId xmlns="" xmlns:a16="http://schemas.microsoft.com/office/drawing/2014/main" id="{0457B0A2-4561-4A17-9DE3-EEBA9BA68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027800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0278002"/>
    <xdr:ext cx="24844" cy="12957"/>
    <xdr:pic>
      <xdr:nvPicPr>
        <xdr:cNvPr id="96" name="https://phpmyadmin.adm.tools/themes/dot.gif">
          <a:extLst>
            <a:ext uri="{FF2B5EF4-FFF2-40B4-BE49-F238E27FC236}">
              <a16:creationId xmlns="" xmlns:a16="http://schemas.microsoft.com/office/drawing/2014/main" id="{78ECF519-DA7C-4D43-8127-2384DA62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027800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0278002"/>
    <xdr:ext cx="25200" cy="12957"/>
    <xdr:pic>
      <xdr:nvPicPr>
        <xdr:cNvPr id="97" name="https://phpmyadmin.adm.tools/themes/dot.gif">
          <a:extLst>
            <a:ext uri="{FF2B5EF4-FFF2-40B4-BE49-F238E27FC236}">
              <a16:creationId xmlns="" xmlns:a16="http://schemas.microsoft.com/office/drawing/2014/main" id="{4C3AED9A-D546-4C7D-B5F3-0DFC176B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027800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1149196"/>
    <xdr:ext cx="24844" cy="12957"/>
    <xdr:pic>
      <xdr:nvPicPr>
        <xdr:cNvPr id="98" name="https://phpmyadmin.adm.tools/themes/dot.gif">
          <a:extLst>
            <a:ext uri="{FF2B5EF4-FFF2-40B4-BE49-F238E27FC236}">
              <a16:creationId xmlns="" xmlns:a16="http://schemas.microsoft.com/office/drawing/2014/main" id="{A704BE20-2CD2-4F54-BAC3-1FFE8A8C9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11491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1149196"/>
    <xdr:ext cx="24844" cy="12957"/>
    <xdr:pic>
      <xdr:nvPicPr>
        <xdr:cNvPr id="99" name="https://phpmyadmin.adm.tools/themes/dot.gif">
          <a:extLst>
            <a:ext uri="{FF2B5EF4-FFF2-40B4-BE49-F238E27FC236}">
              <a16:creationId xmlns="" xmlns:a16="http://schemas.microsoft.com/office/drawing/2014/main" id="{3C9B0B1B-CE1B-4EC3-B845-51F1260B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11491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1149196"/>
    <xdr:ext cx="25200" cy="12957"/>
    <xdr:pic>
      <xdr:nvPicPr>
        <xdr:cNvPr id="100" name="https://phpmyadmin.adm.tools/themes/dot.gif">
          <a:extLst>
            <a:ext uri="{FF2B5EF4-FFF2-40B4-BE49-F238E27FC236}">
              <a16:creationId xmlns="" xmlns:a16="http://schemas.microsoft.com/office/drawing/2014/main" id="{562148FB-E4B1-49C5-A6AD-C53070BA0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114919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2020757"/>
    <xdr:ext cx="24844" cy="12957"/>
    <xdr:pic>
      <xdr:nvPicPr>
        <xdr:cNvPr id="101" name="https://phpmyadmin.adm.tools/themes/dot.gif">
          <a:extLst>
            <a:ext uri="{FF2B5EF4-FFF2-40B4-BE49-F238E27FC236}">
              <a16:creationId xmlns="" xmlns:a16="http://schemas.microsoft.com/office/drawing/2014/main" id="{1377FC1C-DE65-4221-8DE7-70A89A9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20207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2020757"/>
    <xdr:ext cx="24844" cy="12957"/>
    <xdr:pic>
      <xdr:nvPicPr>
        <xdr:cNvPr id="102" name="https://phpmyadmin.adm.tools/themes/dot.gif">
          <a:extLst>
            <a:ext uri="{FF2B5EF4-FFF2-40B4-BE49-F238E27FC236}">
              <a16:creationId xmlns="" xmlns:a16="http://schemas.microsoft.com/office/drawing/2014/main" id="{338BA6EE-D185-4C5A-87C9-E6734CEE1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2020757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2020757"/>
    <xdr:ext cx="25200" cy="12957"/>
    <xdr:pic>
      <xdr:nvPicPr>
        <xdr:cNvPr id="103" name="https://phpmyadmin.adm.tools/themes/dot.gif">
          <a:extLst>
            <a:ext uri="{FF2B5EF4-FFF2-40B4-BE49-F238E27FC236}">
              <a16:creationId xmlns="" xmlns:a16="http://schemas.microsoft.com/office/drawing/2014/main" id="{B0C36380-3D8F-442F-9881-93C036234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2020757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2687482"/>
    <xdr:ext cx="24844" cy="12957"/>
    <xdr:pic>
      <xdr:nvPicPr>
        <xdr:cNvPr id="104" name="https://phpmyadmin.adm.tools/themes/dot.gif">
          <a:extLst>
            <a:ext uri="{FF2B5EF4-FFF2-40B4-BE49-F238E27FC236}">
              <a16:creationId xmlns="" xmlns:a16="http://schemas.microsoft.com/office/drawing/2014/main" id="{A22C631E-4F72-46B6-A67B-4D027100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268748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2687482"/>
    <xdr:ext cx="24844" cy="12957"/>
    <xdr:pic>
      <xdr:nvPicPr>
        <xdr:cNvPr id="105" name="https://phpmyadmin.adm.tools/themes/dot.gif">
          <a:extLst>
            <a:ext uri="{FF2B5EF4-FFF2-40B4-BE49-F238E27FC236}">
              <a16:creationId xmlns="" xmlns:a16="http://schemas.microsoft.com/office/drawing/2014/main" id="{46F82623-BD55-4BE3-91FB-775822A67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268748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2687482"/>
    <xdr:ext cx="25200" cy="12957"/>
    <xdr:pic>
      <xdr:nvPicPr>
        <xdr:cNvPr id="106" name="https://phpmyadmin.adm.tools/themes/dot.gif">
          <a:extLst>
            <a:ext uri="{FF2B5EF4-FFF2-40B4-BE49-F238E27FC236}">
              <a16:creationId xmlns="" xmlns:a16="http://schemas.microsoft.com/office/drawing/2014/main" id="{E6E68C8B-F902-4C9F-99FC-8A8BD424D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268748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149721"/>
    <xdr:ext cx="24844" cy="12957"/>
    <xdr:pic>
      <xdr:nvPicPr>
        <xdr:cNvPr id="107" name="https://phpmyadmin.adm.tools/themes/dot.gif">
          <a:extLst>
            <a:ext uri="{FF2B5EF4-FFF2-40B4-BE49-F238E27FC236}">
              <a16:creationId xmlns="" xmlns:a16="http://schemas.microsoft.com/office/drawing/2014/main" id="{EB5769FD-DE33-405B-BAEB-59E53387A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1497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149721"/>
    <xdr:ext cx="24844" cy="12957"/>
    <xdr:pic>
      <xdr:nvPicPr>
        <xdr:cNvPr id="108" name="https://phpmyadmin.adm.tools/themes/dot.gif">
          <a:extLst>
            <a:ext uri="{FF2B5EF4-FFF2-40B4-BE49-F238E27FC236}">
              <a16:creationId xmlns="" xmlns:a16="http://schemas.microsoft.com/office/drawing/2014/main" id="{E206ACE0-2B7A-4A6E-9058-26B24850B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14972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149721"/>
    <xdr:ext cx="25200" cy="12957"/>
    <xdr:pic>
      <xdr:nvPicPr>
        <xdr:cNvPr id="109" name="https://phpmyadmin.adm.tools/themes/dot.gif">
          <a:extLst>
            <a:ext uri="{FF2B5EF4-FFF2-40B4-BE49-F238E27FC236}">
              <a16:creationId xmlns="" xmlns:a16="http://schemas.microsoft.com/office/drawing/2014/main" id="{B7564744-3169-4CFE-9C60-198394E5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14972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3612681"/>
    <xdr:ext cx="24844" cy="12957"/>
    <xdr:pic>
      <xdr:nvPicPr>
        <xdr:cNvPr id="110" name="https://phpmyadmin.adm.tools/themes/dot.gif">
          <a:extLst>
            <a:ext uri="{FF2B5EF4-FFF2-40B4-BE49-F238E27FC236}">
              <a16:creationId xmlns="" xmlns:a16="http://schemas.microsoft.com/office/drawing/2014/main" id="{5A37334B-7953-48B7-8CFA-FC59F24A8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36126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3612681"/>
    <xdr:ext cx="24844" cy="12957"/>
    <xdr:pic>
      <xdr:nvPicPr>
        <xdr:cNvPr id="111" name="https://phpmyadmin.adm.tools/themes/dot.gif">
          <a:extLst>
            <a:ext uri="{FF2B5EF4-FFF2-40B4-BE49-F238E27FC236}">
              <a16:creationId xmlns="" xmlns:a16="http://schemas.microsoft.com/office/drawing/2014/main" id="{E47B55E4-780B-4026-B72B-BD7873C01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3612681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3612681"/>
    <xdr:ext cx="25200" cy="12957"/>
    <xdr:pic>
      <xdr:nvPicPr>
        <xdr:cNvPr id="112" name="https://phpmyadmin.adm.tools/themes/dot.gif">
          <a:extLst>
            <a:ext uri="{FF2B5EF4-FFF2-40B4-BE49-F238E27FC236}">
              <a16:creationId xmlns="" xmlns:a16="http://schemas.microsoft.com/office/drawing/2014/main" id="{72DAB355-780D-476B-891A-43660556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3612681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074920"/>
    <xdr:ext cx="24844" cy="12957"/>
    <xdr:pic>
      <xdr:nvPicPr>
        <xdr:cNvPr id="113" name="https://phpmyadmin.adm.tools/themes/dot.gif">
          <a:extLst>
            <a:ext uri="{FF2B5EF4-FFF2-40B4-BE49-F238E27FC236}">
              <a16:creationId xmlns="" xmlns:a16="http://schemas.microsoft.com/office/drawing/2014/main" id="{F974A65A-6B44-4705-8B81-4D319C186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07492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074920"/>
    <xdr:ext cx="24844" cy="12957"/>
    <xdr:pic>
      <xdr:nvPicPr>
        <xdr:cNvPr id="114" name="https://phpmyadmin.adm.tools/themes/dot.gif">
          <a:extLst>
            <a:ext uri="{FF2B5EF4-FFF2-40B4-BE49-F238E27FC236}">
              <a16:creationId xmlns="" xmlns:a16="http://schemas.microsoft.com/office/drawing/2014/main" id="{1B519BE0-2EC5-49C4-82B8-08A6AF343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07492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074920"/>
    <xdr:ext cx="25200" cy="12957"/>
    <xdr:pic>
      <xdr:nvPicPr>
        <xdr:cNvPr id="115" name="https://phpmyadmin.adm.tools/themes/dot.gif">
          <a:extLst>
            <a:ext uri="{FF2B5EF4-FFF2-40B4-BE49-F238E27FC236}">
              <a16:creationId xmlns="" xmlns:a16="http://schemas.microsoft.com/office/drawing/2014/main" id="{318F6443-2BAC-41E5-866C-DD2734BDB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074920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537524"/>
    <xdr:ext cx="24844" cy="12957"/>
    <xdr:pic>
      <xdr:nvPicPr>
        <xdr:cNvPr id="116" name="https://phpmyadmin.adm.tools/themes/dot.gif">
          <a:extLst>
            <a:ext uri="{FF2B5EF4-FFF2-40B4-BE49-F238E27FC236}">
              <a16:creationId xmlns="" xmlns:a16="http://schemas.microsoft.com/office/drawing/2014/main" id="{771221E2-2034-4A88-9467-8B1711BBE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53752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537524"/>
    <xdr:ext cx="24844" cy="12957"/>
    <xdr:pic>
      <xdr:nvPicPr>
        <xdr:cNvPr id="117" name="https://phpmyadmin.adm.tools/themes/dot.gif">
          <a:extLst>
            <a:ext uri="{FF2B5EF4-FFF2-40B4-BE49-F238E27FC236}">
              <a16:creationId xmlns="" xmlns:a16="http://schemas.microsoft.com/office/drawing/2014/main" id="{B87F0A97-3A46-4580-98DF-691E7035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53752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537524"/>
    <xdr:ext cx="25200" cy="12957"/>
    <xdr:pic>
      <xdr:nvPicPr>
        <xdr:cNvPr id="118" name="https://phpmyadmin.adm.tools/themes/dot.gif">
          <a:extLst>
            <a:ext uri="{FF2B5EF4-FFF2-40B4-BE49-F238E27FC236}">
              <a16:creationId xmlns="" xmlns:a16="http://schemas.microsoft.com/office/drawing/2014/main" id="{34FFC2B6-93B6-4FA8-B7AB-B3939BF4D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537524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4999762"/>
    <xdr:ext cx="24844" cy="12957"/>
    <xdr:pic>
      <xdr:nvPicPr>
        <xdr:cNvPr id="119" name="https://phpmyadmin.adm.tools/themes/dot.gif">
          <a:extLst>
            <a:ext uri="{FF2B5EF4-FFF2-40B4-BE49-F238E27FC236}">
              <a16:creationId xmlns="" xmlns:a16="http://schemas.microsoft.com/office/drawing/2014/main" id="{C4AA01DC-2AE8-48CF-93EA-72E305414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49997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4999762"/>
    <xdr:ext cx="24844" cy="12957"/>
    <xdr:pic>
      <xdr:nvPicPr>
        <xdr:cNvPr id="120" name="https://phpmyadmin.adm.tools/themes/dot.gif">
          <a:extLst>
            <a:ext uri="{FF2B5EF4-FFF2-40B4-BE49-F238E27FC236}">
              <a16:creationId xmlns="" xmlns:a16="http://schemas.microsoft.com/office/drawing/2014/main" id="{A25EBB5D-1C2C-4AE3-89A9-898F5323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4999762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4999762"/>
    <xdr:ext cx="25200" cy="12957"/>
    <xdr:pic>
      <xdr:nvPicPr>
        <xdr:cNvPr id="121" name="https://phpmyadmin.adm.tools/themes/dot.gif">
          <a:extLst>
            <a:ext uri="{FF2B5EF4-FFF2-40B4-BE49-F238E27FC236}">
              <a16:creationId xmlns="" xmlns:a16="http://schemas.microsoft.com/office/drawing/2014/main" id="{14AAB69B-BD05-49C3-A563-7634070B6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4999762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0499119" y="15407996"/>
    <xdr:ext cx="24844" cy="12957"/>
    <xdr:pic>
      <xdr:nvPicPr>
        <xdr:cNvPr id="122" name="https://phpmyadmin.adm.tools/themes/dot.gif">
          <a:extLst>
            <a:ext uri="{FF2B5EF4-FFF2-40B4-BE49-F238E27FC236}">
              <a16:creationId xmlns="" xmlns:a16="http://schemas.microsoft.com/office/drawing/2014/main" id="{6DEC17D5-CBB3-4F31-8F5F-55EBF6265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0499119" y="1540799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641278"/>
    <xdr:ext cx="24844" cy="12957"/>
    <xdr:pic>
      <xdr:nvPicPr>
        <xdr:cNvPr id="123" name="https://phpmyadmin.adm.tools/themes/dot.gif">
          <a:extLst>
            <a:ext uri="{FF2B5EF4-FFF2-40B4-BE49-F238E27FC236}">
              <a16:creationId xmlns="" xmlns:a16="http://schemas.microsoft.com/office/drawing/2014/main" id="{7467C626-6241-483A-9DF3-B8E481608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64127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641278"/>
    <xdr:ext cx="25200" cy="12957"/>
    <xdr:pic>
      <xdr:nvPicPr>
        <xdr:cNvPr id="124" name="https://phpmyadmin.adm.tools/themes/dot.gif">
          <a:extLst>
            <a:ext uri="{FF2B5EF4-FFF2-40B4-BE49-F238E27FC236}">
              <a16:creationId xmlns="" xmlns:a16="http://schemas.microsoft.com/office/drawing/2014/main" id="{ACD56CBE-334C-4A30-88BF-86A05ECF2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641278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5641278"/>
    <xdr:ext cx="24844" cy="12957"/>
    <xdr:pic>
      <xdr:nvPicPr>
        <xdr:cNvPr id="125" name="https://phpmyadmin.adm.tools/themes/dot.gif">
          <a:extLst>
            <a:ext uri="{FF2B5EF4-FFF2-40B4-BE49-F238E27FC236}">
              <a16:creationId xmlns="" xmlns:a16="http://schemas.microsoft.com/office/drawing/2014/main" id="{09E7C8DC-380E-42AD-A455-43D0C1F37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5641278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5874916"/>
    <xdr:ext cx="24844" cy="12957"/>
    <xdr:pic>
      <xdr:nvPicPr>
        <xdr:cNvPr id="126" name="https://phpmyadmin.adm.tools/themes/dot.gif">
          <a:extLst>
            <a:ext uri="{FF2B5EF4-FFF2-40B4-BE49-F238E27FC236}">
              <a16:creationId xmlns="" xmlns:a16="http://schemas.microsoft.com/office/drawing/2014/main" id="{61E5C2B2-BECC-4C76-881B-F230E4F70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58749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5874916"/>
    <xdr:ext cx="25200" cy="12957"/>
    <xdr:pic>
      <xdr:nvPicPr>
        <xdr:cNvPr id="127" name="https://phpmyadmin.adm.tools/themes/dot.gif">
          <a:extLst>
            <a:ext uri="{FF2B5EF4-FFF2-40B4-BE49-F238E27FC236}">
              <a16:creationId xmlns="" xmlns:a16="http://schemas.microsoft.com/office/drawing/2014/main" id="{7B06578A-31C3-4B44-BF90-D7A39439C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587491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5874916"/>
    <xdr:ext cx="24844" cy="12957"/>
    <xdr:pic>
      <xdr:nvPicPr>
        <xdr:cNvPr id="128" name="https://phpmyadmin.adm.tools/themes/dot.gif">
          <a:extLst>
            <a:ext uri="{FF2B5EF4-FFF2-40B4-BE49-F238E27FC236}">
              <a16:creationId xmlns="" xmlns:a16="http://schemas.microsoft.com/office/drawing/2014/main" id="{8F042A74-8D1D-42C6-B21A-5C8F9D6C2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587491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108564"/>
    <xdr:ext cx="24844" cy="12957"/>
    <xdr:pic>
      <xdr:nvPicPr>
        <xdr:cNvPr id="129" name="https://phpmyadmin.adm.tools/themes/dot.gif">
          <a:extLst>
            <a:ext uri="{FF2B5EF4-FFF2-40B4-BE49-F238E27FC236}">
              <a16:creationId xmlns="" xmlns:a16="http://schemas.microsoft.com/office/drawing/2014/main" id="{D2226FE1-1FD5-4A52-BD65-B0CACAD0F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10856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108564"/>
    <xdr:ext cx="25200" cy="12957"/>
    <xdr:pic>
      <xdr:nvPicPr>
        <xdr:cNvPr id="130" name="https://phpmyadmin.adm.tools/themes/dot.gif">
          <a:extLst>
            <a:ext uri="{FF2B5EF4-FFF2-40B4-BE49-F238E27FC236}">
              <a16:creationId xmlns="" xmlns:a16="http://schemas.microsoft.com/office/drawing/2014/main" id="{8C2A810C-CC01-46DB-AA31-9FED9F2C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108564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108564"/>
    <xdr:ext cx="24844" cy="12957"/>
    <xdr:pic>
      <xdr:nvPicPr>
        <xdr:cNvPr id="131" name="https://phpmyadmin.adm.tools/themes/dot.gif">
          <a:extLst>
            <a:ext uri="{FF2B5EF4-FFF2-40B4-BE49-F238E27FC236}">
              <a16:creationId xmlns="" xmlns:a16="http://schemas.microsoft.com/office/drawing/2014/main" id="{F913A757-8482-41DF-8317-47CBFF66C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108564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341836"/>
    <xdr:ext cx="24844" cy="12957"/>
    <xdr:pic>
      <xdr:nvPicPr>
        <xdr:cNvPr id="132" name="https://phpmyadmin.adm.tools/themes/dot.gif">
          <a:extLst>
            <a:ext uri="{FF2B5EF4-FFF2-40B4-BE49-F238E27FC236}">
              <a16:creationId xmlns="" xmlns:a16="http://schemas.microsoft.com/office/drawing/2014/main" id="{ECED99C7-CE11-46A4-AE90-CC0B1E9C7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3418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341836"/>
    <xdr:ext cx="25200" cy="12957"/>
    <xdr:pic>
      <xdr:nvPicPr>
        <xdr:cNvPr id="133" name="https://phpmyadmin.adm.tools/themes/dot.gif">
          <a:extLst>
            <a:ext uri="{FF2B5EF4-FFF2-40B4-BE49-F238E27FC236}">
              <a16:creationId xmlns="" xmlns:a16="http://schemas.microsoft.com/office/drawing/2014/main" id="{A1A962FB-CF87-499C-8556-FC7FD437A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341836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341836"/>
    <xdr:ext cx="24844" cy="12957"/>
    <xdr:pic>
      <xdr:nvPicPr>
        <xdr:cNvPr id="134" name="https://phpmyadmin.adm.tools/themes/dot.gif">
          <a:extLst>
            <a:ext uri="{FF2B5EF4-FFF2-40B4-BE49-F238E27FC236}">
              <a16:creationId xmlns="" xmlns:a16="http://schemas.microsoft.com/office/drawing/2014/main" id="{C45D5226-7EE5-4C99-9492-C07DC963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341836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2748040" y="16575840"/>
    <xdr:ext cx="24844" cy="12957"/>
    <xdr:pic>
      <xdr:nvPicPr>
        <xdr:cNvPr id="135" name="https://phpmyadmin.adm.tools/themes/dot.gif">
          <a:extLst>
            <a:ext uri="{FF2B5EF4-FFF2-40B4-BE49-F238E27FC236}">
              <a16:creationId xmlns="" xmlns:a16="http://schemas.microsoft.com/office/drawing/2014/main" id="{DC5E945B-0C04-4471-BE14-29647041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2748040" y="1657584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4996961" y="16575840"/>
    <xdr:ext cx="25200" cy="12957"/>
    <xdr:pic>
      <xdr:nvPicPr>
        <xdr:cNvPr id="136" name="https://phpmyadmin.adm.tools/themes/dot.gif">
          <a:extLst>
            <a:ext uri="{FF2B5EF4-FFF2-40B4-BE49-F238E27FC236}">
              <a16:creationId xmlns="" xmlns:a16="http://schemas.microsoft.com/office/drawing/2014/main" id="{8E5AEA0B-9905-4A8C-9F07-9782713D7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4996961" y="16575840"/>
          <a:ext cx="25200" cy="12957"/>
        </a:xfrm>
        <a:prstGeom prst="rect">
          <a:avLst/>
        </a:prstGeom>
        <a:noFill/>
        <a:ln cap="flat">
          <a:noFill/>
        </a:ln>
      </xdr:spPr>
    </xdr:pic>
    <xdr:clientData/>
  </xdr:absoluteAnchor>
  <xdr:absoluteAnchor>
    <xdr:pos x="27246239" y="16575840"/>
    <xdr:ext cx="24844" cy="12957"/>
    <xdr:pic>
      <xdr:nvPicPr>
        <xdr:cNvPr id="137" name="https://phpmyadmin.adm.tools/themes/dot.gif">
          <a:extLst>
            <a:ext uri="{FF2B5EF4-FFF2-40B4-BE49-F238E27FC236}">
              <a16:creationId xmlns="" xmlns:a16="http://schemas.microsoft.com/office/drawing/2014/main" id="{5C1E60A7-5E67-4344-9AB9-A1DDCF7E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lum/>
          <a:alphaModFix/>
        </a:blip>
        <a:srcRect/>
        <a:stretch>
          <a:fillRect/>
        </a:stretch>
      </xdr:blipFill>
      <xdr:spPr>
        <a:xfrm>
          <a:off x="27246239" y="16575840"/>
          <a:ext cx="24844" cy="12957"/>
        </a:xfrm>
        <a:prstGeom prst="rect">
          <a:avLst/>
        </a:prstGeom>
        <a:noFill/>
        <a:ln cap="flat"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108137</xdr:colOff>
      <xdr:row>4</xdr:row>
      <xdr:rowOff>109794</xdr:rowOff>
    </xdr:from>
    <xdr:to>
      <xdr:col>12</xdr:col>
      <xdr:colOff>997323</xdr:colOff>
      <xdr:row>4</xdr:row>
      <xdr:rowOff>694767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8E351AB1-3F44-42F1-94BE-EC29CE59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61357" y="1976694"/>
          <a:ext cx="889186" cy="584973"/>
        </a:xfrm>
        <a:prstGeom prst="rect">
          <a:avLst/>
        </a:prstGeom>
      </xdr:spPr>
    </xdr:pic>
    <xdr:clientData/>
  </xdr:twoCellAnchor>
  <xdr:twoCellAnchor editAs="oneCell">
    <xdr:from>
      <xdr:col>24</xdr:col>
      <xdr:colOff>83941</xdr:colOff>
      <xdr:row>4</xdr:row>
      <xdr:rowOff>59921</xdr:rowOff>
    </xdr:from>
    <xdr:to>
      <xdr:col>24</xdr:col>
      <xdr:colOff>952499</xdr:colOff>
      <xdr:row>4</xdr:row>
      <xdr:rowOff>694764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972150D-B44A-4180-9666-58C4B990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43661" y="1926821"/>
          <a:ext cx="868558" cy="634843"/>
        </a:xfrm>
        <a:prstGeom prst="rect">
          <a:avLst/>
        </a:prstGeom>
      </xdr:spPr>
    </xdr:pic>
    <xdr:clientData/>
  </xdr:twoCellAnchor>
  <xdr:oneCellAnchor>
    <xdr:from>
      <xdr:col>16</xdr:col>
      <xdr:colOff>201706</xdr:colOff>
      <xdr:row>4</xdr:row>
      <xdr:rowOff>11205</xdr:rowOff>
    </xdr:from>
    <xdr:ext cx="484528" cy="611717"/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E2D4A5EC-17AD-4987-ABFE-1208D16C10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390" t="4134" r="2778" b="20396"/>
        <a:stretch/>
      </xdr:blipFill>
      <xdr:spPr>
        <a:xfrm>
          <a:off x="26292586" y="1878105"/>
          <a:ext cx="484528" cy="611717"/>
        </a:xfrm>
        <a:prstGeom prst="rect">
          <a:avLst/>
        </a:prstGeom>
      </xdr:spPr>
    </xdr:pic>
    <xdr:clientData/>
  </xdr:oneCellAnchor>
  <xdr:twoCellAnchor editAs="oneCell">
    <xdr:from>
      <xdr:col>14</xdr:col>
      <xdr:colOff>403412</xdr:colOff>
      <xdr:row>3</xdr:row>
      <xdr:rowOff>127186</xdr:rowOff>
    </xdr:from>
    <xdr:to>
      <xdr:col>14</xdr:col>
      <xdr:colOff>952499</xdr:colOff>
      <xdr:row>4</xdr:row>
      <xdr:rowOff>102054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C77DAEF0-FE41-4964-81E9-D3BCAB7B3D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8575" t="3682" r="8275" b="7065"/>
        <a:stretch/>
      </xdr:blipFill>
      <xdr:spPr>
        <a:xfrm>
          <a:off x="24497852" y="1727386"/>
          <a:ext cx="549087" cy="770485"/>
        </a:xfrm>
        <a:prstGeom prst="rect">
          <a:avLst/>
        </a:prstGeom>
      </xdr:spPr>
    </xdr:pic>
    <xdr:clientData/>
  </xdr:twoCellAnchor>
  <xdr:twoCellAnchor editAs="oneCell">
    <xdr:from>
      <xdr:col>28</xdr:col>
      <xdr:colOff>315445</xdr:colOff>
      <xdr:row>3</xdr:row>
      <xdr:rowOff>137273</xdr:rowOff>
    </xdr:from>
    <xdr:to>
      <xdr:col>33</xdr:col>
      <xdr:colOff>237921</xdr:colOff>
      <xdr:row>4</xdr:row>
      <xdr:rowOff>191017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A06F777-5C53-4081-93C6-307DF4A41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86205" y="1737473"/>
          <a:ext cx="1098288" cy="849361"/>
        </a:xfrm>
        <a:prstGeom prst="rect">
          <a:avLst/>
        </a:prstGeom>
      </xdr:spPr>
    </xdr:pic>
    <xdr:clientData/>
  </xdr:twoCellAnchor>
  <xdr:twoCellAnchor editAs="oneCell">
    <xdr:from>
      <xdr:col>20</xdr:col>
      <xdr:colOff>268941</xdr:colOff>
      <xdr:row>3</xdr:row>
      <xdr:rowOff>132924</xdr:rowOff>
    </xdr:from>
    <xdr:to>
      <xdr:col>20</xdr:col>
      <xdr:colOff>858850</xdr:colOff>
      <xdr:row>4</xdr:row>
      <xdr:rowOff>211326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8FDE4720-7DC1-4CF9-A4E6-BEA1D106D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27" t="4299" r="10387" b="6787"/>
        <a:stretch/>
      </xdr:blipFill>
      <xdr:spPr>
        <a:xfrm>
          <a:off x="28622961" y="1733124"/>
          <a:ext cx="589909" cy="874019"/>
        </a:xfrm>
        <a:prstGeom prst="rect">
          <a:avLst/>
        </a:prstGeom>
      </xdr:spPr>
    </xdr:pic>
    <xdr:clientData/>
  </xdr:twoCellAnchor>
  <xdr:twoCellAnchor editAs="oneCell">
    <xdr:from>
      <xdr:col>22</xdr:col>
      <xdr:colOff>235323</xdr:colOff>
      <xdr:row>3</xdr:row>
      <xdr:rowOff>108265</xdr:rowOff>
    </xdr:from>
    <xdr:to>
      <xdr:col>22</xdr:col>
      <xdr:colOff>840441</xdr:colOff>
      <xdr:row>4</xdr:row>
      <xdr:rowOff>190500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B9A0EDCC-9AA2-4612-A7AE-80FA8711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85883" y="1708465"/>
          <a:ext cx="605118" cy="87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219076</xdr:colOff>
      <xdr:row>3</xdr:row>
      <xdr:rowOff>57150</xdr:rowOff>
    </xdr:from>
    <xdr:to>
      <xdr:col>35</xdr:col>
      <xdr:colOff>728384</xdr:colOff>
      <xdr:row>4</xdr:row>
      <xdr:rowOff>249071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D62B377B-4064-4487-A497-99E3F582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126016" y="1657350"/>
          <a:ext cx="509308" cy="990228"/>
        </a:xfrm>
        <a:prstGeom prst="rect">
          <a:avLst/>
        </a:prstGeom>
      </xdr:spPr>
    </xdr:pic>
    <xdr:clientData/>
  </xdr:twoCellAnchor>
  <xdr:twoCellAnchor editAs="oneCell">
    <xdr:from>
      <xdr:col>36</xdr:col>
      <xdr:colOff>333375</xdr:colOff>
      <xdr:row>3</xdr:row>
      <xdr:rowOff>152400</xdr:rowOff>
    </xdr:from>
    <xdr:to>
      <xdr:col>36</xdr:col>
      <xdr:colOff>889337</xdr:colOff>
      <xdr:row>4</xdr:row>
      <xdr:rowOff>35220</xdr:rowOff>
    </xdr:to>
    <xdr:pic>
      <xdr:nvPicPr>
        <xdr:cNvPr id="10" name="Рисунок 9">
          <a:extLst>
            <a:ext uri="{FF2B5EF4-FFF2-40B4-BE49-F238E27FC236}">
              <a16:creationId xmlns="" xmlns:a16="http://schemas.microsoft.com/office/drawing/2014/main" id="{30340776-71F2-4FA3-8F5C-1BA81CA1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429035" y="1752600"/>
          <a:ext cx="555962" cy="678437"/>
        </a:xfrm>
        <a:prstGeom prst="rect">
          <a:avLst/>
        </a:prstGeom>
      </xdr:spPr>
    </xdr:pic>
    <xdr:clientData/>
  </xdr:twoCellAnchor>
  <xdr:twoCellAnchor editAs="oneCell">
    <xdr:from>
      <xdr:col>18</xdr:col>
      <xdr:colOff>67235</xdr:colOff>
      <xdr:row>3</xdr:row>
      <xdr:rowOff>67235</xdr:rowOff>
    </xdr:from>
    <xdr:to>
      <xdr:col>18</xdr:col>
      <xdr:colOff>854544</xdr:colOff>
      <xdr:row>4</xdr:row>
      <xdr:rowOff>243294</xdr:rowOff>
    </xdr:to>
    <xdr:pic>
      <xdr:nvPicPr>
        <xdr:cNvPr id="11" name="Рисунок 10">
          <a:extLst>
            <a:ext uri="{FF2B5EF4-FFF2-40B4-BE49-F238E27FC236}">
              <a16:creationId xmlns="" xmlns:a16="http://schemas.microsoft.com/office/drawing/2014/main" id="{0DD03649-1C9A-4CB4-8F92-30E6B7FB7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618095" y="1667435"/>
          <a:ext cx="787309" cy="974366"/>
        </a:xfrm>
        <a:prstGeom prst="rect">
          <a:avLst/>
        </a:prstGeom>
      </xdr:spPr>
    </xdr:pic>
    <xdr:clientData/>
  </xdr:twoCellAnchor>
  <xdr:oneCellAnchor>
    <xdr:from>
      <xdr:col>30</xdr:col>
      <xdr:colOff>315445</xdr:colOff>
      <xdr:row>3</xdr:row>
      <xdr:rowOff>137273</xdr:rowOff>
    </xdr:from>
    <xdr:ext cx="1062877" cy="840396"/>
    <xdr:pic>
      <xdr:nvPicPr>
        <xdr:cNvPr id="12" name="Рисунок 11">
          <a:extLst>
            <a:ext uri="{FF2B5EF4-FFF2-40B4-BE49-F238E27FC236}">
              <a16:creationId xmlns="" xmlns:a16="http://schemas.microsoft.com/office/drawing/2014/main" id="{71531591-CD05-4F8D-92A8-FDD515834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995065" y="1737473"/>
          <a:ext cx="1062877" cy="84039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o.zarudna\AppData\Local\Microsoft\Windows\Temporary%20Internet%20Files\Content.Outlook\JV5S45F3\&#1056;&#1072;&#1089;&#1087;&#1088;&#1077;&#1076;&#1077;&#1083;&#1077;&#1085;&#1080;&#1077;%20&#1087;&#1083;&#1072;&#1082;&#1072;&#1090;&#1086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53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4"/>
      <sheetName val="Лист2"/>
      <sheetName val="Лист3"/>
      <sheetName val="Заказ"/>
      <sheetName val="Дозаказ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+</v>
          </cell>
        </row>
        <row r="2">
          <cell r="A2" t="str">
            <v>-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3">
          <cell r="B3" t="str">
            <v>KHA</v>
          </cell>
          <cell r="E3" t="str">
            <v>вулиця</v>
          </cell>
          <cell r="G3">
            <v>25</v>
          </cell>
          <cell r="J3" t="str">
            <v>Кондратенко София Валерьевна</v>
          </cell>
          <cell r="K3" t="str">
            <v>095-3038394</v>
          </cell>
        </row>
        <row r="4">
          <cell r="E4" t="str">
            <v>вулиця</v>
          </cell>
          <cell r="F4" t="str">
            <v>Сумська</v>
          </cell>
          <cell r="G4">
            <v>68</v>
          </cell>
          <cell r="J4" t="str">
            <v>Дрога Виктория Владимировна</v>
          </cell>
          <cell r="K4" t="str">
            <v>066-7971344</v>
          </cell>
        </row>
        <row r="5">
          <cell r="E5" t="str">
            <v>площа</v>
          </cell>
          <cell r="F5" t="str">
            <v>Конституції</v>
          </cell>
          <cell r="G5" t="str">
            <v>21//2</v>
          </cell>
          <cell r="J5" t="str">
            <v>Афанасьева Виктория Викторвна</v>
          </cell>
          <cell r="K5" t="str">
            <v>050-3433389</v>
          </cell>
        </row>
        <row r="6">
          <cell r="E6" t="str">
            <v>проспект</v>
          </cell>
          <cell r="F6" t="str">
            <v>Науки</v>
          </cell>
          <cell r="G6">
            <v>40</v>
          </cell>
          <cell r="J6" t="str">
            <v>Мартышова Ольга Михайловна</v>
          </cell>
          <cell r="K6" t="str">
            <v>095-2940908</v>
          </cell>
        </row>
        <row r="7">
          <cell r="E7" t="str">
            <v>вулиця</v>
          </cell>
          <cell r="G7">
            <v>31</v>
          </cell>
          <cell r="J7" t="str">
            <v>Клубук Ирина</v>
          </cell>
          <cell r="K7" t="str">
            <v>050-6321000</v>
          </cell>
        </row>
        <row r="8">
          <cell r="E8" t="str">
            <v>проспект</v>
          </cell>
          <cell r="F8" t="str">
            <v>Московський</v>
          </cell>
          <cell r="G8">
            <v>36</v>
          </cell>
          <cell r="J8" t="str">
            <v>Коротких Сергей Эдуардович</v>
          </cell>
          <cell r="K8" t="str">
            <v>066-3158225</v>
          </cell>
        </row>
        <row r="9">
          <cell r="E9" t="str">
            <v>проспект</v>
          </cell>
          <cell r="F9" t="str">
            <v>Гагаріна</v>
          </cell>
          <cell r="G9">
            <v>43</v>
          </cell>
          <cell r="J9" t="str">
            <v>Видченко Яна Игоревна</v>
          </cell>
          <cell r="K9" t="str">
            <v>050-9119234</v>
          </cell>
        </row>
        <row r="10">
          <cell r="E10" t="str">
            <v>вулиця</v>
          </cell>
          <cell r="F10" t="str">
            <v>Героїв праці</v>
          </cell>
          <cell r="G10">
            <v>24</v>
          </cell>
          <cell r="J10" t="str">
            <v>Мосьпан Ігор Вікторович</v>
          </cell>
          <cell r="K10" t="str">
            <v>095-2105725</v>
          </cell>
        </row>
        <row r="11">
          <cell r="E11" t="str">
            <v>проспект</v>
          </cell>
          <cell r="F11" t="str">
            <v>Московський</v>
          </cell>
          <cell r="G11">
            <v>256</v>
          </cell>
          <cell r="J11" t="str">
            <v>Словиковская Наталия Александровна</v>
          </cell>
          <cell r="K11" t="str">
            <v>050-7882800</v>
          </cell>
        </row>
        <row r="12">
          <cell r="E12" t="str">
            <v>вулиця</v>
          </cell>
          <cell r="F12" t="str">
            <v>Гагаріна</v>
          </cell>
          <cell r="G12">
            <v>167</v>
          </cell>
          <cell r="J12" t="str">
            <v>Посохова Юлія Юріївна</v>
          </cell>
          <cell r="K12" t="str">
            <v>096-9814507</v>
          </cell>
        </row>
        <row r="13">
          <cell r="E13" t="str">
            <v>вулиця</v>
          </cell>
          <cell r="G13" t="str">
            <v>148/2</v>
          </cell>
          <cell r="J13" t="str">
            <v>Кураксин Владимир Олегович</v>
          </cell>
          <cell r="K13" t="str">
            <v>066-8706141</v>
          </cell>
        </row>
        <row r="14">
          <cell r="E14" t="str">
            <v>вулиця</v>
          </cell>
          <cell r="F14" t="str">
            <v>Незалежності</v>
          </cell>
          <cell r="G14">
            <v>58</v>
          </cell>
          <cell r="J14" t="str">
            <v>Слюсарєва Ірина Анатоліївна</v>
          </cell>
          <cell r="K14" t="str">
            <v>050-6181695</v>
          </cell>
        </row>
        <row r="15">
          <cell r="E15" t="str">
            <v>бульвар</v>
          </cell>
          <cell r="F15" t="str">
            <v>Космонавтів</v>
          </cell>
          <cell r="G15" t="str">
            <v>5//7</v>
          </cell>
          <cell r="J15" t="str">
            <v>Пахомова Ольга Владимировна</v>
          </cell>
          <cell r="K15" t="str">
            <v>050-2776988</v>
          </cell>
        </row>
        <row r="16">
          <cell r="E16" t="str">
            <v>вулиця</v>
          </cell>
          <cell r="F16" t="str">
            <v>Марата</v>
          </cell>
          <cell r="G16">
            <v>10</v>
          </cell>
          <cell r="J16" t="str">
            <v>Кабанов Владимир Иванович</v>
          </cell>
          <cell r="K16" t="str">
            <v>095-2916700</v>
          </cell>
        </row>
        <row r="17">
          <cell r="E17" t="str">
            <v>вулиця</v>
          </cell>
          <cell r="J17" t="str">
            <v>Тимофеева Анна Владимировна</v>
          </cell>
          <cell r="K17" t="str">
            <v>066-1430372</v>
          </cell>
        </row>
        <row r="18">
          <cell r="E18" t="str">
            <v>вулиця</v>
          </cell>
          <cell r="G18">
            <v>15</v>
          </cell>
          <cell r="J18" t="str">
            <v>Мышков Сергей Михайлович</v>
          </cell>
          <cell r="K18" t="str">
            <v>095-1596951</v>
          </cell>
        </row>
        <row r="19">
          <cell r="E19" t="str">
            <v>вулиця</v>
          </cell>
          <cell r="F19" t="str">
            <v>Шевченко</v>
          </cell>
          <cell r="G19">
            <v>8</v>
          </cell>
          <cell r="J19" t="str">
            <v>Божко Анна Сергеевна</v>
          </cell>
          <cell r="K19" t="str">
            <v>050-1040667</v>
          </cell>
        </row>
        <row r="20">
          <cell r="E20" t="str">
            <v>вулиця</v>
          </cell>
          <cell r="F20" t="str">
            <v>Манагарова</v>
          </cell>
          <cell r="G20">
            <v>8</v>
          </cell>
          <cell r="J20" t="str">
            <v>Ванжула Лилия Михайловна</v>
          </cell>
          <cell r="K20" t="str">
            <v>098-4180741</v>
          </cell>
        </row>
        <row r="21">
          <cell r="E21" t="str">
            <v>вулиця</v>
          </cell>
          <cell r="F21" t="str">
            <v>Перемоги</v>
          </cell>
          <cell r="G21" t="str">
            <v>32/3</v>
          </cell>
          <cell r="J21" t="str">
            <v>Терещенко Наталия Николаевна</v>
          </cell>
          <cell r="K21" t="str">
            <v>098-5934422</v>
          </cell>
        </row>
        <row r="22">
          <cell r="E22" t="str">
            <v>вулиця</v>
          </cell>
          <cell r="F22" t="str">
            <v>Свободи</v>
          </cell>
          <cell r="G22">
            <v>16</v>
          </cell>
          <cell r="J22" t="str">
            <v>Носенко Елена Николаевна</v>
          </cell>
          <cell r="K22" t="str">
            <v>067-7951888</v>
          </cell>
        </row>
        <row r="23">
          <cell r="E23" t="str">
            <v>вулиця</v>
          </cell>
          <cell r="F23" t="str">
            <v>Павлоградська</v>
          </cell>
          <cell r="G23">
            <v>40</v>
          </cell>
          <cell r="J23" t="str">
            <v>Аверьянова Светлана Георгиевна</v>
          </cell>
          <cell r="K23" t="str">
            <v>050-1034448</v>
          </cell>
        </row>
        <row r="24">
          <cell r="D24" t="str">
            <v>Полтава</v>
          </cell>
          <cell r="E24" t="str">
            <v>вулиця</v>
          </cell>
          <cell r="F24" t="str">
            <v>Європейська</v>
          </cell>
          <cell r="G24">
            <v>33</v>
          </cell>
          <cell r="J24" t="str">
            <v>Крат Антон Александрович</v>
          </cell>
          <cell r="K24" t="str">
            <v>099-7004097</v>
          </cell>
        </row>
        <row r="25">
          <cell r="D25" t="str">
            <v>Полтава</v>
          </cell>
          <cell r="E25" t="str">
            <v>вулиця</v>
          </cell>
          <cell r="F25" t="str">
            <v>Небесної сотні</v>
          </cell>
          <cell r="J25" t="str">
            <v>Савченко Олександр Олександрович</v>
          </cell>
          <cell r="K25" t="str">
            <v>095-9009654</v>
          </cell>
        </row>
        <row r="26">
          <cell r="E26" t="str">
            <v>проспект</v>
          </cell>
          <cell r="F26" t="str">
            <v>Гвардійський</v>
          </cell>
          <cell r="J26" t="str">
            <v>Анциферова Ірина Олександрівна</v>
          </cell>
          <cell r="K26" t="str">
            <v>066-9391189</v>
          </cell>
        </row>
        <row r="27">
          <cell r="E27" t="str">
            <v>вулиця</v>
          </cell>
          <cell r="F27" t="str">
            <v>Свободи</v>
          </cell>
          <cell r="G27">
            <v>6</v>
          </cell>
          <cell r="J27" t="str">
            <v>Завгородний Олег Сергеевич</v>
          </cell>
          <cell r="K27" t="str">
            <v>050-6118387</v>
          </cell>
        </row>
        <row r="28">
          <cell r="D28" t="str">
            <v>Соледар</v>
          </cell>
          <cell r="E28" t="str">
            <v>вулиця</v>
          </cell>
          <cell r="F28" t="str">
            <v>Карпинського</v>
          </cell>
          <cell r="G28">
            <v>4</v>
          </cell>
          <cell r="J28" t="str">
            <v>Драгныш Лариса Викторовна</v>
          </cell>
          <cell r="K28" t="str">
            <v>095-0332982</v>
          </cell>
        </row>
        <row r="29">
          <cell r="D29" t="str">
            <v>Суми</v>
          </cell>
          <cell r="E29" t="str">
            <v>вулиця</v>
          </cell>
          <cell r="G29">
            <v>32</v>
          </cell>
          <cell r="J29" t="str">
            <v>Дубина Алексей Николаевич</v>
          </cell>
          <cell r="K29" t="str">
            <v>050-3077913</v>
          </cell>
        </row>
        <row r="31">
          <cell r="D31" t="str">
            <v>Шостка</v>
          </cell>
          <cell r="E31" t="str">
            <v>вулиця</v>
          </cell>
          <cell r="F31" t="str">
            <v>Свободи</v>
          </cell>
          <cell r="G31">
            <v>37</v>
          </cell>
          <cell r="J31" t="str">
            <v>Корж Елена Владимировна</v>
          </cell>
          <cell r="K31" t="str">
            <v>066-8134326</v>
          </cell>
        </row>
        <row r="32">
          <cell r="D32" t="str">
            <v>Миргород</v>
          </cell>
          <cell r="E32" t="str">
            <v>вулиця</v>
          </cell>
          <cell r="F32" t="str">
            <v>Гоголя</v>
          </cell>
          <cell r="J32" t="str">
            <v>Середа Марина Миколаївна</v>
          </cell>
          <cell r="K32" t="str">
            <v>096-9915300</v>
          </cell>
        </row>
        <row r="33">
          <cell r="D33" t="str">
            <v>Горішні Плавні</v>
          </cell>
          <cell r="E33" t="str">
            <v>вулиця</v>
          </cell>
          <cell r="F33" t="str">
            <v>Миру</v>
          </cell>
          <cell r="G33">
            <v>18</v>
          </cell>
          <cell r="J33" t="str">
            <v>Стиславська Світлана Павлівна</v>
          </cell>
          <cell r="K33" t="str">
            <v>067-9556174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J32"/>
  <sheetViews>
    <sheetView zoomScale="115" zoomScaleNormal="115" workbookViewId="0">
      <selection activeCell="A3" sqref="A3"/>
    </sheetView>
  </sheetViews>
  <sheetFormatPr defaultColWidth="8.85546875" defaultRowHeight="15"/>
  <cols>
    <col min="1" max="1" width="12.42578125" style="90" bestFit="1" customWidth="1"/>
    <col min="2" max="2" width="10.85546875" style="93" bestFit="1" customWidth="1"/>
    <col min="3" max="3" width="13.85546875" style="90" bestFit="1" customWidth="1"/>
    <col min="4" max="4" width="14.7109375" style="90" bestFit="1" customWidth="1"/>
    <col min="5" max="5" width="9.140625" style="90" bestFit="1" customWidth="1"/>
    <col min="6" max="6" width="14.28515625" style="90" bestFit="1" customWidth="1"/>
    <col min="7" max="7" width="10" style="90" bestFit="1" customWidth="1"/>
    <col min="8" max="8" width="12.140625" style="90" bestFit="1" customWidth="1"/>
    <col min="9" max="9" width="13.85546875" style="90" bestFit="1" customWidth="1"/>
    <col min="10" max="10" width="13" style="90" bestFit="1" customWidth="1"/>
    <col min="11" max="1017" width="9.140625" style="90" customWidth="1"/>
    <col min="1018" max="1018" width="10.28515625" style="90" customWidth="1"/>
    <col min="1019" max="1019" width="9.140625" style="90" customWidth="1"/>
    <col min="1020" max="16384" width="8.85546875" style="90"/>
  </cols>
  <sheetData>
    <row r="1" spans="1:10">
      <c r="A1" s="93"/>
      <c r="B1" s="90"/>
    </row>
    <row r="2" spans="1:10">
      <c r="A2" s="88" t="s">
        <v>413</v>
      </c>
      <c r="B2" s="88" t="s">
        <v>414</v>
      </c>
      <c r="C2" s="89" t="s">
        <v>463</v>
      </c>
      <c r="D2" s="89" t="s">
        <v>415</v>
      </c>
      <c r="E2" s="89" t="s">
        <v>416</v>
      </c>
      <c r="F2" s="89" t="s">
        <v>417</v>
      </c>
      <c r="G2" s="89" t="s">
        <v>418</v>
      </c>
      <c r="H2" s="89" t="s">
        <v>419</v>
      </c>
      <c r="I2" s="89" t="s">
        <v>420</v>
      </c>
      <c r="J2" s="89" t="s">
        <v>421</v>
      </c>
    </row>
    <row r="3" spans="1:10" ht="14.25" customHeight="1">
      <c r="A3" s="91">
        <v>1001</v>
      </c>
      <c r="B3" s="113" t="s">
        <v>395</v>
      </c>
      <c r="C3" s="90" t="str">
        <f>[2]Лист1!E3</f>
        <v>вулиця</v>
      </c>
      <c r="D3" s="113" t="s">
        <v>462</v>
      </c>
      <c r="E3" s="92">
        <f>[2]Лист1!G3</f>
        <v>25</v>
      </c>
      <c r="F3" s="92"/>
      <c r="G3" s="92">
        <v>1</v>
      </c>
      <c r="H3" s="92" t="str">
        <f>[2]Лист1!J3</f>
        <v>Кондратенко София Валерьевна</v>
      </c>
      <c r="I3" s="108" t="str">
        <f>[2]Лист1!K3</f>
        <v>095-3038394</v>
      </c>
      <c r="J3" s="115">
        <v>61002</v>
      </c>
    </row>
    <row r="4" spans="1:10" ht="14.25" customHeight="1">
      <c r="A4" s="91">
        <f>A3+1</f>
        <v>1002</v>
      </c>
      <c r="B4" s="113" t="s">
        <v>395</v>
      </c>
      <c r="C4" s="90" t="str">
        <f>[2]Лист1!E4</f>
        <v>вулиця</v>
      </c>
      <c r="D4" s="92" t="str">
        <f>[2]Лист1!F4</f>
        <v>Сумська</v>
      </c>
      <c r="E4" s="92">
        <f>[2]Лист1!G4</f>
        <v>68</v>
      </c>
      <c r="F4" s="92"/>
      <c r="G4" s="92">
        <v>1</v>
      </c>
      <c r="H4" s="92" t="str">
        <f>[2]Лист1!J4</f>
        <v>Дрога Виктория Владимировна</v>
      </c>
      <c r="I4" s="108" t="str">
        <f>[2]Лист1!K4</f>
        <v>066-7971344</v>
      </c>
      <c r="J4" s="109">
        <v>61002</v>
      </c>
    </row>
    <row r="5" spans="1:10" ht="14.25" customHeight="1">
      <c r="A5" s="91">
        <f t="shared" ref="A5:A32" si="0">A4+1</f>
        <v>1003</v>
      </c>
      <c r="B5" s="113" t="s">
        <v>395</v>
      </c>
      <c r="C5" s="90" t="str">
        <f>[2]Лист1!E5</f>
        <v>площа</v>
      </c>
      <c r="D5" s="92" t="str">
        <f>[2]Лист1!F5</f>
        <v>Конституції</v>
      </c>
      <c r="E5" s="92" t="str">
        <f>[2]Лист1!G5</f>
        <v>21//2</v>
      </c>
      <c r="F5" s="92"/>
      <c r="G5" s="92">
        <v>1</v>
      </c>
      <c r="H5" s="92" t="str">
        <f>[2]Лист1!J5</f>
        <v>Афанасьева Виктория Викторвна</v>
      </c>
      <c r="I5" s="108" t="str">
        <f>[2]Лист1!K5</f>
        <v>050-3433389</v>
      </c>
      <c r="J5" s="109">
        <v>61000</v>
      </c>
    </row>
    <row r="6" spans="1:10" ht="14.25" customHeight="1">
      <c r="A6" s="91">
        <f t="shared" si="0"/>
        <v>1004</v>
      </c>
      <c r="B6" s="113" t="s">
        <v>395</v>
      </c>
      <c r="C6" s="90" t="str">
        <f>[2]Лист1!E6</f>
        <v>проспект</v>
      </c>
      <c r="D6" s="92" t="str">
        <f>[2]Лист1!F6</f>
        <v>Науки</v>
      </c>
      <c r="E6" s="92">
        <f>[2]Лист1!G6</f>
        <v>40</v>
      </c>
      <c r="F6" s="92"/>
      <c r="G6" s="92">
        <v>1</v>
      </c>
      <c r="H6" s="92" t="str">
        <f>[2]Лист1!J6</f>
        <v>Мартышова Ольга Михайловна</v>
      </c>
      <c r="I6" s="108" t="str">
        <f>[2]Лист1!K6</f>
        <v>095-2940908</v>
      </c>
      <c r="J6" s="109">
        <v>61166</v>
      </c>
    </row>
    <row r="7" spans="1:10" ht="14.25" customHeight="1">
      <c r="A7" s="91">
        <f t="shared" si="0"/>
        <v>1005</v>
      </c>
      <c r="B7" s="113" t="s">
        <v>395</v>
      </c>
      <c r="C7" s="90" t="str">
        <f>[2]Лист1!E7</f>
        <v>вулиця</v>
      </c>
      <c r="D7" s="113" t="s">
        <v>457</v>
      </c>
      <c r="E7" s="92">
        <f>[2]Лист1!G7</f>
        <v>31</v>
      </c>
      <c r="F7" s="92"/>
      <c r="G7" s="92">
        <v>1</v>
      </c>
      <c r="H7" s="92" t="str">
        <f>[2]Лист1!J7</f>
        <v>Клубук Ирина</v>
      </c>
      <c r="I7" s="108" t="str">
        <f>[2]Лист1!K7</f>
        <v>050-6321000</v>
      </c>
      <c r="J7" s="109">
        <v>61098</v>
      </c>
    </row>
    <row r="8" spans="1:10" ht="14.25" customHeight="1">
      <c r="A8" s="91">
        <f t="shared" si="0"/>
        <v>1006</v>
      </c>
      <c r="B8" s="113" t="s">
        <v>395</v>
      </c>
      <c r="C8" s="90" t="str">
        <f>[2]Лист1!E8</f>
        <v>проспект</v>
      </c>
      <c r="D8" s="92" t="str">
        <f>[2]Лист1!F8</f>
        <v>Московський</v>
      </c>
      <c r="E8" s="92">
        <f>[2]Лист1!G8</f>
        <v>36</v>
      </c>
      <c r="F8" s="92"/>
      <c r="G8" s="92">
        <v>1</v>
      </c>
      <c r="H8" s="92" t="str">
        <f>[2]Лист1!J8</f>
        <v>Коротких Сергей Эдуардович</v>
      </c>
      <c r="I8" s="108" t="str">
        <f>[2]Лист1!K8</f>
        <v>066-3158225</v>
      </c>
      <c r="J8" s="109">
        <v>61000</v>
      </c>
    </row>
    <row r="9" spans="1:10" ht="14.25" customHeight="1">
      <c r="A9" s="91">
        <f t="shared" si="0"/>
        <v>1007</v>
      </c>
      <c r="B9" s="113" t="s">
        <v>395</v>
      </c>
      <c r="C9" s="90" t="str">
        <f>[2]Лист1!E9</f>
        <v>проспект</v>
      </c>
      <c r="D9" s="92" t="str">
        <f>[2]Лист1!F9</f>
        <v>Гагаріна</v>
      </c>
      <c r="E9" s="92">
        <f>[2]Лист1!G9</f>
        <v>43</v>
      </c>
      <c r="F9" s="92"/>
      <c r="G9" s="92">
        <v>1</v>
      </c>
      <c r="H9" s="92" t="str">
        <f>[2]Лист1!J9</f>
        <v>Видченко Яна Игоревна</v>
      </c>
      <c r="I9" s="108" t="str">
        <f>[2]Лист1!K9</f>
        <v>050-9119234</v>
      </c>
      <c r="J9" s="109">
        <v>61001</v>
      </c>
    </row>
    <row r="10" spans="1:10" ht="14.25" customHeight="1">
      <c r="A10" s="91">
        <f t="shared" si="0"/>
        <v>1008</v>
      </c>
      <c r="B10" s="113" t="s">
        <v>395</v>
      </c>
      <c r="C10" s="90" t="str">
        <f>[2]Лист1!E10</f>
        <v>вулиця</v>
      </c>
      <c r="D10" s="92" t="str">
        <f>[2]Лист1!F10</f>
        <v>Героїв праці</v>
      </c>
      <c r="E10" s="92">
        <f>[2]Лист1!G10</f>
        <v>24</v>
      </c>
      <c r="F10" s="92"/>
      <c r="G10" s="92">
        <v>1</v>
      </c>
      <c r="H10" s="92" t="str">
        <f>[2]Лист1!J10</f>
        <v>Мосьпан Ігор Вікторович</v>
      </c>
      <c r="I10" s="108" t="str">
        <f>[2]Лист1!K10</f>
        <v>095-2105725</v>
      </c>
      <c r="J10" s="109">
        <v>61146</v>
      </c>
    </row>
    <row r="11" spans="1:10" ht="14.25" customHeight="1">
      <c r="A11" s="91">
        <f t="shared" si="0"/>
        <v>1009</v>
      </c>
      <c r="B11" s="113" t="s">
        <v>395</v>
      </c>
      <c r="C11" s="90" t="str">
        <f>[2]Лист1!E11</f>
        <v>проспект</v>
      </c>
      <c r="D11" s="92" t="str">
        <f>[2]Лист1!F11</f>
        <v>Московський</v>
      </c>
      <c r="E11" s="92">
        <f>[2]Лист1!G11</f>
        <v>256</v>
      </c>
      <c r="F11" s="92"/>
      <c r="G11" s="92">
        <v>1</v>
      </c>
      <c r="H11" s="92" t="str">
        <f>[2]Лист1!J11</f>
        <v>Словиковская Наталия Александровна</v>
      </c>
      <c r="I11" s="108" t="str">
        <f>[2]Лист1!K11</f>
        <v>050-7882800</v>
      </c>
      <c r="J11" s="109">
        <v>61000</v>
      </c>
    </row>
    <row r="12" spans="1:10" ht="14.25" customHeight="1">
      <c r="A12" s="91">
        <f t="shared" si="0"/>
        <v>1010</v>
      </c>
      <c r="B12" s="113" t="s">
        <v>395</v>
      </c>
      <c r="C12" s="90" t="str">
        <f>[2]Лист1!E12</f>
        <v>вулиця</v>
      </c>
      <c r="D12" s="92" t="str">
        <f>[2]Лист1!F12</f>
        <v>Гагаріна</v>
      </c>
      <c r="E12" s="92">
        <f>[2]Лист1!G12</f>
        <v>167</v>
      </c>
      <c r="F12" s="92"/>
      <c r="G12" s="92">
        <v>1</v>
      </c>
      <c r="H12" s="92" t="str">
        <f>[2]Лист1!J12</f>
        <v>Посохова Юлія Юріївна</v>
      </c>
      <c r="I12" s="108" t="str">
        <f>[2]Лист1!K12</f>
        <v>096-9814507</v>
      </c>
      <c r="J12" s="109">
        <v>61124</v>
      </c>
    </row>
    <row r="13" spans="1:10" ht="14.25" customHeight="1">
      <c r="A13" s="91">
        <f t="shared" si="0"/>
        <v>1011</v>
      </c>
      <c r="B13" s="113" t="s">
        <v>395</v>
      </c>
      <c r="C13" s="90" t="str">
        <f>[2]Лист1!E13</f>
        <v>вулиця</v>
      </c>
      <c r="D13" s="113" t="s">
        <v>457</v>
      </c>
      <c r="E13" s="92" t="str">
        <f>[2]Лист1!G13</f>
        <v>148/2</v>
      </c>
      <c r="F13" s="92"/>
      <c r="G13" s="92">
        <v>1</v>
      </c>
      <c r="H13" s="92" t="str">
        <f>[2]Лист1!J13</f>
        <v>Кураксин Владимир Олегович</v>
      </c>
      <c r="I13" s="108" t="str">
        <f>[2]Лист1!K13</f>
        <v>066-8706141</v>
      </c>
      <c r="J13" s="109">
        <v>61098</v>
      </c>
    </row>
    <row r="14" spans="1:10" ht="14.25" customHeight="1">
      <c r="A14" s="91">
        <f t="shared" si="0"/>
        <v>1012</v>
      </c>
      <c r="B14" s="92" t="s">
        <v>299</v>
      </c>
      <c r="C14" s="90" t="str">
        <f>[2]Лист1!E14</f>
        <v>вулиця</v>
      </c>
      <c r="D14" s="92" t="str">
        <f>[2]Лист1!F14</f>
        <v>Незалежності</v>
      </c>
      <c r="E14" s="92">
        <f>[2]Лист1!G14</f>
        <v>58</v>
      </c>
      <c r="F14" s="92"/>
      <c r="G14" s="92">
        <v>1</v>
      </c>
      <c r="H14" s="92" t="str">
        <f>[2]Лист1!J14</f>
        <v>Слюсарєва Ірина Анатоліївна</v>
      </c>
      <c r="I14" s="108" t="str">
        <f>[2]Лист1!K14</f>
        <v>050-6181695</v>
      </c>
      <c r="J14" s="109">
        <v>84501</v>
      </c>
    </row>
    <row r="15" spans="1:10" ht="14.25" customHeight="1">
      <c r="A15" s="91">
        <f t="shared" si="0"/>
        <v>1013</v>
      </c>
      <c r="B15" s="113" t="s">
        <v>460</v>
      </c>
      <c r="C15" s="90" t="str">
        <f>[2]Лист1!E15</f>
        <v>бульвар</v>
      </c>
      <c r="D15" s="92" t="str">
        <f>[2]Лист1!F15</f>
        <v>Космонавтів</v>
      </c>
      <c r="E15" s="92" t="str">
        <f>[2]Лист1!G15</f>
        <v>5//7</v>
      </c>
      <c r="F15" s="92"/>
      <c r="G15" s="92">
        <v>1</v>
      </c>
      <c r="H15" s="92" t="str">
        <f>[2]Лист1!J15</f>
        <v>Пахомова Ольга Владимировна</v>
      </c>
      <c r="I15" s="108" t="str">
        <f>[2]Лист1!K15</f>
        <v>050-2776988</v>
      </c>
      <c r="J15" s="109">
        <v>85113</v>
      </c>
    </row>
    <row r="16" spans="1:10" ht="14.25" customHeight="1">
      <c r="A16" s="91">
        <f t="shared" si="0"/>
        <v>1014</v>
      </c>
      <c r="B16" s="113" t="s">
        <v>351</v>
      </c>
      <c r="C16" s="90" t="str">
        <f>[2]Лист1!E16</f>
        <v>вулиця</v>
      </c>
      <c r="D16" s="92" t="str">
        <f>[2]Лист1!F16</f>
        <v>Марата</v>
      </c>
      <c r="E16" s="92">
        <f>[2]Лист1!G16</f>
        <v>10</v>
      </c>
      <c r="F16" s="92"/>
      <c r="G16" s="92">
        <v>1</v>
      </c>
      <c r="H16" s="92" t="str">
        <f>[2]Лист1!J16</f>
        <v>Кабанов Владимир Иванович</v>
      </c>
      <c r="I16" s="108" t="str">
        <f>[2]Лист1!K16</f>
        <v>095-2916700</v>
      </c>
      <c r="J16" s="109">
        <v>84301</v>
      </c>
    </row>
    <row r="17" spans="1:10" ht="14.25" customHeight="1">
      <c r="A17" s="91">
        <f t="shared" si="0"/>
        <v>1015</v>
      </c>
      <c r="B17" s="113" t="s">
        <v>382</v>
      </c>
      <c r="C17" s="90" t="str">
        <f>[2]Лист1!E17</f>
        <v>вулиця</v>
      </c>
      <c r="D17" s="113" t="s">
        <v>469</v>
      </c>
      <c r="E17" s="92">
        <v>129</v>
      </c>
      <c r="F17" s="92"/>
      <c r="G17" s="92">
        <v>1</v>
      </c>
      <c r="H17" s="92" t="str">
        <f>[2]Лист1!J17</f>
        <v>Тимофеева Анна Владимировна</v>
      </c>
      <c r="I17" s="108" t="str">
        <f>[2]Лист1!K17</f>
        <v>066-1430372</v>
      </c>
      <c r="J17" s="115">
        <v>85303</v>
      </c>
    </row>
    <row r="18" spans="1:10" ht="14.25" customHeight="1">
      <c r="A18" s="91">
        <f t="shared" si="0"/>
        <v>1016</v>
      </c>
      <c r="B18" s="113" t="s">
        <v>317</v>
      </c>
      <c r="C18" s="90" t="str">
        <f>[2]Лист1!E18</f>
        <v>вулиця</v>
      </c>
      <c r="D18" s="113" t="s">
        <v>320</v>
      </c>
      <c r="E18" s="92">
        <f>[2]Лист1!G18</f>
        <v>15</v>
      </c>
      <c r="F18" s="92"/>
      <c r="G18" s="92">
        <v>1</v>
      </c>
      <c r="H18" s="92" t="str">
        <f>[2]Лист1!J18</f>
        <v>Мышков Сергей Михайлович</v>
      </c>
      <c r="I18" s="108" t="str">
        <f>[2]Лист1!K18</f>
        <v>095-1596951</v>
      </c>
      <c r="J18" s="109">
        <v>84205</v>
      </c>
    </row>
    <row r="19" spans="1:10" ht="14.25" customHeight="1">
      <c r="A19" s="91">
        <f t="shared" si="0"/>
        <v>1017</v>
      </c>
      <c r="B19" s="113" t="s">
        <v>316</v>
      </c>
      <c r="C19" s="90" t="str">
        <f>[2]Лист1!E19</f>
        <v>вулиця</v>
      </c>
      <c r="D19" s="92" t="str">
        <f>[2]Лист1!F19</f>
        <v>Шевченко</v>
      </c>
      <c r="E19" s="92">
        <f>[2]Лист1!G19</f>
        <v>8</v>
      </c>
      <c r="F19" s="92"/>
      <c r="G19" s="92">
        <v>1</v>
      </c>
      <c r="H19" s="92" t="str">
        <f>[2]Лист1!J19</f>
        <v>Божко Анна Сергеевна</v>
      </c>
      <c r="I19" s="108" t="str">
        <f>[2]Лист1!K19</f>
        <v>050-1040667</v>
      </c>
      <c r="J19" s="109">
        <v>85000</v>
      </c>
    </row>
    <row r="20" spans="1:10" ht="14.25" customHeight="1">
      <c r="A20" s="91">
        <f t="shared" si="0"/>
        <v>1018</v>
      </c>
      <c r="B20" s="113" t="s">
        <v>354</v>
      </c>
      <c r="C20" s="90" t="str">
        <f>[2]Лист1!E20</f>
        <v>вулиця</v>
      </c>
      <c r="D20" s="92" t="str">
        <f>[2]Лист1!F20</f>
        <v>Манагарова</v>
      </c>
      <c r="E20" s="92">
        <f>[2]Лист1!G20</f>
        <v>8</v>
      </c>
      <c r="F20" s="92"/>
      <c r="G20" s="92">
        <v>1</v>
      </c>
      <c r="H20" s="92" t="str">
        <f>[2]Лист1!J20</f>
        <v>Ванжула Лилия Михайловна</v>
      </c>
      <c r="I20" s="108" t="str">
        <f>[2]Лист1!K20</f>
        <v>098-4180741</v>
      </c>
      <c r="J20" s="109">
        <v>39600</v>
      </c>
    </row>
    <row r="21" spans="1:10" ht="14.25" customHeight="1">
      <c r="A21" s="91">
        <f t="shared" si="0"/>
        <v>1019</v>
      </c>
      <c r="B21" s="113" t="s">
        <v>354</v>
      </c>
      <c r="C21" s="90" t="str">
        <f>[2]Лист1!E21</f>
        <v>вулиця</v>
      </c>
      <c r="D21" s="92" t="str">
        <f>[2]Лист1!F21</f>
        <v>Перемоги</v>
      </c>
      <c r="E21" s="92" t="str">
        <f>[2]Лист1!G21</f>
        <v>32/3</v>
      </c>
      <c r="F21" s="92"/>
      <c r="G21" s="92">
        <v>1</v>
      </c>
      <c r="H21" s="92" t="str">
        <f>[2]Лист1!J21</f>
        <v>Терещенко Наталия Николаевна</v>
      </c>
      <c r="I21" s="108" t="str">
        <f>[2]Лист1!K21</f>
        <v>098-5934422</v>
      </c>
      <c r="J21" s="109">
        <v>39600</v>
      </c>
    </row>
    <row r="22" spans="1:10" ht="14.25" customHeight="1">
      <c r="A22" s="91">
        <f t="shared" si="0"/>
        <v>1020</v>
      </c>
      <c r="B22" s="113" t="s">
        <v>354</v>
      </c>
      <c r="C22" s="90" t="str">
        <f>[2]Лист1!E22</f>
        <v>вулиця</v>
      </c>
      <c r="D22" s="92" t="str">
        <f>[2]Лист1!F22</f>
        <v>Свободи</v>
      </c>
      <c r="E22" s="92">
        <f>[2]Лист1!G22</f>
        <v>16</v>
      </c>
      <c r="F22" s="92"/>
      <c r="G22" s="92">
        <v>1</v>
      </c>
      <c r="H22" s="92" t="str">
        <f>[2]Лист1!J22</f>
        <v>Носенко Елена Николаевна</v>
      </c>
      <c r="I22" s="108" t="str">
        <f>[2]Лист1!K22</f>
        <v>067-7951888</v>
      </c>
      <c r="J22" s="109">
        <v>39600</v>
      </c>
    </row>
    <row r="23" spans="1:10" ht="14.25" customHeight="1">
      <c r="A23" s="91">
        <f t="shared" si="0"/>
        <v>1021</v>
      </c>
      <c r="B23" s="113" t="s">
        <v>458</v>
      </c>
      <c r="C23" s="90" t="str">
        <f>[2]Лист1!E23</f>
        <v>вулиця</v>
      </c>
      <c r="D23" s="92" t="str">
        <f>[2]Лист1!F23</f>
        <v>Павлоградська</v>
      </c>
      <c r="E23" s="92">
        <f>[2]Лист1!G23</f>
        <v>40</v>
      </c>
      <c r="F23" s="92"/>
      <c r="G23" s="92">
        <v>1</v>
      </c>
      <c r="H23" s="92" t="str">
        <f>[2]Лист1!J23</f>
        <v>Аверьянова Светлана Георгиевна</v>
      </c>
      <c r="I23" s="108" t="str">
        <f>[2]Лист1!K23</f>
        <v>050-1034448</v>
      </c>
      <c r="J23" s="109">
        <v>64600</v>
      </c>
    </row>
    <row r="24" spans="1:10" ht="14.25" customHeight="1">
      <c r="A24" s="91">
        <f t="shared" si="0"/>
        <v>1022</v>
      </c>
      <c r="B24" s="92" t="str">
        <f>[2]Лист1!D24</f>
        <v>Полтава</v>
      </c>
      <c r="C24" s="90" t="str">
        <f>[2]Лист1!E24</f>
        <v>вулиця</v>
      </c>
      <c r="D24" s="92" t="str">
        <f>[2]Лист1!F24</f>
        <v>Європейська</v>
      </c>
      <c r="E24" s="92">
        <f>[2]Лист1!G24</f>
        <v>33</v>
      </c>
      <c r="F24" s="92"/>
      <c r="G24" s="92">
        <v>1</v>
      </c>
      <c r="H24" s="92" t="str">
        <f>[2]Лист1!J24</f>
        <v>Крат Антон Александрович</v>
      </c>
      <c r="I24" s="108" t="str">
        <f>[2]Лист1!K24</f>
        <v>099-7004097</v>
      </c>
      <c r="J24" s="109">
        <v>36000</v>
      </c>
    </row>
    <row r="25" spans="1:10" ht="14.25" customHeight="1">
      <c r="A25" s="91">
        <f t="shared" si="0"/>
        <v>1023</v>
      </c>
      <c r="B25" s="92" t="str">
        <f>[2]Лист1!D25</f>
        <v>Полтава</v>
      </c>
      <c r="C25" s="90" t="str">
        <f>[2]Лист1!E25</f>
        <v>вулиця</v>
      </c>
      <c r="D25" s="92" t="str">
        <f>[2]Лист1!F25</f>
        <v>Небесної сотні</v>
      </c>
      <c r="E25" s="114" t="s">
        <v>459</v>
      </c>
      <c r="F25" s="92"/>
      <c r="G25" s="92">
        <v>1</v>
      </c>
      <c r="H25" s="92" t="str">
        <f>[2]Лист1!J25</f>
        <v>Савченко Олександр Олександрович</v>
      </c>
      <c r="I25" s="108" t="str">
        <f>[2]Лист1!K25</f>
        <v>095-9009654</v>
      </c>
      <c r="J25" s="109">
        <v>36000</v>
      </c>
    </row>
    <row r="26" spans="1:10" ht="14.25" customHeight="1">
      <c r="A26" s="91">
        <f t="shared" si="0"/>
        <v>1024</v>
      </c>
      <c r="B26" s="113" t="s">
        <v>461</v>
      </c>
      <c r="C26" s="90" t="str">
        <f>[2]Лист1!E26</f>
        <v>проспект</v>
      </c>
      <c r="D26" s="92" t="str">
        <f>[2]Лист1!F26</f>
        <v>Гвардійський</v>
      </c>
      <c r="E26" s="114">
        <v>41</v>
      </c>
      <c r="F26" s="92"/>
      <c r="G26" s="92">
        <v>1</v>
      </c>
      <c r="H26" s="92" t="str">
        <f>[2]Лист1!J26</f>
        <v>Анциферова Ірина Олександрівна</v>
      </c>
      <c r="I26" s="108" t="str">
        <f>[2]Лист1!K26</f>
        <v>066-9391189</v>
      </c>
      <c r="J26" s="109">
        <v>93400</v>
      </c>
    </row>
    <row r="27" spans="1:10" ht="14.25" customHeight="1">
      <c r="A27" s="91">
        <f t="shared" si="0"/>
        <v>1025</v>
      </c>
      <c r="B27" s="113" t="s">
        <v>385</v>
      </c>
      <c r="C27" s="90" t="str">
        <f>[2]Лист1!E27</f>
        <v>вулиця</v>
      </c>
      <c r="D27" s="92" t="str">
        <f>[2]Лист1!F27</f>
        <v>Свободи</v>
      </c>
      <c r="E27" s="92">
        <f>[2]Лист1!G27</f>
        <v>6</v>
      </c>
      <c r="F27" s="92"/>
      <c r="G27" s="92">
        <v>1</v>
      </c>
      <c r="H27" s="92" t="str">
        <f>[2]Лист1!J27</f>
        <v>Завгородний Олег Сергеевич</v>
      </c>
      <c r="I27" s="108" t="str">
        <f>[2]Лист1!K27</f>
        <v>050-6118387</v>
      </c>
      <c r="J27" s="109">
        <v>84100</v>
      </c>
    </row>
    <row r="28" spans="1:10" ht="14.25" customHeight="1">
      <c r="A28" s="91">
        <f t="shared" si="0"/>
        <v>1026</v>
      </c>
      <c r="B28" s="92" t="str">
        <f>[2]Лист1!D28</f>
        <v>Соледар</v>
      </c>
      <c r="C28" s="90" t="str">
        <f>[2]Лист1!E28</f>
        <v>вулиця</v>
      </c>
      <c r="D28" s="92" t="str">
        <f>[2]Лист1!F28</f>
        <v>Карпинського</v>
      </c>
      <c r="E28" s="92">
        <f>[2]Лист1!G28</f>
        <v>4</v>
      </c>
      <c r="F28" s="92"/>
      <c r="G28" s="92">
        <v>1</v>
      </c>
      <c r="H28" s="92" t="str">
        <f>[2]Лист1!J28</f>
        <v>Драгныш Лариса Викторовна</v>
      </c>
      <c r="I28" s="108" t="str">
        <f>[2]Лист1!K28</f>
        <v>095-0332982</v>
      </c>
      <c r="J28" s="109">
        <v>84545</v>
      </c>
    </row>
    <row r="29" spans="1:10" ht="14.25" customHeight="1">
      <c r="A29" s="91">
        <f t="shared" si="0"/>
        <v>1027</v>
      </c>
      <c r="B29" s="92" t="str">
        <f>[2]Лист1!D29</f>
        <v>Суми</v>
      </c>
      <c r="C29" s="90" t="str">
        <f>[2]Лист1!E29</f>
        <v>вулиця</v>
      </c>
      <c r="D29" s="113" t="s">
        <v>320</v>
      </c>
      <c r="E29" s="92">
        <f>[2]Лист1!G29</f>
        <v>32</v>
      </c>
      <c r="F29" s="92"/>
      <c r="G29" s="92">
        <v>1</v>
      </c>
      <c r="H29" s="92" t="str">
        <f>[2]Лист1!J29</f>
        <v>Дубина Алексей Николаевич</v>
      </c>
      <c r="I29" s="108" t="str">
        <f>[2]Лист1!K29</f>
        <v>050-3077913</v>
      </c>
      <c r="J29" s="109">
        <v>40030</v>
      </c>
    </row>
    <row r="30" spans="1:10" ht="14.25" customHeight="1">
      <c r="A30" s="91">
        <f t="shared" si="0"/>
        <v>1028</v>
      </c>
      <c r="B30" s="92" t="str">
        <f>[2]Лист1!D31</f>
        <v>Шостка</v>
      </c>
      <c r="C30" s="90" t="str">
        <f>[2]Лист1!E31</f>
        <v>вулиця</v>
      </c>
      <c r="D30" s="92" t="str">
        <f>[2]Лист1!F31</f>
        <v>Свободи</v>
      </c>
      <c r="E30" s="92">
        <f>[2]Лист1!G31</f>
        <v>37</v>
      </c>
      <c r="F30" s="92"/>
      <c r="G30" s="92">
        <v>1</v>
      </c>
      <c r="H30" s="92" t="str">
        <f>[2]Лист1!J31</f>
        <v>Корж Елена Владимировна</v>
      </c>
      <c r="I30" s="108" t="str">
        <f>[2]Лист1!K31</f>
        <v>066-8134326</v>
      </c>
      <c r="J30" s="109">
        <v>41100</v>
      </c>
    </row>
    <row r="31" spans="1:10" ht="14.25" customHeight="1">
      <c r="A31" s="91">
        <f t="shared" si="0"/>
        <v>1029</v>
      </c>
      <c r="B31" s="92" t="str">
        <f>[2]Лист1!D32</f>
        <v>Миргород</v>
      </c>
      <c r="C31" s="90" t="str">
        <f>[2]Лист1!E32</f>
        <v>вулиця</v>
      </c>
      <c r="D31" s="92" t="str">
        <f>[2]Лист1!F32</f>
        <v>Гоголя</v>
      </c>
      <c r="E31" s="113">
        <v>104</v>
      </c>
      <c r="F31" s="92"/>
      <c r="G31" s="92">
        <v>1</v>
      </c>
      <c r="H31" s="92" t="str">
        <f>[2]Лист1!J32</f>
        <v>Середа Марина Миколаївна</v>
      </c>
      <c r="I31" s="108" t="str">
        <f>[2]Лист1!K32</f>
        <v>096-9915300</v>
      </c>
      <c r="J31" s="109">
        <v>37600</v>
      </c>
    </row>
    <row r="32" spans="1:10" ht="14.25" customHeight="1">
      <c r="A32" s="91">
        <f t="shared" si="0"/>
        <v>1030</v>
      </c>
      <c r="B32" s="92" t="str">
        <f>[2]Лист1!D33</f>
        <v>Горішні Плавні</v>
      </c>
      <c r="C32" s="90" t="str">
        <f>[2]Лист1!E33</f>
        <v>вулиця</v>
      </c>
      <c r="D32" s="92" t="str">
        <f>[2]Лист1!F33</f>
        <v>Миру</v>
      </c>
      <c r="E32" s="92">
        <f>[2]Лист1!G33</f>
        <v>18</v>
      </c>
      <c r="F32" s="92"/>
      <c r="G32" s="92">
        <v>1</v>
      </c>
      <c r="H32" s="92" t="str">
        <f>[2]Лист1!J33</f>
        <v>Стиславська Світлана Павлівна</v>
      </c>
      <c r="I32" s="108" t="str">
        <f>[2]Лист1!K33</f>
        <v>067-9556174</v>
      </c>
      <c r="J32" s="109">
        <v>39803</v>
      </c>
    </row>
  </sheetData>
  <autoFilter ref="A2:J32"/>
  <pageMargins left="0.70000000000000007" right="0.70000000000000007" top="1.1437007874015752" bottom="1.1437007874015752" header="0.75000000000000011" footer="0.75000000000000011"/>
  <pageSetup paperSize="9" fitToWidth="0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K11"/>
  <sheetViews>
    <sheetView workbookViewId="0">
      <selection activeCell="H5" sqref="H5"/>
    </sheetView>
  </sheetViews>
  <sheetFormatPr defaultColWidth="8.85546875" defaultRowHeight="15"/>
  <cols>
    <col min="1" max="1" width="11.5703125" style="90" customWidth="1"/>
    <col min="2" max="2" width="10.7109375" style="93" customWidth="1"/>
    <col min="3" max="3" width="44.140625" style="104" customWidth="1"/>
    <col min="4" max="4" width="12.85546875" style="93" customWidth="1"/>
    <col min="5" max="9" width="14.42578125" style="93" customWidth="1"/>
    <col min="10" max="10" width="30.7109375" style="105" customWidth="1"/>
    <col min="11" max="11" width="12.7109375" style="105" customWidth="1"/>
    <col min="12" max="54" width="12.7109375" style="90" customWidth="1"/>
    <col min="55" max="16384" width="8.85546875" style="90"/>
  </cols>
  <sheetData>
    <row r="1" spans="1:11" ht="32.1" customHeight="1">
      <c r="A1" s="95" t="s">
        <v>472</v>
      </c>
      <c r="B1" s="96" t="s">
        <v>422</v>
      </c>
      <c r="C1" s="94" t="s">
        <v>473</v>
      </c>
      <c r="D1" s="97" t="s">
        <v>471</v>
      </c>
      <c r="E1" s="97" t="s">
        <v>423</v>
      </c>
      <c r="F1" s="97" t="s">
        <v>424</v>
      </c>
      <c r="G1" s="97" t="s">
        <v>425</v>
      </c>
      <c r="H1" s="97" t="s">
        <v>426</v>
      </c>
      <c r="J1" s="116" t="s">
        <v>470</v>
      </c>
      <c r="K1" s="98"/>
    </row>
    <row r="2" spans="1:11" s="99" customFormat="1" ht="22.5" customHeight="1">
      <c r="A2" s="93">
        <v>1</v>
      </c>
      <c r="B2" s="101">
        <v>1</v>
      </c>
      <c r="C2" s="104" t="s">
        <v>428</v>
      </c>
      <c r="D2" s="100">
        <f>заппрос!$M$1</f>
        <v>7.43801652892562E-2</v>
      </c>
      <c r="E2" s="102">
        <v>11.9</v>
      </c>
      <c r="F2" s="102">
        <v>30</v>
      </c>
      <c r="G2" s="102">
        <v>35</v>
      </c>
      <c r="H2" s="102">
        <v>0.5</v>
      </c>
      <c r="I2" s="93"/>
      <c r="J2" s="117" t="s">
        <v>465</v>
      </c>
      <c r="K2" s="104"/>
    </row>
    <row r="3" spans="1:11" s="99" customFormat="1" ht="22.5" customHeight="1">
      <c r="A3" s="93">
        <v>1</v>
      </c>
      <c r="B3" s="101">
        <f>B2+1</f>
        <v>2</v>
      </c>
      <c r="C3" s="104" t="s">
        <v>274</v>
      </c>
      <c r="D3" s="100">
        <f>заппрос!$O$1</f>
        <v>0.3888888888888889</v>
      </c>
      <c r="E3" s="102">
        <v>35.4</v>
      </c>
      <c r="F3" s="102">
        <v>21</v>
      </c>
      <c r="G3" s="102">
        <v>30</v>
      </c>
      <c r="H3" s="102">
        <v>10</v>
      </c>
      <c r="I3" s="93"/>
      <c r="J3" s="117" t="s">
        <v>468</v>
      </c>
      <c r="K3" s="104"/>
    </row>
    <row r="4" spans="1:11" s="99" customFormat="1" ht="22.5" customHeight="1">
      <c r="A4" s="93">
        <v>1</v>
      </c>
      <c r="B4" s="101">
        <f t="shared" ref="B4:B11" si="0">B3+1</f>
        <v>3</v>
      </c>
      <c r="C4" s="104" t="s">
        <v>292</v>
      </c>
      <c r="D4" s="100">
        <f>заппрос!$Q$1</f>
        <v>0.2074688796680498</v>
      </c>
      <c r="E4" s="102">
        <v>17.5291</v>
      </c>
      <c r="F4" s="102">
        <v>21</v>
      </c>
      <c r="G4" s="102">
        <v>15</v>
      </c>
      <c r="H4" s="102">
        <v>10</v>
      </c>
      <c r="I4" s="93"/>
      <c r="J4" s="117" t="s">
        <v>464</v>
      </c>
      <c r="K4" s="104"/>
    </row>
    <row r="5" spans="1:11" s="99" customFormat="1" ht="22.5" customHeight="1">
      <c r="A5" s="93">
        <v>1</v>
      </c>
      <c r="B5" s="101">
        <f t="shared" si="0"/>
        <v>4</v>
      </c>
      <c r="C5" s="104" t="s">
        <v>277</v>
      </c>
      <c r="D5" s="100">
        <f>заппрос!$U$1</f>
        <v>0.44</v>
      </c>
      <c r="E5" s="102">
        <v>36.018000000000001</v>
      </c>
      <c r="F5" s="102">
        <v>21</v>
      </c>
      <c r="G5" s="102">
        <v>30</v>
      </c>
      <c r="H5" s="102">
        <v>10</v>
      </c>
      <c r="I5" s="93"/>
      <c r="J5" s="117" t="s">
        <v>466</v>
      </c>
      <c r="K5" s="104"/>
    </row>
    <row r="6" spans="1:11" s="99" customFormat="1" ht="22.5" customHeight="1">
      <c r="A6" s="93">
        <v>1</v>
      </c>
      <c r="B6" s="101">
        <f t="shared" si="0"/>
        <v>5</v>
      </c>
      <c r="C6" s="104" t="s">
        <v>279</v>
      </c>
      <c r="D6" s="100">
        <f>заппрос!$W$1</f>
        <v>7.0454545454545457E-3</v>
      </c>
      <c r="E6" s="102">
        <v>1.62</v>
      </c>
      <c r="F6" s="102">
        <v>21</v>
      </c>
      <c r="G6" s="102">
        <v>16</v>
      </c>
      <c r="H6" s="102">
        <v>0.2</v>
      </c>
      <c r="I6" s="93"/>
      <c r="J6" s="117" t="s">
        <v>467</v>
      </c>
      <c r="K6" s="104"/>
    </row>
    <row r="7" spans="1:11" s="99" customFormat="1" ht="22.5" customHeight="1">
      <c r="A7" s="93">
        <v>1</v>
      </c>
      <c r="B7" s="101">
        <f t="shared" si="0"/>
        <v>6</v>
      </c>
      <c r="C7" s="104" t="s">
        <v>282</v>
      </c>
      <c r="D7" s="100">
        <f>заппрос!$S$1+заппрос!$S$1</f>
        <v>0.1</v>
      </c>
      <c r="E7" s="102">
        <v>7.64</v>
      </c>
      <c r="F7" s="102">
        <v>21</v>
      </c>
      <c r="G7" s="102">
        <v>10</v>
      </c>
      <c r="H7" s="102">
        <v>0.2</v>
      </c>
      <c r="I7" s="93"/>
      <c r="J7" s="117" t="s">
        <v>424</v>
      </c>
      <c r="K7" s="104"/>
    </row>
    <row r="8" spans="1:11" s="99" customFormat="1" ht="22.5" customHeight="1">
      <c r="A8" s="93">
        <v>1</v>
      </c>
      <c r="B8" s="101">
        <f t="shared" si="0"/>
        <v>7</v>
      </c>
      <c r="C8" s="104" t="s">
        <v>293</v>
      </c>
      <c r="D8" s="100">
        <f>заппрос!$Y$1</f>
        <v>9.802816901408451E-2</v>
      </c>
      <c r="E8" s="102">
        <v>21.17</v>
      </c>
      <c r="F8" s="102">
        <v>21</v>
      </c>
      <c r="G8" s="102">
        <v>35</v>
      </c>
      <c r="H8" s="102">
        <v>0.2</v>
      </c>
      <c r="I8" s="93"/>
      <c r="J8" s="117" t="s">
        <v>425</v>
      </c>
      <c r="K8" s="104"/>
    </row>
    <row r="9" spans="1:11" s="99" customFormat="1" ht="22.5" customHeight="1">
      <c r="A9" s="93">
        <v>1</v>
      </c>
      <c r="B9" s="101">
        <f t="shared" si="0"/>
        <v>8</v>
      </c>
      <c r="C9" s="104" t="s">
        <v>294</v>
      </c>
      <c r="D9" s="100">
        <f>заппрос!$AA$1</f>
        <v>9.5744680851063829E-2</v>
      </c>
      <c r="E9" s="102">
        <v>75.97</v>
      </c>
      <c r="F9" s="102">
        <v>21</v>
      </c>
      <c r="G9" s="102">
        <v>35</v>
      </c>
      <c r="H9" s="102">
        <v>0.2</v>
      </c>
      <c r="I9" s="93"/>
      <c r="J9" s="117" t="s">
        <v>426</v>
      </c>
      <c r="K9" s="104"/>
    </row>
    <row r="10" spans="1:11" s="99" customFormat="1" ht="22.5" customHeight="1">
      <c r="A10" s="93">
        <v>1</v>
      </c>
      <c r="B10" s="101">
        <f t="shared" si="0"/>
        <v>9</v>
      </c>
      <c r="C10" s="104" t="s">
        <v>295</v>
      </c>
      <c r="D10" s="100">
        <f>заппрос!$AC$1</f>
        <v>0.11733333333333333</v>
      </c>
      <c r="E10" s="102">
        <v>64.930000000000007</v>
      </c>
      <c r="F10" s="102">
        <v>21</v>
      </c>
      <c r="G10" s="102">
        <v>35</v>
      </c>
      <c r="H10" s="102">
        <v>0.2</v>
      </c>
      <c r="I10" s="93"/>
      <c r="J10" s="118"/>
      <c r="K10" s="103"/>
    </row>
    <row r="11" spans="1:11" s="99" customFormat="1" ht="22.5" customHeight="1">
      <c r="A11" s="93">
        <v>1</v>
      </c>
      <c r="B11" s="101">
        <f t="shared" si="0"/>
        <v>10</v>
      </c>
      <c r="C11" s="104" t="s">
        <v>296</v>
      </c>
      <c r="D11" s="100">
        <f>заппрос!$AE$1</f>
        <v>0.14932126696832579</v>
      </c>
      <c r="E11" s="102">
        <v>65.73</v>
      </c>
      <c r="F11" s="102">
        <v>32</v>
      </c>
      <c r="G11" s="102">
        <v>41</v>
      </c>
      <c r="H11" s="102">
        <v>0.2</v>
      </c>
      <c r="I11" s="93"/>
      <c r="J11" s="118"/>
      <c r="K11" s="103"/>
    </row>
  </sheetData>
  <printOptions gridLines="1"/>
  <pageMargins left="0.25" right="0.25" top="0.75" bottom="0.75" header="0.3" footer="0.3"/>
  <pageSetup paperSize="9" scale="24" fitToHeight="0" pageOrder="overThenDown" orientation="portrait" r:id="rId1"/>
  <headerFooter alignWithMargins="0">
    <oddHeader>&amp;C&amp;A</oddHeader>
    <oddFooter>&amp;CСтраница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E88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85" sqref="E85"/>
    </sheetView>
  </sheetViews>
  <sheetFormatPr defaultColWidth="8.85546875" defaultRowHeight="15"/>
  <cols>
    <col min="1" max="1" width="13.7109375" style="106" customWidth="1"/>
    <col min="2" max="2" width="13.85546875" style="106" customWidth="1"/>
    <col min="3" max="3" width="20.7109375" style="106" customWidth="1"/>
    <col min="4" max="4" width="8.85546875" style="106" customWidth="1"/>
    <col min="5" max="5" width="12.7109375" style="107" customWidth="1"/>
    <col min="6" max="16384" width="8.85546875" style="90"/>
  </cols>
  <sheetData>
    <row r="1" spans="1:5">
      <c r="A1" s="119" t="s">
        <v>474</v>
      </c>
      <c r="B1" s="119" t="s">
        <v>476</v>
      </c>
      <c r="C1" s="119" t="s">
        <v>475</v>
      </c>
      <c r="D1" s="119" t="s">
        <v>477</v>
      </c>
      <c r="E1" s="120" t="s">
        <v>478</v>
      </c>
    </row>
    <row r="2" spans="1:5">
      <c r="A2" s="106">
        <v>1</v>
      </c>
      <c r="B2" s="111">
        <v>365</v>
      </c>
      <c r="C2" s="106">
        <f>заппрос!$M$3</f>
        <v>1</v>
      </c>
      <c r="D2" s="111">
        <f>заппрос!N14</f>
        <v>1</v>
      </c>
      <c r="E2" s="112">
        <f>заппрос!M14</f>
        <v>24.449307075127642</v>
      </c>
    </row>
    <row r="3" spans="1:5">
      <c r="A3" s="106">
        <v>1</v>
      </c>
      <c r="B3" s="111">
        <v>366</v>
      </c>
      <c r="C3" s="106">
        <f>заппрос!$M$3</f>
        <v>1</v>
      </c>
      <c r="D3" s="111">
        <f>заппрос!N15</f>
        <v>1</v>
      </c>
      <c r="E3" s="112">
        <f>заппрос!M15</f>
        <v>29.093119377583271</v>
      </c>
    </row>
    <row r="4" spans="1:5">
      <c r="A4" s="106">
        <v>1</v>
      </c>
      <c r="B4" s="111">
        <v>367</v>
      </c>
      <c r="C4" s="106">
        <f>заппрос!$M$3</f>
        <v>1</v>
      </c>
      <c r="D4" s="111">
        <f>заппрос!N16</f>
        <v>1</v>
      </c>
      <c r="E4" s="112">
        <f>заппрос!M16</f>
        <v>28.071966934111352</v>
      </c>
    </row>
    <row r="5" spans="1:5">
      <c r="A5" s="106">
        <v>1</v>
      </c>
      <c r="B5" s="111">
        <v>368</v>
      </c>
      <c r="C5" s="106">
        <f>заппрос!$M$3</f>
        <v>1</v>
      </c>
      <c r="D5" s="111">
        <f>заппрос!N17</f>
        <v>1</v>
      </c>
      <c r="E5" s="112">
        <f>заппрос!M17</f>
        <v>27.63433017262339</v>
      </c>
    </row>
    <row r="6" spans="1:5">
      <c r="A6" s="106">
        <v>1</v>
      </c>
      <c r="B6" s="111">
        <v>369</v>
      </c>
      <c r="C6" s="106">
        <f>заппрос!$M$3</f>
        <v>1</v>
      </c>
      <c r="D6" s="111">
        <f>заппрос!N18</f>
        <v>1</v>
      </c>
      <c r="E6" s="112">
        <f>заппрос!M18</f>
        <v>26.12691466083151</v>
      </c>
    </row>
    <row r="7" spans="1:5">
      <c r="A7" s="106">
        <v>1</v>
      </c>
      <c r="B7" s="111">
        <v>370</v>
      </c>
      <c r="C7" s="106">
        <f>заппрос!$M$3</f>
        <v>1</v>
      </c>
      <c r="D7" s="111">
        <f>заппрос!N19</f>
        <v>1</v>
      </c>
      <c r="E7" s="112">
        <f>заппрос!M19</f>
        <v>27.293946024799418</v>
      </c>
    </row>
    <row r="8" spans="1:5">
      <c r="A8" s="106">
        <v>1</v>
      </c>
      <c r="B8" s="111">
        <v>371</v>
      </c>
      <c r="C8" s="106">
        <f>заппрос!$M$3</f>
        <v>1</v>
      </c>
      <c r="D8" s="111">
        <f>заппрос!N20</f>
        <v>1</v>
      </c>
      <c r="E8" s="112">
        <f>заппрос!M20</f>
        <v>24.692438609287624</v>
      </c>
    </row>
    <row r="9" spans="1:5">
      <c r="A9" s="106">
        <v>1</v>
      </c>
      <c r="B9" s="111">
        <v>372</v>
      </c>
      <c r="C9" s="106">
        <f>заппрос!$M$3</f>
        <v>1</v>
      </c>
      <c r="D9" s="111">
        <f>заппрос!N21</f>
        <v>1</v>
      </c>
      <c r="E9" s="112">
        <f>заппрос!M21</f>
        <v>43.073182591782157</v>
      </c>
    </row>
    <row r="10" spans="1:5">
      <c r="A10" s="106">
        <v>1</v>
      </c>
      <c r="B10" s="111">
        <v>373</v>
      </c>
      <c r="C10" s="106">
        <f>заппрос!$M$3</f>
        <v>1</v>
      </c>
      <c r="D10" s="111">
        <f>заппрос!N22</f>
        <v>1</v>
      </c>
      <c r="E10" s="112">
        <f>заппрос!M22</f>
        <v>30.114271821055191</v>
      </c>
    </row>
    <row r="11" spans="1:5">
      <c r="A11" s="106">
        <v>1</v>
      </c>
      <c r="B11" s="111">
        <v>374</v>
      </c>
      <c r="C11" s="106">
        <f>заппрос!$M$3</f>
        <v>1</v>
      </c>
      <c r="D11" s="111">
        <f>заппрос!N23</f>
        <v>1</v>
      </c>
      <c r="E11" s="112">
        <f>заппрос!M23</f>
        <v>25.859469973255532</v>
      </c>
    </row>
    <row r="12" spans="1:5">
      <c r="A12" s="106">
        <v>1</v>
      </c>
      <c r="B12" s="111">
        <v>375</v>
      </c>
      <c r="C12" s="106">
        <f>заппрос!$M$3</f>
        <v>1</v>
      </c>
      <c r="D12" s="111">
        <f>заппрос!N24</f>
        <v>1</v>
      </c>
      <c r="E12" s="112">
        <f>заппрос!M24</f>
        <v>31.062484804279116</v>
      </c>
    </row>
    <row r="13" spans="1:5">
      <c r="A13" s="106">
        <v>1</v>
      </c>
      <c r="B13" s="111">
        <v>376</v>
      </c>
      <c r="C13" s="106">
        <f>заппрос!$M$3</f>
        <v>1</v>
      </c>
      <c r="D13" s="111">
        <f>заппрос!N25</f>
        <v>1</v>
      </c>
      <c r="E13" s="112">
        <f>заппрос!M25</f>
        <v>23.768538779479698</v>
      </c>
    </row>
    <row r="14" spans="1:5">
      <c r="A14" s="106">
        <v>1</v>
      </c>
      <c r="B14" s="111">
        <v>377</v>
      </c>
      <c r="C14" s="106">
        <f>заппрос!$M$3</f>
        <v>1</v>
      </c>
      <c r="D14" s="111">
        <f>заппрос!N26</f>
        <v>1</v>
      </c>
      <c r="E14" s="112">
        <f>заппрос!M26</f>
        <v>26.564551422319475</v>
      </c>
    </row>
    <row r="15" spans="1:5">
      <c r="A15" s="106">
        <v>1</v>
      </c>
      <c r="B15" s="111">
        <v>378</v>
      </c>
      <c r="C15" s="106">
        <f>заппрос!$M$3</f>
        <v>1</v>
      </c>
      <c r="D15" s="111">
        <f>заппрос!N27</f>
        <v>1</v>
      </c>
      <c r="E15" s="112">
        <f>заппрос!M27</f>
        <v>25.859469973255532</v>
      </c>
    </row>
    <row r="16" spans="1:5">
      <c r="A16" s="106">
        <v>1</v>
      </c>
      <c r="B16" s="111">
        <v>379</v>
      </c>
      <c r="C16" s="106">
        <f>заппрос!$M$3</f>
        <v>1</v>
      </c>
      <c r="D16" s="111">
        <f>заппрос!N28</f>
        <v>1</v>
      </c>
      <c r="E16" s="112">
        <f>заппрос!M28</f>
        <v>25.032822757111596</v>
      </c>
    </row>
    <row r="17" spans="1:5">
      <c r="A17" s="106">
        <v>1</v>
      </c>
      <c r="B17" s="111">
        <v>380</v>
      </c>
      <c r="C17" s="106">
        <f>заппрос!$M$3</f>
        <v>1</v>
      </c>
      <c r="D17" s="111">
        <f>заппрос!N29</f>
        <v>1</v>
      </c>
      <c r="E17" s="112">
        <f>заппрос!M29</f>
        <v>24.230488694383663</v>
      </c>
    </row>
    <row r="18" spans="1:5">
      <c r="A18" s="106">
        <v>1</v>
      </c>
      <c r="B18" s="111">
        <v>381</v>
      </c>
      <c r="C18" s="106">
        <f>заппрос!$M$3</f>
        <v>1</v>
      </c>
      <c r="D18" s="111">
        <f>заппрос!N30</f>
        <v>1</v>
      </c>
      <c r="E18" s="112">
        <f>заппрос!M30</f>
        <v>24.035983467055676</v>
      </c>
    </row>
    <row r="19" spans="1:5">
      <c r="A19" s="106">
        <v>1</v>
      </c>
      <c r="B19" s="111">
        <v>382</v>
      </c>
      <c r="C19" s="106">
        <f>заппрос!$M$3</f>
        <v>1</v>
      </c>
      <c r="D19" s="111">
        <f>заппрос!N31</f>
        <v>1</v>
      </c>
      <c r="E19" s="112">
        <f>заппрос!M31</f>
        <v>25.737904206175543</v>
      </c>
    </row>
    <row r="20" spans="1:5">
      <c r="A20" s="106">
        <v>1</v>
      </c>
      <c r="B20" s="111">
        <v>383</v>
      </c>
      <c r="C20" s="106">
        <f>заппрос!$M$3</f>
        <v>1</v>
      </c>
      <c r="D20" s="111">
        <f>заппрос!N32</f>
        <v>1</v>
      </c>
      <c r="E20" s="112">
        <f>заппрос!M32</f>
        <v>25.13007537077559</v>
      </c>
    </row>
    <row r="21" spans="1:5">
      <c r="A21" s="106">
        <v>1</v>
      </c>
      <c r="B21" s="111">
        <v>384</v>
      </c>
      <c r="C21" s="106">
        <f>заппрос!$M$3</f>
        <v>1</v>
      </c>
      <c r="D21" s="111">
        <f>заппрос!N33</f>
        <v>1</v>
      </c>
      <c r="E21" s="112">
        <f>заппрос!M33</f>
        <v>25.10576221735959</v>
      </c>
    </row>
    <row r="22" spans="1:5">
      <c r="A22" s="106">
        <v>1</v>
      </c>
      <c r="B22" s="111">
        <v>385</v>
      </c>
      <c r="C22" s="106">
        <f>заппрос!$M$3</f>
        <v>1</v>
      </c>
      <c r="D22" s="111">
        <f>заппрос!N34</f>
        <v>1</v>
      </c>
      <c r="E22" s="112">
        <f>заппрос!M34</f>
        <v>29.23899829807926</v>
      </c>
    </row>
    <row r="23" spans="1:5">
      <c r="A23" s="106">
        <v>1</v>
      </c>
      <c r="B23" s="111">
        <v>386</v>
      </c>
      <c r="C23" s="106">
        <f>заппрос!$M$3</f>
        <v>1</v>
      </c>
      <c r="D23" s="111">
        <f>заппрос!N35</f>
        <v>1</v>
      </c>
      <c r="E23" s="112">
        <f>заппрос!M35</f>
        <v>28.047653780695356</v>
      </c>
    </row>
    <row r="24" spans="1:5">
      <c r="A24" s="106">
        <v>1</v>
      </c>
      <c r="B24" s="111">
        <v>387</v>
      </c>
      <c r="C24" s="106">
        <f>заппрос!$M$3</f>
        <v>1</v>
      </c>
      <c r="D24" s="111">
        <f>заппрос!N36</f>
        <v>1</v>
      </c>
      <c r="E24" s="112">
        <f>заппрос!M36</f>
        <v>27.050814490639436</v>
      </c>
    </row>
    <row r="25" spans="1:5">
      <c r="A25" s="106">
        <v>1</v>
      </c>
      <c r="B25" s="111">
        <v>388</v>
      </c>
      <c r="C25" s="106">
        <f>заппрос!$M$3</f>
        <v>1</v>
      </c>
      <c r="D25" s="111">
        <f>заппрос!N37</f>
        <v>1</v>
      </c>
      <c r="E25" s="112">
        <f>заппрос!M37</f>
        <v>24.01167031363968</v>
      </c>
    </row>
    <row r="26" spans="1:5">
      <c r="A26" s="106">
        <v>1</v>
      </c>
      <c r="B26" s="111">
        <v>389</v>
      </c>
      <c r="C26" s="106">
        <f>заппрос!$M$3</f>
        <v>1</v>
      </c>
      <c r="D26" s="111">
        <f>заппрос!N38</f>
        <v>1</v>
      </c>
      <c r="E26" s="112">
        <f>заппрос!M38</f>
        <v>24.230488694383663</v>
      </c>
    </row>
    <row r="27" spans="1:5">
      <c r="A27" s="106">
        <v>1</v>
      </c>
      <c r="B27" s="111">
        <v>365</v>
      </c>
      <c r="C27" s="106">
        <f>заппрос!$O$3</f>
        <v>2</v>
      </c>
      <c r="D27" s="111">
        <f>заппрос!P14</f>
        <v>2</v>
      </c>
      <c r="E27" s="112">
        <f>заппрос!O14</f>
        <v>50</v>
      </c>
    </row>
    <row r="28" spans="1:5">
      <c r="A28" s="106">
        <v>1</v>
      </c>
      <c r="B28" s="111">
        <v>366</v>
      </c>
      <c r="C28" s="106">
        <f>заппрос!$O$3</f>
        <v>2</v>
      </c>
      <c r="D28" s="111">
        <f>заппрос!P15</f>
        <v>3</v>
      </c>
      <c r="E28" s="112">
        <f>заппрос!O15</f>
        <v>66</v>
      </c>
    </row>
    <row r="29" spans="1:5">
      <c r="A29" s="106">
        <v>1</v>
      </c>
      <c r="B29" s="111">
        <v>367</v>
      </c>
      <c r="C29" s="106">
        <f>заппрос!$O$3</f>
        <v>2</v>
      </c>
      <c r="D29" s="111">
        <f>заппрос!P16</f>
        <v>4</v>
      </c>
      <c r="E29" s="112">
        <f>заппрос!O16</f>
        <v>95</v>
      </c>
    </row>
    <row r="30" spans="1:5">
      <c r="A30" s="106">
        <v>1</v>
      </c>
      <c r="B30" s="111">
        <v>368</v>
      </c>
      <c r="C30" s="106">
        <f>заппрос!$O$3</f>
        <v>2</v>
      </c>
      <c r="D30" s="111">
        <f>заппрос!P17</f>
        <v>3</v>
      </c>
      <c r="E30" s="112">
        <f>заппрос!O17</f>
        <v>53</v>
      </c>
    </row>
    <row r="31" spans="1:5">
      <c r="A31" s="106">
        <v>1</v>
      </c>
      <c r="B31" s="111">
        <v>369</v>
      </c>
      <c r="C31" s="106">
        <f>заппрос!$O$3</f>
        <v>2</v>
      </c>
      <c r="D31" s="111">
        <f>заппрос!P18</f>
        <v>2</v>
      </c>
      <c r="E31" s="112">
        <f>заппрос!O18</f>
        <v>39</v>
      </c>
    </row>
    <row r="32" spans="1:5">
      <c r="A32" s="106">
        <v>1</v>
      </c>
      <c r="B32" s="111">
        <v>370</v>
      </c>
      <c r="C32" s="106">
        <f>заппрос!$O$3</f>
        <v>2</v>
      </c>
      <c r="D32" s="111">
        <f>заппрос!P19</f>
        <v>4</v>
      </c>
      <c r="E32" s="112">
        <f>заппрос!O19</f>
        <v>101</v>
      </c>
    </row>
    <row r="33" spans="1:5">
      <c r="A33" s="106">
        <v>1</v>
      </c>
      <c r="B33" s="111">
        <v>371</v>
      </c>
      <c r="C33" s="106">
        <f>заппрос!$O$3</f>
        <v>2</v>
      </c>
      <c r="D33" s="111">
        <f>заппрос!P20</f>
        <v>4</v>
      </c>
      <c r="E33" s="112">
        <f>заппрос!O20</f>
        <v>101</v>
      </c>
    </row>
    <row r="34" spans="1:5">
      <c r="A34" s="106">
        <v>1</v>
      </c>
      <c r="B34" s="111">
        <v>372</v>
      </c>
      <c r="C34" s="106">
        <f>заппрос!$O$3</f>
        <v>2</v>
      </c>
      <c r="D34" s="111">
        <f>заппрос!P21</f>
        <v>2</v>
      </c>
      <c r="E34" s="112">
        <f>заппрос!O21</f>
        <v>40</v>
      </c>
    </row>
    <row r="35" spans="1:5">
      <c r="A35" s="106">
        <v>1</v>
      </c>
      <c r="B35" s="111">
        <v>373</v>
      </c>
      <c r="C35" s="106">
        <f>заппрос!$O$3</f>
        <v>2</v>
      </c>
      <c r="D35" s="111">
        <f>заппрос!P22</f>
        <v>2</v>
      </c>
      <c r="E35" s="112">
        <f>заппрос!O22</f>
        <v>37</v>
      </c>
    </row>
    <row r="36" spans="1:5">
      <c r="A36" s="106">
        <v>1</v>
      </c>
      <c r="B36" s="111">
        <v>374</v>
      </c>
      <c r="C36" s="106">
        <f>заппрос!$O$3</f>
        <v>2</v>
      </c>
      <c r="D36" s="111">
        <f>заппрос!P23</f>
        <v>1</v>
      </c>
      <c r="E36" s="112">
        <f>заппрос!O23</f>
        <v>29</v>
      </c>
    </row>
    <row r="37" spans="1:5">
      <c r="A37" s="106">
        <v>1</v>
      </c>
      <c r="B37" s="111">
        <v>375</v>
      </c>
      <c r="C37" s="106">
        <f>заппрос!$O$3</f>
        <v>2</v>
      </c>
      <c r="D37" s="111">
        <f>заппрос!P24</f>
        <v>1</v>
      </c>
      <c r="E37" s="112">
        <f>заппрос!O24</f>
        <v>28</v>
      </c>
    </row>
    <row r="38" spans="1:5">
      <c r="A38" s="106">
        <v>1</v>
      </c>
      <c r="B38" s="111">
        <v>376</v>
      </c>
      <c r="C38" s="106">
        <f>заппрос!$O$3</f>
        <v>2</v>
      </c>
      <c r="D38" s="111">
        <v>1</v>
      </c>
      <c r="E38" s="112">
        <f>заппрос!O25</f>
        <v>25</v>
      </c>
    </row>
    <row r="39" spans="1:5">
      <c r="A39" s="106">
        <v>1</v>
      </c>
      <c r="B39" s="111">
        <v>377</v>
      </c>
      <c r="C39" s="106">
        <f>заппрос!$O$3</f>
        <v>2</v>
      </c>
      <c r="D39" s="111">
        <v>1</v>
      </c>
      <c r="E39" s="112">
        <f>заппрос!O26</f>
        <v>24</v>
      </c>
    </row>
    <row r="40" spans="1:5">
      <c r="A40" s="106">
        <v>1</v>
      </c>
      <c r="B40" s="111">
        <v>378</v>
      </c>
      <c r="C40" s="106">
        <f>заппрос!$O$3</f>
        <v>2</v>
      </c>
      <c r="D40" s="111">
        <v>1</v>
      </c>
      <c r="E40" s="112">
        <f>заппрос!O27</f>
        <v>23</v>
      </c>
    </row>
    <row r="41" spans="1:5">
      <c r="A41" s="106">
        <v>1</v>
      </c>
      <c r="B41" s="111">
        <v>379</v>
      </c>
      <c r="C41" s="106">
        <f>заппрос!$O$3</f>
        <v>2</v>
      </c>
      <c r="D41" s="111">
        <v>1</v>
      </c>
      <c r="E41" s="112">
        <f>заппрос!O28</f>
        <v>22</v>
      </c>
    </row>
    <row r="42" spans="1:5">
      <c r="A42" s="106">
        <v>1</v>
      </c>
      <c r="B42" s="111">
        <v>380</v>
      </c>
      <c r="C42" s="106">
        <f>заппрос!$O$3</f>
        <v>2</v>
      </c>
      <c r="D42" s="111">
        <v>1</v>
      </c>
      <c r="E42" s="112">
        <f>заппрос!O29</f>
        <v>21</v>
      </c>
    </row>
    <row r="43" spans="1:5">
      <c r="A43" s="106">
        <v>1</v>
      </c>
      <c r="B43" s="111">
        <v>381</v>
      </c>
      <c r="C43" s="106">
        <f>заппрос!$O$3</f>
        <v>2</v>
      </c>
      <c r="D43" s="111">
        <v>1</v>
      </c>
      <c r="E43" s="112">
        <f>заппрос!O30</f>
        <v>21</v>
      </c>
    </row>
    <row r="44" spans="1:5">
      <c r="A44" s="106">
        <v>1</v>
      </c>
      <c r="B44" s="111">
        <v>382</v>
      </c>
      <c r="C44" s="106">
        <f>заппрос!$O$3</f>
        <v>2</v>
      </c>
      <c r="D44" s="111">
        <v>3</v>
      </c>
      <c r="E44" s="112">
        <f>заппрос!O31</f>
        <v>20</v>
      </c>
    </row>
    <row r="45" spans="1:5">
      <c r="A45" s="106">
        <v>1</v>
      </c>
      <c r="B45" s="111">
        <v>383</v>
      </c>
      <c r="C45" s="106">
        <f>заппрос!$O$3</f>
        <v>2</v>
      </c>
      <c r="D45" s="111">
        <v>3</v>
      </c>
      <c r="E45" s="112">
        <f>заппрос!O32</f>
        <v>20</v>
      </c>
    </row>
    <row r="46" spans="1:5">
      <c r="A46" s="106">
        <v>1</v>
      </c>
      <c r="B46" s="111">
        <v>384</v>
      </c>
      <c r="C46" s="106">
        <f>заппрос!$O$3</f>
        <v>2</v>
      </c>
      <c r="D46" s="111">
        <v>3</v>
      </c>
      <c r="E46" s="112">
        <f>заппрос!O33</f>
        <v>20</v>
      </c>
    </row>
    <row r="47" spans="1:5">
      <c r="A47" s="106">
        <v>1</v>
      </c>
      <c r="B47" s="111">
        <v>385</v>
      </c>
      <c r="C47" s="106">
        <f>заппрос!$O$3</f>
        <v>2</v>
      </c>
      <c r="D47" s="111">
        <v>3</v>
      </c>
      <c r="E47" s="112">
        <f>заппрос!O34</f>
        <v>19</v>
      </c>
    </row>
    <row r="48" spans="1:5">
      <c r="A48" s="106">
        <v>1</v>
      </c>
      <c r="B48" s="111">
        <v>386</v>
      </c>
      <c r="C48" s="106">
        <f>заппрос!$O$3</f>
        <v>2</v>
      </c>
      <c r="D48" s="111">
        <v>3</v>
      </c>
      <c r="E48" s="112">
        <f>заппрос!O35</f>
        <v>19</v>
      </c>
    </row>
    <row r="49" spans="1:5">
      <c r="A49" s="106">
        <v>1</v>
      </c>
      <c r="B49" s="111">
        <v>387</v>
      </c>
      <c r="C49" s="106">
        <f>заппрос!$O$3</f>
        <v>2</v>
      </c>
      <c r="D49" s="111">
        <v>3</v>
      </c>
      <c r="E49" s="112">
        <f>заппрос!O36</f>
        <v>18</v>
      </c>
    </row>
    <row r="50" spans="1:5">
      <c r="A50" s="106">
        <v>1</v>
      </c>
      <c r="B50" s="111">
        <v>388</v>
      </c>
      <c r="C50" s="106">
        <f>заппрос!$O$3</f>
        <v>2</v>
      </c>
      <c r="D50" s="111">
        <v>3</v>
      </c>
      <c r="E50" s="112">
        <f>заппрос!O37</f>
        <v>18</v>
      </c>
    </row>
    <row r="51" spans="1:5">
      <c r="A51" s="106">
        <v>1</v>
      </c>
      <c r="B51" s="111">
        <v>389</v>
      </c>
      <c r="C51" s="106">
        <f>заппрос!$O$3</f>
        <v>2</v>
      </c>
      <c r="D51" s="111">
        <v>3</v>
      </c>
      <c r="E51" s="112">
        <f>заппрос!O38</f>
        <v>18</v>
      </c>
    </row>
    <row r="52" spans="1:5">
      <c r="A52" s="106">
        <v>1</v>
      </c>
      <c r="B52" s="111">
        <v>390</v>
      </c>
      <c r="C52" s="106">
        <f>заппрос!$O$3</f>
        <v>2</v>
      </c>
      <c r="D52" s="111">
        <v>3</v>
      </c>
      <c r="E52" s="112">
        <f>заппрос!O39</f>
        <v>18</v>
      </c>
    </row>
    <row r="53" spans="1:5">
      <c r="A53" s="106">
        <v>1</v>
      </c>
      <c r="B53" s="111">
        <v>391</v>
      </c>
      <c r="C53" s="106">
        <f>заппрос!$O$3</f>
        <v>2</v>
      </c>
      <c r="D53" s="111">
        <v>3</v>
      </c>
      <c r="E53" s="112">
        <f>заппрос!O40</f>
        <v>18</v>
      </c>
    </row>
    <row r="54" spans="1:5">
      <c r="A54" s="106">
        <v>1</v>
      </c>
      <c r="B54" s="111">
        <v>365</v>
      </c>
      <c r="C54" s="106">
        <f>заппрос!$Y$3</f>
        <v>7</v>
      </c>
      <c r="D54" s="111">
        <f>заппрос!Z14</f>
        <v>2</v>
      </c>
      <c r="E54" s="112">
        <f>заппрос!Y14</f>
        <v>69</v>
      </c>
    </row>
    <row r="55" spans="1:5">
      <c r="A55" s="106">
        <v>1</v>
      </c>
      <c r="B55" s="111">
        <v>366</v>
      </c>
      <c r="C55" s="106">
        <f>заппрос!$Y$3</f>
        <v>7</v>
      </c>
      <c r="D55" s="111">
        <f>заппрос!Z15</f>
        <v>2</v>
      </c>
      <c r="E55" s="112">
        <f>заппрос!Y15</f>
        <v>79</v>
      </c>
    </row>
    <row r="56" spans="1:5">
      <c r="A56" s="106">
        <v>1</v>
      </c>
      <c r="B56" s="111">
        <v>367</v>
      </c>
      <c r="C56" s="106">
        <f>заппрос!$Y$3</f>
        <v>7</v>
      </c>
      <c r="D56" s="111">
        <f>заппрос!Z16</f>
        <v>3</v>
      </c>
      <c r="E56" s="112">
        <f>заппрос!Y16</f>
        <v>104</v>
      </c>
    </row>
    <row r="57" spans="1:5">
      <c r="A57" s="106">
        <v>1</v>
      </c>
      <c r="B57" s="111">
        <v>368</v>
      </c>
      <c r="C57" s="106">
        <f>заппрос!$Y$3</f>
        <v>7</v>
      </c>
      <c r="D57" s="111">
        <f>заппрос!Z17</f>
        <v>2</v>
      </c>
      <c r="E57" s="112">
        <f>заппрос!Y17</f>
        <v>80</v>
      </c>
    </row>
    <row r="58" spans="1:5">
      <c r="A58" s="106">
        <v>1</v>
      </c>
      <c r="B58" s="111">
        <v>369</v>
      </c>
      <c r="C58" s="106">
        <f>заппрос!$Y$3</f>
        <v>7</v>
      </c>
      <c r="D58" s="111">
        <f>заппрос!Z18</f>
        <v>1</v>
      </c>
      <c r="E58" s="112">
        <f>заппрос!Y18</f>
        <v>47</v>
      </c>
    </row>
    <row r="59" spans="1:5">
      <c r="A59" s="106">
        <v>1</v>
      </c>
      <c r="B59" s="111">
        <v>370</v>
      </c>
      <c r="C59" s="106">
        <f>заппрос!$Y$3</f>
        <v>7</v>
      </c>
      <c r="D59" s="111">
        <f>заппрос!Z19</f>
        <v>2</v>
      </c>
      <c r="E59" s="112">
        <f>заппрос!Y19</f>
        <v>90</v>
      </c>
    </row>
    <row r="60" spans="1:5">
      <c r="A60" s="106">
        <v>1</v>
      </c>
      <c r="B60" s="111">
        <v>371</v>
      </c>
      <c r="C60" s="106">
        <f>заппрос!$Y$3</f>
        <v>7</v>
      </c>
      <c r="D60" s="111">
        <f>заппрос!Z20</f>
        <v>3</v>
      </c>
      <c r="E60" s="112">
        <f>заппрос!Y20</f>
        <v>113</v>
      </c>
    </row>
    <row r="61" spans="1:5">
      <c r="A61" s="106">
        <v>1</v>
      </c>
      <c r="B61" s="111">
        <v>372</v>
      </c>
      <c r="C61" s="106">
        <f>заппрос!$Y$3</f>
        <v>7</v>
      </c>
      <c r="D61" s="111">
        <f>заппрос!Z21</f>
        <v>1</v>
      </c>
      <c r="E61" s="112">
        <f>заппрос!Y21</f>
        <v>49</v>
      </c>
    </row>
    <row r="62" spans="1:5">
      <c r="A62" s="106">
        <v>1</v>
      </c>
      <c r="B62" s="111">
        <v>373</v>
      </c>
      <c r="C62" s="106">
        <f>заппрос!$Y$3</f>
        <v>7</v>
      </c>
      <c r="D62" s="111">
        <f>заппрос!Z22</f>
        <v>2</v>
      </c>
      <c r="E62" s="112">
        <f>заппрос!Y22</f>
        <v>54</v>
      </c>
    </row>
    <row r="63" spans="1:5">
      <c r="A63" s="106">
        <v>1</v>
      </c>
      <c r="B63" s="111">
        <v>374</v>
      </c>
      <c r="C63" s="106">
        <f>заппрос!$Y$3</f>
        <v>7</v>
      </c>
      <c r="D63" s="111">
        <f>заппрос!Z23</f>
        <v>1</v>
      </c>
      <c r="E63" s="112">
        <f>заппрос!Y23</f>
        <v>40</v>
      </c>
    </row>
    <row r="64" spans="1:5">
      <c r="A64" s="106">
        <v>1</v>
      </c>
      <c r="B64" s="111">
        <v>375</v>
      </c>
      <c r="C64" s="106">
        <f>заппрос!$Y$3</f>
        <v>7</v>
      </c>
      <c r="D64" s="111">
        <f>заппрос!Z24</f>
        <v>1</v>
      </c>
      <c r="E64" s="112">
        <f>заппрос!Y24</f>
        <v>34</v>
      </c>
    </row>
    <row r="65" spans="1:5">
      <c r="A65" s="106">
        <v>1</v>
      </c>
      <c r="B65" s="111">
        <v>376</v>
      </c>
      <c r="C65" s="106">
        <f>заппрос!$Y$3</f>
        <v>7</v>
      </c>
      <c r="D65" s="111">
        <f>заппрос!Z25</f>
        <v>1</v>
      </c>
      <c r="E65" s="112">
        <f>заппрос!Y25</f>
        <v>34</v>
      </c>
    </row>
    <row r="66" spans="1:5">
      <c r="A66" s="106">
        <v>1</v>
      </c>
      <c r="B66" s="111">
        <v>377</v>
      </c>
      <c r="C66" s="106">
        <f>заппрос!$Y$3</f>
        <v>7</v>
      </c>
      <c r="D66" s="111">
        <f>заппрос!Z26</f>
        <v>1</v>
      </c>
      <c r="E66" s="112">
        <f>заппрос!Y26</f>
        <v>34</v>
      </c>
    </row>
    <row r="67" spans="1:5">
      <c r="A67" s="106">
        <v>1</v>
      </c>
      <c r="B67" s="111">
        <v>378</v>
      </c>
      <c r="C67" s="106">
        <f>заппрос!$Y$3</f>
        <v>7</v>
      </c>
      <c r="D67" s="111">
        <f>заппрос!Z27</f>
        <v>1</v>
      </c>
      <c r="E67" s="112">
        <f>заппрос!Y27</f>
        <v>37</v>
      </c>
    </row>
    <row r="68" spans="1:5">
      <c r="A68" s="106">
        <v>1</v>
      </c>
      <c r="B68" s="111">
        <v>379</v>
      </c>
      <c r="C68" s="106">
        <f>заппрос!$Y$3</f>
        <v>7</v>
      </c>
      <c r="D68" s="111">
        <f>заппрос!Z28</f>
        <v>1</v>
      </c>
      <c r="E68" s="112">
        <f>заппрос!Y28</f>
        <v>37</v>
      </c>
    </row>
    <row r="69" spans="1:5">
      <c r="A69" s="106">
        <v>1</v>
      </c>
      <c r="B69" s="111">
        <v>380</v>
      </c>
      <c r="C69" s="106">
        <f>заппрос!$Y$3</f>
        <v>7</v>
      </c>
      <c r="D69" s="111">
        <f>заппрос!Z29</f>
        <v>1</v>
      </c>
      <c r="E69" s="112">
        <f>заппрос!Y29</f>
        <v>34</v>
      </c>
    </row>
    <row r="70" spans="1:5">
      <c r="A70" s="106">
        <v>1</v>
      </c>
      <c r="B70" s="111">
        <v>381</v>
      </c>
      <c r="C70" s="106">
        <f>заппрос!$Y$3</f>
        <v>7</v>
      </c>
      <c r="D70" s="111">
        <f>заппрос!Z30</f>
        <v>1</v>
      </c>
      <c r="E70" s="112">
        <f>заппрос!Y30</f>
        <v>29</v>
      </c>
    </row>
    <row r="71" spans="1:5">
      <c r="A71" s="106">
        <v>1</v>
      </c>
      <c r="B71" s="111">
        <v>382</v>
      </c>
      <c r="C71" s="106">
        <f>заппрос!$Y$3</f>
        <v>7</v>
      </c>
      <c r="D71" s="111">
        <f>заппрос!Z31</f>
        <v>1</v>
      </c>
      <c r="E71" s="112">
        <f>заппрос!Y31</f>
        <v>30</v>
      </c>
    </row>
    <row r="72" spans="1:5">
      <c r="A72" s="106">
        <v>1</v>
      </c>
      <c r="B72" s="111">
        <v>383</v>
      </c>
      <c r="C72" s="106">
        <f>заппрос!$Y$3</f>
        <v>7</v>
      </c>
      <c r="D72" s="111">
        <f>заппрос!Z32</f>
        <v>1</v>
      </c>
      <c r="E72" s="112">
        <f>заппрос!Y32</f>
        <v>31</v>
      </c>
    </row>
    <row r="73" spans="1:5">
      <c r="A73" s="106">
        <v>1</v>
      </c>
      <c r="B73" s="111">
        <v>384</v>
      </c>
      <c r="C73" s="106">
        <f>заппрос!$Y$3</f>
        <v>7</v>
      </c>
      <c r="D73" s="111">
        <f>заппрос!Z33</f>
        <v>1</v>
      </c>
      <c r="E73" s="112">
        <f>заппрос!Y33</f>
        <v>28</v>
      </c>
    </row>
    <row r="74" spans="1:5">
      <c r="A74" s="106">
        <v>1</v>
      </c>
      <c r="B74" s="111">
        <v>385</v>
      </c>
      <c r="C74" s="106">
        <f>заппрос!$Y$3</f>
        <v>7</v>
      </c>
      <c r="D74" s="111">
        <f>заппрос!Z34</f>
        <v>1</v>
      </c>
      <c r="E74" s="112">
        <f>заппрос!Y34</f>
        <v>28</v>
      </c>
    </row>
    <row r="75" spans="1:5">
      <c r="A75" s="106">
        <v>1</v>
      </c>
      <c r="B75" s="111">
        <v>386</v>
      </c>
      <c r="C75" s="106">
        <f>заппрос!$Y$3</f>
        <v>7</v>
      </c>
      <c r="D75" s="111">
        <f>заппрос!Z35</f>
        <v>1</v>
      </c>
      <c r="E75" s="112">
        <f>заппрос!Y35</f>
        <v>25</v>
      </c>
    </row>
    <row r="76" spans="1:5">
      <c r="A76" s="106">
        <v>1</v>
      </c>
      <c r="B76" s="111">
        <v>387</v>
      </c>
      <c r="C76" s="106">
        <f>заппрос!$Y$3</f>
        <v>7</v>
      </c>
      <c r="D76" s="111">
        <f>заппрос!Z36</f>
        <v>1</v>
      </c>
      <c r="E76" s="112">
        <f>заппрос!Y36</f>
        <v>29</v>
      </c>
    </row>
    <row r="77" spans="1:5">
      <c r="A77" s="106">
        <v>1</v>
      </c>
      <c r="B77" s="111">
        <v>388</v>
      </c>
      <c r="C77" s="106">
        <f>заппрос!$Y$3</f>
        <v>7</v>
      </c>
      <c r="D77" s="111">
        <f>заппрос!Z37</f>
        <v>1</v>
      </c>
      <c r="E77" s="112">
        <f>заппрос!Y37</f>
        <v>28</v>
      </c>
    </row>
    <row r="78" spans="1:5">
      <c r="A78" s="106">
        <v>1</v>
      </c>
      <c r="B78" s="111">
        <v>389</v>
      </c>
      <c r="C78" s="106">
        <f>заппрос!$Y$3</f>
        <v>7</v>
      </c>
      <c r="D78" s="111">
        <f>заппрос!Z38</f>
        <v>1</v>
      </c>
      <c r="E78" s="112">
        <f>заппрос!Y38</f>
        <v>24</v>
      </c>
    </row>
    <row r="79" spans="1:5">
      <c r="A79" s="106">
        <v>1</v>
      </c>
      <c r="B79" s="111">
        <v>390</v>
      </c>
      <c r="C79" s="106">
        <f>заппрос!$Y$3</f>
        <v>7</v>
      </c>
      <c r="D79" s="111">
        <f>заппрос!Z39</f>
        <v>1</v>
      </c>
      <c r="E79" s="112">
        <f>заппрос!Y39</f>
        <v>24</v>
      </c>
    </row>
    <row r="80" spans="1:5">
      <c r="A80" s="106">
        <v>1</v>
      </c>
      <c r="B80" s="111">
        <v>391</v>
      </c>
      <c r="C80" s="106">
        <f>заппрос!$Y$3</f>
        <v>7</v>
      </c>
      <c r="D80" s="111">
        <f>заппрос!Z40</f>
        <v>1</v>
      </c>
      <c r="E80" s="112">
        <f>заппрос!Y40</f>
        <v>26</v>
      </c>
    </row>
    <row r="81" spans="1:5">
      <c r="A81" s="106">
        <v>1</v>
      </c>
      <c r="B81" s="111">
        <v>365</v>
      </c>
      <c r="C81" s="106">
        <v>6</v>
      </c>
      <c r="D81" s="111">
        <v>2</v>
      </c>
      <c r="E81" s="112">
        <v>20</v>
      </c>
    </row>
    <row r="82" spans="1:5">
      <c r="A82" s="106">
        <v>1</v>
      </c>
      <c r="B82" s="111">
        <v>366</v>
      </c>
      <c r="C82" s="106">
        <v>6</v>
      </c>
      <c r="D82" s="111">
        <v>2</v>
      </c>
      <c r="E82" s="112">
        <v>20</v>
      </c>
    </row>
    <row r="83" spans="1:5">
      <c r="A83" s="106">
        <v>1</v>
      </c>
      <c r="B83" s="111">
        <v>367</v>
      </c>
      <c r="C83" s="106">
        <v>6</v>
      </c>
      <c r="D83" s="111">
        <v>2</v>
      </c>
      <c r="E83" s="112">
        <v>20</v>
      </c>
    </row>
    <row r="84" spans="1:5">
      <c r="A84" s="106">
        <v>1</v>
      </c>
      <c r="B84" s="111">
        <v>368</v>
      </c>
      <c r="C84" s="106">
        <v>6</v>
      </c>
      <c r="D84" s="111">
        <v>2</v>
      </c>
      <c r="E84" s="112">
        <v>20</v>
      </c>
    </row>
    <row r="85" spans="1:5">
      <c r="A85" s="106">
        <v>1</v>
      </c>
      <c r="B85" s="111">
        <v>369</v>
      </c>
      <c r="C85" s="106">
        <v>6</v>
      </c>
      <c r="D85" s="111">
        <v>3</v>
      </c>
      <c r="E85" s="112">
        <v>50</v>
      </c>
    </row>
    <row r="86" spans="1:5">
      <c r="A86" s="106">
        <v>1</v>
      </c>
      <c r="B86" s="111">
        <v>370</v>
      </c>
      <c r="C86" s="106">
        <v>6</v>
      </c>
      <c r="D86" s="111">
        <v>3</v>
      </c>
      <c r="E86" s="112">
        <v>50</v>
      </c>
    </row>
    <row r="87" spans="1:5">
      <c r="A87" s="106">
        <v>1</v>
      </c>
      <c r="B87" s="111">
        <v>371</v>
      </c>
      <c r="C87" s="106">
        <v>6</v>
      </c>
      <c r="D87" s="111">
        <v>2</v>
      </c>
      <c r="E87" s="112">
        <v>50</v>
      </c>
    </row>
    <row r="88" spans="1:5">
      <c r="A88" s="106">
        <v>1</v>
      </c>
      <c r="B88" s="111">
        <v>372</v>
      </c>
      <c r="C88" s="106">
        <v>6</v>
      </c>
      <c r="D88" s="111">
        <v>2</v>
      </c>
      <c r="E88" s="112">
        <v>50</v>
      </c>
    </row>
  </sheetData>
  <autoFilter ref="A1:E88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2"/>
  <sheetViews>
    <sheetView showGridLines="0" zoomScale="55" zoomScaleNormal="55" workbookViewId="0">
      <pane xSplit="12" ySplit="13" topLeftCell="M26" activePane="bottomRight" state="frozen"/>
      <selection pane="topRight" activeCell="M1" sqref="M1"/>
      <selection pane="bottomLeft" activeCell="A14" sqref="A14"/>
      <selection pane="bottomRight" activeCell="G33" sqref="G33"/>
    </sheetView>
  </sheetViews>
  <sheetFormatPr defaultColWidth="9.140625" defaultRowHeight="20.25"/>
  <cols>
    <col min="1" max="1" width="27.5703125" style="16" customWidth="1"/>
    <col min="2" max="2" width="15.28515625" style="16" customWidth="1"/>
    <col min="3" max="3" width="24.42578125" style="17" customWidth="1"/>
    <col min="4" max="4" width="40.28515625" style="18" customWidth="1"/>
    <col min="5" max="13" width="19.140625" style="18" customWidth="1"/>
    <col min="14" max="14" width="15.7109375" style="18" bestFit="1" customWidth="1"/>
    <col min="15" max="15" width="17.42578125" style="17" customWidth="1"/>
    <col min="16" max="16" width="11.7109375" style="18" customWidth="1"/>
    <col min="17" max="17" width="12.7109375" style="17" customWidth="1"/>
    <col min="18" max="18" width="20.28515625" style="18" bestFit="1" customWidth="1"/>
    <col min="19" max="19" width="18" style="19" bestFit="1" customWidth="1"/>
    <col min="20" max="20" width="15.7109375" style="18" bestFit="1" customWidth="1"/>
    <col min="21" max="21" width="25.140625" style="17" bestFit="1" customWidth="1"/>
    <col min="22" max="22" width="15.7109375" style="18" bestFit="1" customWidth="1"/>
    <col min="23" max="23" width="19.28515625" style="17" bestFit="1" customWidth="1"/>
    <col min="24" max="24" width="15.7109375" style="18" bestFit="1" customWidth="1"/>
    <col min="25" max="25" width="15.28515625" style="17" bestFit="1" customWidth="1"/>
    <col min="26" max="26" width="15.7109375" style="18" bestFit="1" customWidth="1"/>
    <col min="27" max="27" width="19.140625" style="19" hidden="1" customWidth="1"/>
    <col min="28" max="28" width="15.7109375" style="18" hidden="1" customWidth="1"/>
    <col min="29" max="29" width="18" style="19" hidden="1" customWidth="1"/>
    <col min="30" max="30" width="15.7109375" style="18" hidden="1" customWidth="1"/>
    <col min="31" max="31" width="20.5703125" style="19" hidden="1" customWidth="1"/>
    <col min="32" max="32" width="15.7109375" style="18" hidden="1" customWidth="1"/>
    <col min="33" max="33" width="12.5703125" style="15" bestFit="1" customWidth="1"/>
    <col min="34" max="34" width="18.28515625" style="15" bestFit="1" customWidth="1"/>
    <col min="35" max="35" width="38.42578125" style="19" customWidth="1"/>
    <col min="36" max="36" width="17.28515625" style="19" bestFit="1" customWidth="1"/>
    <col min="37" max="37" width="15.5703125" style="19" bestFit="1" customWidth="1"/>
    <col min="38" max="38" width="14.28515625" style="19" bestFit="1" customWidth="1"/>
    <col min="39" max="40" width="9.140625" style="19"/>
    <col min="41" max="41" width="202.28515625" style="19" bestFit="1" customWidth="1"/>
    <col min="42" max="44" width="10.7109375" style="19" bestFit="1" customWidth="1"/>
    <col min="45" max="16384" width="9.140625" style="19"/>
  </cols>
  <sheetData>
    <row r="1" spans="1:45" s="14" customFormat="1">
      <c r="A1" s="11"/>
      <c r="B1" s="11"/>
      <c r="C1" s="12"/>
      <c r="D1" s="13" t="s">
        <v>288</v>
      </c>
      <c r="E1" s="13"/>
      <c r="F1" s="13"/>
      <c r="G1" s="13"/>
      <c r="H1" s="13"/>
      <c r="I1" s="13"/>
      <c r="J1" s="13"/>
      <c r="K1" s="13"/>
      <c r="L1" s="13"/>
      <c r="M1" s="13">
        <v>7.43801652892562E-2</v>
      </c>
      <c r="N1" s="13"/>
      <c r="O1" s="12">
        <v>0.3888888888888889</v>
      </c>
      <c r="P1" s="13"/>
      <c r="Q1" s="12">
        <v>0.2074688796680498</v>
      </c>
      <c r="R1" s="13"/>
      <c r="S1" s="14">
        <v>0.05</v>
      </c>
      <c r="T1" s="13"/>
      <c r="U1" s="12">
        <v>0.44</v>
      </c>
      <c r="V1" s="13"/>
      <c r="W1" s="12">
        <v>7.0454545454545457E-3</v>
      </c>
      <c r="X1" s="13"/>
      <c r="Y1" s="12">
        <v>9.802816901408451E-2</v>
      </c>
      <c r="Z1" s="13"/>
      <c r="AA1" s="14">
        <v>9.5744680851063829E-2</v>
      </c>
      <c r="AB1" s="13"/>
      <c r="AC1" s="14">
        <v>0.11733333333333333</v>
      </c>
      <c r="AD1" s="13"/>
      <c r="AE1" s="14">
        <v>0.14932126696832579</v>
      </c>
      <c r="AF1" s="13"/>
      <c r="AG1" s="15">
        <v>2835.081911616664</v>
      </c>
      <c r="AH1" s="15">
        <v>16589.090000000018</v>
      </c>
      <c r="AJ1" s="14">
        <v>2.6530612244897958E-2</v>
      </c>
      <c r="AK1" s="14">
        <v>0.11600000000000001</v>
      </c>
    </row>
    <row r="2" spans="1:45" ht="81">
      <c r="AI2" s="20"/>
      <c r="AL2" s="20"/>
      <c r="AM2" s="20"/>
      <c r="AN2" s="20"/>
      <c r="AO2" s="20" t="s">
        <v>283</v>
      </c>
      <c r="AP2" s="20" t="s">
        <v>284</v>
      </c>
      <c r="AQ2" s="20" t="s">
        <v>285</v>
      </c>
      <c r="AR2" s="20" t="s">
        <v>286</v>
      </c>
      <c r="AS2" s="20"/>
    </row>
    <row r="3" spans="1:45">
      <c r="M3" s="18">
        <f>Код_Прод!$B$2</f>
        <v>1</v>
      </c>
      <c r="O3" s="17">
        <f>Код_Прод!$B$3</f>
        <v>2</v>
      </c>
      <c r="Q3" s="17">
        <f>Код_Прод!$B$4</f>
        <v>3</v>
      </c>
      <c r="S3" s="19">
        <f>Код_Прод!$B$7</f>
        <v>6</v>
      </c>
      <c r="U3" s="17">
        <f>Код_Прод!$B$5</f>
        <v>4</v>
      </c>
      <c r="W3" s="17">
        <f>Код_Прод!$B$6</f>
        <v>5</v>
      </c>
      <c r="Y3" s="17">
        <f>Код_Прод!$B$8</f>
        <v>7</v>
      </c>
      <c r="AA3" s="19">
        <v>8</v>
      </c>
      <c r="AC3" s="19">
        <v>9</v>
      </c>
      <c r="AE3" s="19">
        <v>10</v>
      </c>
      <c r="AO3" s="19">
        <v>129</v>
      </c>
      <c r="AP3" s="19">
        <v>149.11000000000001</v>
      </c>
      <c r="AQ3" s="19">
        <v>178.92</v>
      </c>
      <c r="AR3" s="19">
        <v>319.02</v>
      </c>
    </row>
    <row r="4" spans="1:45" ht="60.75">
      <c r="A4" s="21" t="s">
        <v>0</v>
      </c>
      <c r="B4" s="22" t="s">
        <v>1</v>
      </c>
      <c r="C4" s="22" t="s">
        <v>2</v>
      </c>
      <c r="D4" s="23" t="s">
        <v>3</v>
      </c>
      <c r="E4" s="23"/>
      <c r="F4" s="23"/>
      <c r="G4" s="23"/>
      <c r="H4" s="23"/>
      <c r="I4" s="23"/>
      <c r="J4" s="23"/>
      <c r="K4" s="23"/>
      <c r="L4" s="23"/>
      <c r="M4" s="24"/>
      <c r="N4" s="25">
        <v>70</v>
      </c>
      <c r="O4" s="26"/>
      <c r="P4" s="25">
        <v>26</v>
      </c>
      <c r="Q4" s="26"/>
      <c r="R4" s="25">
        <v>20</v>
      </c>
      <c r="S4" s="26"/>
      <c r="T4" s="25">
        <v>500</v>
      </c>
      <c r="U4" s="26"/>
      <c r="V4" s="25">
        <v>10</v>
      </c>
      <c r="W4" s="26"/>
      <c r="X4" s="25">
        <v>1000</v>
      </c>
      <c r="Y4" s="26"/>
      <c r="Z4" s="25">
        <v>50</v>
      </c>
      <c r="AA4" s="26"/>
      <c r="AB4" s="25">
        <v>50</v>
      </c>
      <c r="AC4" s="26"/>
      <c r="AD4" s="25">
        <v>50</v>
      </c>
      <c r="AE4" s="26"/>
      <c r="AF4" s="25">
        <v>50</v>
      </c>
      <c r="AG4" s="27"/>
      <c r="AH4" s="27"/>
      <c r="AJ4" s="28"/>
      <c r="AK4" s="26"/>
      <c r="AO4" s="19">
        <v>10</v>
      </c>
      <c r="AP4" s="19">
        <v>20</v>
      </c>
      <c r="AQ4" s="19">
        <v>30</v>
      </c>
      <c r="AR4" s="19">
        <v>30</v>
      </c>
    </row>
    <row r="5" spans="1:45" ht="59.25" customHeight="1">
      <c r="A5" s="29"/>
      <c r="B5" s="30"/>
      <c r="C5" s="30"/>
      <c r="D5" s="31"/>
      <c r="E5" s="31"/>
      <c r="F5" s="31"/>
      <c r="G5" s="31"/>
      <c r="H5" s="31"/>
      <c r="I5" s="31"/>
      <c r="J5" s="31"/>
      <c r="K5" s="31"/>
      <c r="L5" s="31"/>
      <c r="M5" s="24"/>
      <c r="N5" s="32"/>
      <c r="O5" s="33"/>
      <c r="P5" s="32"/>
      <c r="Q5" s="33"/>
      <c r="R5" s="32"/>
      <c r="S5" s="36"/>
      <c r="T5" s="32"/>
      <c r="U5" s="35"/>
      <c r="V5" s="32"/>
      <c r="W5" s="34"/>
      <c r="X5" s="36"/>
      <c r="Y5" s="34"/>
      <c r="Z5" s="32"/>
      <c r="AA5" s="121" t="s">
        <v>269</v>
      </c>
      <c r="AB5" s="122"/>
      <c r="AC5" s="122"/>
      <c r="AD5" s="122"/>
      <c r="AE5" s="123"/>
      <c r="AF5" s="65"/>
      <c r="AG5" s="27">
        <v>6810.6819505856029</v>
      </c>
      <c r="AH5" s="27">
        <v>46672.170000000027</v>
      </c>
      <c r="AJ5" s="37"/>
      <c r="AK5" s="36"/>
      <c r="AO5" s="19">
        <v>5.01</v>
      </c>
      <c r="AP5" s="19">
        <v>10.01</v>
      </c>
      <c r="AQ5" s="19">
        <v>20.010000000000002</v>
      </c>
    </row>
    <row r="6" spans="1:45" s="43" customFormat="1" ht="44.25" customHeight="1">
      <c r="A6" s="38"/>
      <c r="B6" s="39"/>
      <c r="C6" s="39"/>
      <c r="D6" s="39"/>
      <c r="E6" s="39"/>
      <c r="F6" s="39"/>
      <c r="G6" s="39"/>
      <c r="H6" s="39"/>
      <c r="I6" s="39"/>
      <c r="J6" s="39" t="s">
        <v>289</v>
      </c>
      <c r="K6" s="39" t="s">
        <v>291</v>
      </c>
      <c r="L6" s="39" t="s">
        <v>427</v>
      </c>
      <c r="M6" s="40" t="s">
        <v>273</v>
      </c>
      <c r="N6" s="63" t="s">
        <v>291</v>
      </c>
      <c r="O6" s="40" t="s">
        <v>274</v>
      </c>
      <c r="P6" s="63" t="s">
        <v>291</v>
      </c>
      <c r="Q6" s="41" t="s">
        <v>275</v>
      </c>
      <c r="R6" s="63" t="s">
        <v>291</v>
      </c>
      <c r="S6" s="41" t="s">
        <v>282</v>
      </c>
      <c r="T6" s="63" t="s">
        <v>291</v>
      </c>
      <c r="U6" s="41" t="s">
        <v>277</v>
      </c>
      <c r="V6" s="63" t="s">
        <v>291</v>
      </c>
      <c r="W6" s="41" t="s">
        <v>279</v>
      </c>
      <c r="X6" s="63" t="s">
        <v>291</v>
      </c>
      <c r="Y6" s="41" t="s">
        <v>276</v>
      </c>
      <c r="Z6" s="63" t="s">
        <v>291</v>
      </c>
      <c r="AA6" s="41" t="s">
        <v>270</v>
      </c>
      <c r="AB6" s="63" t="s">
        <v>291</v>
      </c>
      <c r="AC6" s="41" t="s">
        <v>271</v>
      </c>
      <c r="AD6" s="63" t="s">
        <v>291</v>
      </c>
      <c r="AE6" s="41" t="s">
        <v>272</v>
      </c>
      <c r="AF6" s="63" t="s">
        <v>291</v>
      </c>
      <c r="AG6" s="42" t="s">
        <v>289</v>
      </c>
      <c r="AH6" s="42" t="s">
        <v>290</v>
      </c>
      <c r="AJ6" s="40" t="s">
        <v>280</v>
      </c>
      <c r="AK6" s="41" t="s">
        <v>281</v>
      </c>
      <c r="AO6" s="43" t="s">
        <v>287</v>
      </c>
    </row>
    <row r="7" spans="1:45" ht="33.75" customHeight="1">
      <c r="A7" s="44" t="s">
        <v>228</v>
      </c>
      <c r="B7" s="44" t="s">
        <v>253</v>
      </c>
      <c r="C7" s="45">
        <v>380667732334</v>
      </c>
      <c r="D7" s="46" t="s">
        <v>259</v>
      </c>
      <c r="E7" s="46"/>
      <c r="F7" s="46"/>
      <c r="G7" s="46"/>
      <c r="H7" s="46"/>
      <c r="I7" s="46"/>
      <c r="J7" s="66">
        <f>AG7</f>
        <v>612.47105849052366</v>
      </c>
      <c r="K7" s="67">
        <f t="shared" ref="K7:K38" si="0">N7+P7+R7+Z7+V7+T7+X7+AB7+AD7+AF7</f>
        <v>98</v>
      </c>
      <c r="L7" s="67"/>
      <c r="M7" s="47">
        <v>202</v>
      </c>
      <c r="N7" s="64">
        <f t="shared" ref="N7:N13" si="1">ROUNDUP(M7/$N$4,0)</f>
        <v>3</v>
      </c>
      <c r="O7" s="48">
        <v>835</v>
      </c>
      <c r="P7" s="64">
        <f t="shared" ref="P7:P13" si="2">ROUNDUP(O7/$P$4,0)</f>
        <v>33</v>
      </c>
      <c r="Q7" s="48">
        <v>490</v>
      </c>
      <c r="R7" s="64">
        <f t="shared" ref="R7:R13" si="3">ROUNDUP(Q7/$R$4,0)</f>
        <v>25</v>
      </c>
      <c r="S7" s="50">
        <v>14</v>
      </c>
      <c r="T7" s="64">
        <f t="shared" ref="T7:T13" si="4">ROUNDUP(W7/$T$4,0)</f>
        <v>2</v>
      </c>
      <c r="U7" s="48">
        <v>70</v>
      </c>
      <c r="V7" s="64">
        <f>ROUNDUP(U7/$V$4,0)</f>
        <v>7</v>
      </c>
      <c r="W7" s="49">
        <v>1000</v>
      </c>
      <c r="X7" s="64">
        <f t="shared" ref="X7:X13" si="5">ROUNDUP(S7/$X$4,0)</f>
        <v>1</v>
      </c>
      <c r="Y7" s="48">
        <v>1167</v>
      </c>
      <c r="Z7" s="64">
        <f t="shared" ref="Z7:Z13" si="6">ROUNDUP(Y7/$Z$4,0)</f>
        <v>24</v>
      </c>
      <c r="AA7" s="50">
        <v>50</v>
      </c>
      <c r="AB7" s="64">
        <f t="shared" ref="AB7:AB13" si="7">ROUNDUP(AA7/$AB$4,0)</f>
        <v>1</v>
      </c>
      <c r="AC7" s="50">
        <v>50</v>
      </c>
      <c r="AD7" s="64">
        <f t="shared" ref="AD7:AD13" si="8">ROUNDUP(AC7/$AD$4,0)</f>
        <v>1</v>
      </c>
      <c r="AE7" s="50">
        <v>50</v>
      </c>
      <c r="AF7" s="64">
        <f>ROUNDUP(AE7/$AF$4,0)</f>
        <v>1</v>
      </c>
      <c r="AG7" s="51">
        <v>612.47105849052366</v>
      </c>
      <c r="AH7" s="51">
        <v>1219.02</v>
      </c>
      <c r="AJ7" s="52"/>
      <c r="AK7" s="52"/>
    </row>
    <row r="8" spans="1:45" ht="60.75">
      <c r="A8" s="46" t="s">
        <v>95</v>
      </c>
      <c r="B8" s="44" t="s">
        <v>96</v>
      </c>
      <c r="C8" s="45">
        <v>380672338013</v>
      </c>
      <c r="D8" s="46" t="s">
        <v>97</v>
      </c>
      <c r="E8" s="46"/>
      <c r="F8" s="46"/>
      <c r="G8" s="46"/>
      <c r="H8" s="46"/>
      <c r="I8" s="46"/>
      <c r="J8" s="66">
        <f t="shared" ref="J8:J13" si="9">AG8</f>
        <v>348.38226818023139</v>
      </c>
      <c r="K8" s="67">
        <f t="shared" si="0"/>
        <v>70</v>
      </c>
      <c r="L8" s="67"/>
      <c r="M8" s="47">
        <v>21.872112813031851</v>
      </c>
      <c r="N8" s="64">
        <f t="shared" si="1"/>
        <v>1</v>
      </c>
      <c r="O8" s="48">
        <v>1</v>
      </c>
      <c r="P8" s="64">
        <f t="shared" si="2"/>
        <v>1</v>
      </c>
      <c r="Q8" s="48">
        <v>531</v>
      </c>
      <c r="R8" s="64">
        <f t="shared" si="3"/>
        <v>27</v>
      </c>
      <c r="S8" s="53">
        <v>1</v>
      </c>
      <c r="T8" s="64">
        <f t="shared" si="4"/>
        <v>1</v>
      </c>
      <c r="U8" s="48">
        <v>5</v>
      </c>
      <c r="V8" s="64">
        <f t="shared" ref="V8:V13" si="10">ROUNDUP(U8/$V$4,0)</f>
        <v>1</v>
      </c>
      <c r="W8" s="49">
        <v>200</v>
      </c>
      <c r="X8" s="64">
        <f t="shared" si="5"/>
        <v>1</v>
      </c>
      <c r="Y8" s="48">
        <v>6</v>
      </c>
      <c r="Z8" s="64">
        <f t="shared" si="6"/>
        <v>1</v>
      </c>
      <c r="AA8" s="48">
        <v>350</v>
      </c>
      <c r="AB8" s="64">
        <f t="shared" si="7"/>
        <v>7</v>
      </c>
      <c r="AC8" s="48">
        <v>565</v>
      </c>
      <c r="AD8" s="64">
        <f t="shared" si="8"/>
        <v>12</v>
      </c>
      <c r="AE8" s="48">
        <v>885</v>
      </c>
      <c r="AF8" s="64">
        <f t="shared" ref="AF8:AF13" si="11">ROUNDUP(AE8/$AF$4,0)</f>
        <v>18</v>
      </c>
      <c r="AG8" s="51">
        <v>348.38226818023139</v>
      </c>
      <c r="AH8" s="51">
        <v>919.02</v>
      </c>
      <c r="AJ8" s="48">
        <v>1950</v>
      </c>
      <c r="AK8" s="48">
        <v>580</v>
      </c>
    </row>
    <row r="9" spans="1:45" ht="40.5">
      <c r="A9" s="46" t="s">
        <v>248</v>
      </c>
      <c r="B9" s="44" t="s">
        <v>167</v>
      </c>
      <c r="C9" s="45">
        <v>380679305288</v>
      </c>
      <c r="D9" s="46" t="s">
        <v>168</v>
      </c>
      <c r="E9" s="46"/>
      <c r="F9" s="46"/>
      <c r="G9" s="46"/>
      <c r="H9" s="46"/>
      <c r="I9" s="46"/>
      <c r="J9" s="66">
        <f t="shared" si="9"/>
        <v>97.484876428490509</v>
      </c>
      <c r="K9" s="67">
        <f t="shared" si="0"/>
        <v>20</v>
      </c>
      <c r="L9" s="67"/>
      <c r="M9" s="47">
        <v>33.323608071966937</v>
      </c>
      <c r="N9" s="64">
        <f t="shared" si="1"/>
        <v>1</v>
      </c>
      <c r="O9" s="48">
        <v>120</v>
      </c>
      <c r="P9" s="64">
        <f t="shared" si="2"/>
        <v>5</v>
      </c>
      <c r="Q9" s="48">
        <v>91</v>
      </c>
      <c r="R9" s="64">
        <f t="shared" si="3"/>
        <v>5</v>
      </c>
      <c r="S9" s="53">
        <v>1</v>
      </c>
      <c r="T9" s="64">
        <f t="shared" si="4"/>
        <v>1</v>
      </c>
      <c r="U9" s="48">
        <v>5</v>
      </c>
      <c r="V9" s="64">
        <f t="shared" si="10"/>
        <v>1</v>
      </c>
      <c r="W9" s="49">
        <v>250</v>
      </c>
      <c r="X9" s="64">
        <f t="shared" si="5"/>
        <v>1</v>
      </c>
      <c r="Y9" s="48">
        <v>128</v>
      </c>
      <c r="Z9" s="64">
        <f t="shared" si="6"/>
        <v>3</v>
      </c>
      <c r="AA9" s="48">
        <v>20</v>
      </c>
      <c r="AB9" s="64">
        <f t="shared" si="7"/>
        <v>1</v>
      </c>
      <c r="AC9" s="48">
        <v>30</v>
      </c>
      <c r="AD9" s="64">
        <f t="shared" si="8"/>
        <v>1</v>
      </c>
      <c r="AE9" s="48">
        <v>50</v>
      </c>
      <c r="AF9" s="64">
        <f t="shared" si="11"/>
        <v>1</v>
      </c>
      <c r="AG9" s="51">
        <v>97.484876428490509</v>
      </c>
      <c r="AH9" s="51">
        <v>319.02</v>
      </c>
      <c r="AJ9" s="54">
        <v>150</v>
      </c>
      <c r="AK9" s="48">
        <v>50</v>
      </c>
    </row>
    <row r="10" spans="1:45" ht="40.5">
      <c r="A10" s="46" t="s">
        <v>250</v>
      </c>
      <c r="B10" s="44" t="s">
        <v>189</v>
      </c>
      <c r="C10" s="45">
        <v>380677773591</v>
      </c>
      <c r="D10" s="46" t="s">
        <v>190</v>
      </c>
      <c r="E10" s="46"/>
      <c r="F10" s="46"/>
      <c r="G10" s="46"/>
      <c r="H10" s="46"/>
      <c r="I10" s="46"/>
      <c r="J10" s="66">
        <f t="shared" si="9"/>
        <v>91.443165523807565</v>
      </c>
      <c r="K10" s="67">
        <f t="shared" si="0"/>
        <v>20</v>
      </c>
      <c r="L10" s="67"/>
      <c r="M10" s="47">
        <v>26.953561876975442</v>
      </c>
      <c r="N10" s="64">
        <f t="shared" si="1"/>
        <v>1</v>
      </c>
      <c r="O10" s="48">
        <v>110</v>
      </c>
      <c r="P10" s="64">
        <f t="shared" si="2"/>
        <v>5</v>
      </c>
      <c r="Q10" s="48">
        <v>95</v>
      </c>
      <c r="R10" s="64">
        <f t="shared" si="3"/>
        <v>5</v>
      </c>
      <c r="S10" s="53">
        <v>1</v>
      </c>
      <c r="T10" s="64">
        <f t="shared" si="4"/>
        <v>1</v>
      </c>
      <c r="U10" s="48">
        <v>5</v>
      </c>
      <c r="V10" s="64">
        <f t="shared" si="10"/>
        <v>1</v>
      </c>
      <c r="W10" s="49">
        <v>200</v>
      </c>
      <c r="X10" s="64">
        <f t="shared" si="5"/>
        <v>1</v>
      </c>
      <c r="Y10" s="48">
        <v>106</v>
      </c>
      <c r="Z10" s="64">
        <f t="shared" si="6"/>
        <v>3</v>
      </c>
      <c r="AA10" s="48">
        <v>20</v>
      </c>
      <c r="AB10" s="64">
        <f t="shared" si="7"/>
        <v>1</v>
      </c>
      <c r="AC10" s="48">
        <v>30</v>
      </c>
      <c r="AD10" s="64">
        <f t="shared" si="8"/>
        <v>1</v>
      </c>
      <c r="AE10" s="48">
        <v>50</v>
      </c>
      <c r="AF10" s="64">
        <f t="shared" si="11"/>
        <v>1</v>
      </c>
      <c r="AG10" s="51">
        <v>91.443165523807565</v>
      </c>
      <c r="AH10" s="51">
        <v>319.02</v>
      </c>
      <c r="AJ10" s="54">
        <v>150</v>
      </c>
      <c r="AK10" s="48">
        <v>50</v>
      </c>
    </row>
    <row r="11" spans="1:45" ht="40.5">
      <c r="A11" s="46" t="s">
        <v>56</v>
      </c>
      <c r="B11" s="44" t="s">
        <v>232</v>
      </c>
      <c r="C11" s="45">
        <v>380503345377</v>
      </c>
      <c r="D11" s="46" t="s">
        <v>57</v>
      </c>
      <c r="E11" s="46"/>
      <c r="F11" s="46"/>
      <c r="G11" s="46"/>
      <c r="H11" s="46"/>
      <c r="I11" s="46"/>
      <c r="J11" s="66">
        <f t="shared" si="9"/>
        <v>88.78241564133873</v>
      </c>
      <c r="K11" s="67">
        <f t="shared" si="0"/>
        <v>19</v>
      </c>
      <c r="L11" s="67"/>
      <c r="M11" s="47">
        <v>44.96960855823</v>
      </c>
      <c r="N11" s="64">
        <f t="shared" si="1"/>
        <v>1</v>
      </c>
      <c r="O11" s="48">
        <v>82</v>
      </c>
      <c r="P11" s="64">
        <f t="shared" si="2"/>
        <v>4</v>
      </c>
      <c r="Q11" s="48">
        <v>91</v>
      </c>
      <c r="R11" s="64">
        <f t="shared" si="3"/>
        <v>5</v>
      </c>
      <c r="S11" s="53">
        <v>1</v>
      </c>
      <c r="T11" s="64">
        <f t="shared" si="4"/>
        <v>1</v>
      </c>
      <c r="U11" s="48">
        <v>5</v>
      </c>
      <c r="V11" s="64">
        <f t="shared" si="10"/>
        <v>1</v>
      </c>
      <c r="W11" s="49">
        <v>500</v>
      </c>
      <c r="X11" s="64">
        <f t="shared" si="5"/>
        <v>1</v>
      </c>
      <c r="Y11" s="48">
        <v>99</v>
      </c>
      <c r="Z11" s="64">
        <f t="shared" si="6"/>
        <v>2</v>
      </c>
      <c r="AA11" s="48">
        <v>30</v>
      </c>
      <c r="AB11" s="64">
        <f t="shared" si="7"/>
        <v>1</v>
      </c>
      <c r="AC11" s="48">
        <v>50</v>
      </c>
      <c r="AD11" s="64">
        <f t="shared" si="8"/>
        <v>1</v>
      </c>
      <c r="AE11" s="48">
        <v>70</v>
      </c>
      <c r="AF11" s="64">
        <f t="shared" si="11"/>
        <v>2</v>
      </c>
      <c r="AG11" s="51">
        <v>88.78241564133873</v>
      </c>
      <c r="AH11" s="51">
        <v>319.02</v>
      </c>
      <c r="AJ11" s="54">
        <v>200</v>
      </c>
      <c r="AK11" s="48">
        <v>70</v>
      </c>
    </row>
    <row r="12" spans="1:45">
      <c r="A12" s="46"/>
      <c r="B12" s="44"/>
      <c r="C12" s="45"/>
      <c r="D12" s="46"/>
      <c r="E12" s="46"/>
      <c r="F12" s="46"/>
      <c r="G12" s="46"/>
      <c r="H12" s="46"/>
      <c r="I12" s="46"/>
      <c r="J12" s="66">
        <f t="shared" si="9"/>
        <v>0</v>
      </c>
      <c r="K12" s="67">
        <f t="shared" si="0"/>
        <v>0</v>
      </c>
      <c r="L12" s="67"/>
      <c r="M12" s="47"/>
      <c r="N12" s="64">
        <f t="shared" si="1"/>
        <v>0</v>
      </c>
      <c r="O12" s="48"/>
      <c r="P12" s="64">
        <f t="shared" si="2"/>
        <v>0</v>
      </c>
      <c r="Q12" s="48"/>
      <c r="R12" s="64">
        <f t="shared" si="3"/>
        <v>0</v>
      </c>
      <c r="S12" s="53"/>
      <c r="T12" s="64">
        <f t="shared" si="4"/>
        <v>0</v>
      </c>
      <c r="U12" s="48"/>
      <c r="V12" s="64">
        <f t="shared" si="10"/>
        <v>0</v>
      </c>
      <c r="W12" s="49"/>
      <c r="X12" s="64">
        <f t="shared" si="5"/>
        <v>0</v>
      </c>
      <c r="Y12" s="48"/>
      <c r="Z12" s="64">
        <f t="shared" si="6"/>
        <v>0</v>
      </c>
      <c r="AA12" s="48"/>
      <c r="AB12" s="64">
        <f t="shared" si="7"/>
        <v>0</v>
      </c>
      <c r="AC12" s="48"/>
      <c r="AD12" s="64">
        <f t="shared" si="8"/>
        <v>0</v>
      </c>
      <c r="AE12" s="48"/>
      <c r="AF12" s="64">
        <f t="shared" si="11"/>
        <v>0</v>
      </c>
      <c r="AG12" s="51"/>
      <c r="AH12" s="51"/>
      <c r="AJ12" s="54"/>
      <c r="AK12" s="48"/>
    </row>
    <row r="13" spans="1:45">
      <c r="A13" s="46"/>
      <c r="B13" s="44"/>
      <c r="C13" s="45"/>
      <c r="D13" s="46"/>
      <c r="E13" s="46"/>
      <c r="F13" s="46"/>
      <c r="G13" s="46"/>
      <c r="H13" s="46"/>
      <c r="I13" s="46"/>
      <c r="J13" s="66">
        <f t="shared" si="9"/>
        <v>0</v>
      </c>
      <c r="K13" s="67">
        <f t="shared" si="0"/>
        <v>0</v>
      </c>
      <c r="L13" s="67"/>
      <c r="M13" s="47"/>
      <c r="N13" s="64">
        <f t="shared" si="1"/>
        <v>0</v>
      </c>
      <c r="O13" s="48"/>
      <c r="P13" s="64">
        <f t="shared" si="2"/>
        <v>0</v>
      </c>
      <c r="Q13" s="70"/>
      <c r="R13" s="71">
        <f t="shared" si="3"/>
        <v>0</v>
      </c>
      <c r="S13" s="53"/>
      <c r="T13" s="64">
        <f t="shared" si="4"/>
        <v>0</v>
      </c>
      <c r="U13" s="70"/>
      <c r="V13" s="71">
        <f t="shared" si="10"/>
        <v>0</v>
      </c>
      <c r="W13" s="49"/>
      <c r="X13" s="64">
        <f t="shared" si="5"/>
        <v>0</v>
      </c>
      <c r="Y13" s="48"/>
      <c r="Z13" s="64">
        <f t="shared" si="6"/>
        <v>0</v>
      </c>
      <c r="AA13" s="48"/>
      <c r="AB13" s="64">
        <f t="shared" si="7"/>
        <v>0</v>
      </c>
      <c r="AC13" s="48"/>
      <c r="AD13" s="64">
        <f t="shared" si="8"/>
        <v>0</v>
      </c>
      <c r="AE13" s="48"/>
      <c r="AF13" s="64">
        <f t="shared" si="11"/>
        <v>0</v>
      </c>
      <c r="AG13" s="51"/>
      <c r="AH13" s="51"/>
      <c r="AJ13" s="54"/>
      <c r="AK13" s="48"/>
    </row>
    <row r="14" spans="1:45" ht="81">
      <c r="A14" s="46" t="s">
        <v>237</v>
      </c>
      <c r="B14" s="46" t="s">
        <v>12</v>
      </c>
      <c r="C14" s="45">
        <v>380979127978</v>
      </c>
      <c r="D14" s="46" t="s">
        <v>13</v>
      </c>
      <c r="E14" s="46" t="str">
        <f t="shared" ref="E14:E45" si="12">LEFT(D14,5)</f>
        <v>09117</v>
      </c>
      <c r="F14" s="46" t="s">
        <v>310</v>
      </c>
      <c r="G14" s="46" t="s">
        <v>311</v>
      </c>
      <c r="H14" s="46" t="s">
        <v>429</v>
      </c>
      <c r="I14" s="46">
        <v>2</v>
      </c>
      <c r="J14" s="66">
        <f t="shared" ref="J14:J45" si="13">AG14</f>
        <v>42.305882946989364</v>
      </c>
      <c r="K14" s="67">
        <f t="shared" si="0"/>
        <v>7</v>
      </c>
      <c r="L14" s="110">
        <f>АП!A3</f>
        <v>1001</v>
      </c>
      <c r="M14" s="47">
        <v>24.449307075127642</v>
      </c>
      <c r="N14" s="64">
        <f t="shared" ref="N14:N45" si="14">ROUNDUP(M14/$N$4,0)</f>
        <v>1</v>
      </c>
      <c r="O14" s="48">
        <v>50</v>
      </c>
      <c r="P14" s="68">
        <f t="shared" ref="P14:P22" si="15">ROUNDUP(O14/$P$4,0)</f>
        <v>2</v>
      </c>
      <c r="Q14" s="74">
        <v>41</v>
      </c>
      <c r="R14" s="77"/>
      <c r="S14" s="87">
        <f>S11</f>
        <v>1</v>
      </c>
      <c r="T14" s="77"/>
      <c r="U14" s="75">
        <v>5</v>
      </c>
      <c r="V14" s="78">
        <f t="shared" ref="V14:V45" si="16">ROUNDUP(U14/$V$4,0)</f>
        <v>1</v>
      </c>
      <c r="W14" s="69">
        <v>500</v>
      </c>
      <c r="X14" s="64">
        <f>ROUNDUP(W14/$X$4,0)</f>
        <v>1</v>
      </c>
      <c r="Y14" s="48">
        <v>69</v>
      </c>
      <c r="Z14" s="64">
        <f t="shared" ref="Z14:Z45" si="17">ROUNDUP(Y14/$Z$4,0)</f>
        <v>2</v>
      </c>
      <c r="AA14" s="52"/>
      <c r="AB14" s="64">
        <f t="shared" ref="AB14:AB45" si="18">ROUNDUP(AA14/$AB$4,0)</f>
        <v>0</v>
      </c>
      <c r="AC14" s="52"/>
      <c r="AD14" s="64">
        <f t="shared" ref="AD14:AD45" si="19">ROUNDUP(AC14/$AD$4,0)</f>
        <v>0</v>
      </c>
      <c r="AE14" s="52"/>
      <c r="AF14" s="64">
        <f t="shared" ref="AF14:AF45" si="20">ROUNDUP(AE14/$AF$4,0)</f>
        <v>0</v>
      </c>
      <c r="AG14" s="51">
        <v>42.305882946989364</v>
      </c>
      <c r="AH14" s="51">
        <v>319.02</v>
      </c>
      <c r="AI14" s="19">
        <v>3000</v>
      </c>
      <c r="AJ14" s="52"/>
      <c r="AK14" s="52"/>
    </row>
    <row r="15" spans="1:45" ht="40.5">
      <c r="A15" s="46" t="s">
        <v>22</v>
      </c>
      <c r="B15" s="44" t="s">
        <v>23</v>
      </c>
      <c r="C15" s="45">
        <v>380964354018</v>
      </c>
      <c r="D15" s="46" t="s">
        <v>24</v>
      </c>
      <c r="E15" s="46" t="str">
        <f t="shared" si="12"/>
        <v>21018</v>
      </c>
      <c r="F15" s="46" t="s">
        <v>315</v>
      </c>
      <c r="G15" s="46" t="s">
        <v>305</v>
      </c>
      <c r="H15" s="46" t="s">
        <v>429</v>
      </c>
      <c r="I15" s="46">
        <v>23</v>
      </c>
      <c r="J15" s="66">
        <f t="shared" si="13"/>
        <v>47.740158022345</v>
      </c>
      <c r="K15" s="67">
        <f t="shared" si="0"/>
        <v>8</v>
      </c>
      <c r="L15" s="110">
        <f>АП!A4</f>
        <v>1002</v>
      </c>
      <c r="M15" s="47">
        <v>29.093119377583271</v>
      </c>
      <c r="N15" s="64">
        <f t="shared" si="14"/>
        <v>1</v>
      </c>
      <c r="O15" s="48">
        <v>66</v>
      </c>
      <c r="P15" s="68">
        <f t="shared" si="15"/>
        <v>3</v>
      </c>
      <c r="Q15" s="74">
        <v>41</v>
      </c>
      <c r="R15" s="77"/>
      <c r="S15" s="87">
        <f>S14</f>
        <v>1</v>
      </c>
      <c r="T15" s="77"/>
      <c r="U15" s="75">
        <v>5</v>
      </c>
      <c r="V15" s="78">
        <f t="shared" si="16"/>
        <v>1</v>
      </c>
      <c r="W15" s="69">
        <v>200</v>
      </c>
      <c r="X15" s="64">
        <f t="shared" ref="X15:X78" si="21">ROUNDUP(W15/$X$4,0)</f>
        <v>1</v>
      </c>
      <c r="Y15" s="48">
        <v>79</v>
      </c>
      <c r="Z15" s="64">
        <f t="shared" si="17"/>
        <v>2</v>
      </c>
      <c r="AA15" s="52"/>
      <c r="AB15" s="64">
        <f t="shared" si="18"/>
        <v>0</v>
      </c>
      <c r="AC15" s="52"/>
      <c r="AD15" s="64">
        <f t="shared" si="19"/>
        <v>0</v>
      </c>
      <c r="AE15" s="52"/>
      <c r="AF15" s="64">
        <f t="shared" si="20"/>
        <v>0</v>
      </c>
      <c r="AG15" s="51">
        <v>47.740158022345</v>
      </c>
      <c r="AH15" s="51">
        <v>319.02</v>
      </c>
      <c r="AI15" s="19">
        <v>3000</v>
      </c>
      <c r="AJ15" s="52"/>
      <c r="AK15" s="52"/>
    </row>
    <row r="16" spans="1:45" ht="60.75">
      <c r="A16" s="46" t="s">
        <v>246</v>
      </c>
      <c r="B16" s="44" t="s">
        <v>101</v>
      </c>
      <c r="C16" s="45">
        <v>380500656184</v>
      </c>
      <c r="D16" s="46" t="s">
        <v>102</v>
      </c>
      <c r="E16" s="46" t="str">
        <f t="shared" si="12"/>
        <v>84313</v>
      </c>
      <c r="F16" s="46" t="s">
        <v>351</v>
      </c>
      <c r="G16" s="46" t="s">
        <v>352</v>
      </c>
      <c r="H16" s="46" t="s">
        <v>429</v>
      </c>
      <c r="I16" s="46" t="s">
        <v>353</v>
      </c>
      <c r="J16" s="66">
        <f t="shared" si="13"/>
        <v>61.744959265216643</v>
      </c>
      <c r="K16" s="67">
        <f t="shared" si="0"/>
        <v>10</v>
      </c>
      <c r="L16" s="110">
        <f>АП!A5</f>
        <v>1003</v>
      </c>
      <c r="M16" s="47">
        <v>28.071966934111352</v>
      </c>
      <c r="N16" s="64">
        <f t="shared" si="14"/>
        <v>1</v>
      </c>
      <c r="O16" s="48">
        <v>95</v>
      </c>
      <c r="P16" s="68">
        <f t="shared" si="15"/>
        <v>4</v>
      </c>
      <c r="Q16" s="74">
        <v>41</v>
      </c>
      <c r="R16" s="77"/>
      <c r="S16" s="87">
        <f t="shared" ref="S16:S79" si="22">S15</f>
        <v>1</v>
      </c>
      <c r="T16" s="77"/>
      <c r="U16" s="75">
        <v>5</v>
      </c>
      <c r="V16" s="78">
        <f t="shared" si="16"/>
        <v>1</v>
      </c>
      <c r="W16" s="69">
        <v>250</v>
      </c>
      <c r="X16" s="64">
        <f t="shared" si="21"/>
        <v>1</v>
      </c>
      <c r="Y16" s="48">
        <v>104</v>
      </c>
      <c r="Z16" s="64">
        <f t="shared" si="17"/>
        <v>3</v>
      </c>
      <c r="AA16" s="52"/>
      <c r="AB16" s="64">
        <f t="shared" si="18"/>
        <v>0</v>
      </c>
      <c r="AC16" s="52"/>
      <c r="AD16" s="64">
        <f t="shared" si="19"/>
        <v>0</v>
      </c>
      <c r="AE16" s="52"/>
      <c r="AF16" s="64">
        <f t="shared" si="20"/>
        <v>0</v>
      </c>
      <c r="AG16" s="51">
        <v>61.744959265216643</v>
      </c>
      <c r="AH16" s="51">
        <v>319.02</v>
      </c>
      <c r="AI16" s="19">
        <v>3000</v>
      </c>
      <c r="AJ16" s="52"/>
      <c r="AK16" s="52"/>
    </row>
    <row r="17" spans="1:37" ht="40.5">
      <c r="A17" s="46" t="s">
        <v>247</v>
      </c>
      <c r="B17" s="44" t="s">
        <v>144</v>
      </c>
      <c r="C17" s="45">
        <v>380631458060</v>
      </c>
      <c r="D17" s="46" t="s">
        <v>145</v>
      </c>
      <c r="E17" s="46" t="str">
        <f t="shared" si="12"/>
        <v>54029</v>
      </c>
      <c r="F17" s="46" t="s">
        <v>375</v>
      </c>
      <c r="G17" s="46" t="s">
        <v>431</v>
      </c>
      <c r="H17" s="46" t="s">
        <v>430</v>
      </c>
      <c r="I17" s="46" t="s">
        <v>377</v>
      </c>
      <c r="J17" s="66">
        <f t="shared" si="13"/>
        <v>44.787762017252795</v>
      </c>
      <c r="K17" s="67">
        <f t="shared" si="0"/>
        <v>8</v>
      </c>
      <c r="L17" s="110">
        <f>АП!A6</f>
        <v>1004</v>
      </c>
      <c r="M17" s="47">
        <v>27.63433017262339</v>
      </c>
      <c r="N17" s="64">
        <f t="shared" si="14"/>
        <v>1</v>
      </c>
      <c r="O17" s="48">
        <v>53</v>
      </c>
      <c r="P17" s="68">
        <f t="shared" si="15"/>
        <v>3</v>
      </c>
      <c r="Q17" s="74">
        <v>41</v>
      </c>
      <c r="R17" s="77"/>
      <c r="S17" s="87">
        <f t="shared" si="22"/>
        <v>1</v>
      </c>
      <c r="T17" s="77"/>
      <c r="U17" s="75">
        <v>5</v>
      </c>
      <c r="V17" s="78">
        <f t="shared" si="16"/>
        <v>1</v>
      </c>
      <c r="W17" s="69">
        <v>500</v>
      </c>
      <c r="X17" s="64">
        <f t="shared" si="21"/>
        <v>1</v>
      </c>
      <c r="Y17" s="48">
        <v>80</v>
      </c>
      <c r="Z17" s="64">
        <f t="shared" si="17"/>
        <v>2</v>
      </c>
      <c r="AA17" s="52"/>
      <c r="AB17" s="64">
        <f t="shared" si="18"/>
        <v>0</v>
      </c>
      <c r="AC17" s="52"/>
      <c r="AD17" s="64">
        <f t="shared" si="19"/>
        <v>0</v>
      </c>
      <c r="AE17" s="52"/>
      <c r="AF17" s="64">
        <f t="shared" si="20"/>
        <v>0</v>
      </c>
      <c r="AG17" s="51">
        <v>44.787762017252795</v>
      </c>
      <c r="AH17" s="51">
        <v>319.02</v>
      </c>
      <c r="AI17" s="19">
        <v>3000</v>
      </c>
      <c r="AJ17" s="52"/>
      <c r="AK17" s="52"/>
    </row>
    <row r="18" spans="1:37" ht="81">
      <c r="A18" s="46" t="s">
        <v>249</v>
      </c>
      <c r="B18" s="46" t="s">
        <v>182</v>
      </c>
      <c r="C18" s="45">
        <v>380509538077</v>
      </c>
      <c r="D18" s="46" t="s">
        <v>183</v>
      </c>
      <c r="E18" s="46" t="str">
        <f t="shared" si="12"/>
        <v>40000</v>
      </c>
      <c r="F18" s="46" t="s">
        <v>393</v>
      </c>
      <c r="G18" s="46" t="s">
        <v>394</v>
      </c>
      <c r="H18" s="46" t="s">
        <v>429</v>
      </c>
      <c r="I18" s="46">
        <v>2</v>
      </c>
      <c r="J18" s="66">
        <f t="shared" si="13"/>
        <v>33.882629816780522</v>
      </c>
      <c r="K18" s="67">
        <f t="shared" si="0"/>
        <v>6</v>
      </c>
      <c r="L18" s="110">
        <f>АП!A7</f>
        <v>1005</v>
      </c>
      <c r="M18" s="47">
        <v>26.12691466083151</v>
      </c>
      <c r="N18" s="64">
        <f t="shared" si="14"/>
        <v>1</v>
      </c>
      <c r="O18" s="48">
        <v>39</v>
      </c>
      <c r="P18" s="68">
        <f t="shared" si="15"/>
        <v>2</v>
      </c>
      <c r="Q18" s="74">
        <v>41</v>
      </c>
      <c r="R18" s="77"/>
      <c r="S18" s="87">
        <f t="shared" si="22"/>
        <v>1</v>
      </c>
      <c r="T18" s="77"/>
      <c r="U18" s="75">
        <v>5</v>
      </c>
      <c r="V18" s="78">
        <f t="shared" si="16"/>
        <v>1</v>
      </c>
      <c r="W18" s="69">
        <v>200</v>
      </c>
      <c r="X18" s="64">
        <f t="shared" si="21"/>
        <v>1</v>
      </c>
      <c r="Y18" s="48">
        <v>47</v>
      </c>
      <c r="Z18" s="64">
        <f t="shared" si="17"/>
        <v>1</v>
      </c>
      <c r="AA18" s="52"/>
      <c r="AB18" s="64">
        <f t="shared" si="18"/>
        <v>0</v>
      </c>
      <c r="AC18" s="52"/>
      <c r="AD18" s="64">
        <f t="shared" si="19"/>
        <v>0</v>
      </c>
      <c r="AE18" s="52"/>
      <c r="AF18" s="64">
        <f t="shared" si="20"/>
        <v>0</v>
      </c>
      <c r="AG18" s="51">
        <v>33.882629816780522</v>
      </c>
      <c r="AH18" s="51">
        <v>319.02</v>
      </c>
      <c r="AI18" s="19">
        <v>3000</v>
      </c>
      <c r="AJ18" s="52"/>
      <c r="AK18" s="52"/>
    </row>
    <row r="19" spans="1:37" ht="43.9" customHeight="1">
      <c r="A19" s="46" t="s">
        <v>251</v>
      </c>
      <c r="B19" s="44" t="s">
        <v>254</v>
      </c>
      <c r="C19" s="45">
        <v>380505429445</v>
      </c>
      <c r="D19" s="46" t="s">
        <v>219</v>
      </c>
      <c r="E19" s="46" t="str">
        <f t="shared" si="12"/>
        <v>18002</v>
      </c>
      <c r="F19" s="46" t="s">
        <v>407</v>
      </c>
      <c r="G19" s="46" t="s">
        <v>435</v>
      </c>
      <c r="H19" s="46" t="s">
        <v>456</v>
      </c>
      <c r="I19" s="46">
        <v>170</v>
      </c>
      <c r="J19" s="66">
        <f t="shared" si="13"/>
        <v>62.295756181246951</v>
      </c>
      <c r="K19" s="67">
        <f t="shared" si="0"/>
        <v>9</v>
      </c>
      <c r="L19" s="110">
        <f>АП!A8</f>
        <v>1006</v>
      </c>
      <c r="M19" s="47">
        <v>27.293946024799418</v>
      </c>
      <c r="N19" s="64">
        <f t="shared" si="14"/>
        <v>1</v>
      </c>
      <c r="O19" s="48">
        <v>101</v>
      </c>
      <c r="P19" s="68">
        <f t="shared" si="15"/>
        <v>4</v>
      </c>
      <c r="Q19" s="74">
        <v>41</v>
      </c>
      <c r="R19" s="77"/>
      <c r="S19" s="87">
        <f t="shared" si="22"/>
        <v>1</v>
      </c>
      <c r="T19" s="77"/>
      <c r="U19" s="75">
        <v>5</v>
      </c>
      <c r="V19" s="78">
        <f t="shared" si="16"/>
        <v>1</v>
      </c>
      <c r="W19" s="69">
        <v>200</v>
      </c>
      <c r="X19" s="64">
        <f t="shared" si="21"/>
        <v>1</v>
      </c>
      <c r="Y19" s="48">
        <v>90</v>
      </c>
      <c r="Z19" s="64">
        <f t="shared" si="17"/>
        <v>2</v>
      </c>
      <c r="AA19" s="52"/>
      <c r="AB19" s="64">
        <f t="shared" si="18"/>
        <v>0</v>
      </c>
      <c r="AC19" s="52"/>
      <c r="AD19" s="64">
        <f t="shared" si="19"/>
        <v>0</v>
      </c>
      <c r="AE19" s="52"/>
      <c r="AF19" s="64">
        <f t="shared" si="20"/>
        <v>0</v>
      </c>
      <c r="AG19" s="51">
        <v>62.295756181246951</v>
      </c>
      <c r="AH19" s="51">
        <v>319.02</v>
      </c>
      <c r="AI19" s="19">
        <v>3000</v>
      </c>
      <c r="AJ19" s="52"/>
      <c r="AK19" s="52"/>
    </row>
    <row r="20" spans="1:37" ht="36.6" customHeight="1" thickBot="1">
      <c r="A20" s="46" t="s">
        <v>241</v>
      </c>
      <c r="B20" s="44" t="s">
        <v>267</v>
      </c>
      <c r="C20" s="45">
        <v>380673046742</v>
      </c>
      <c r="D20" s="46" t="s">
        <v>45</v>
      </c>
      <c r="E20" s="46" t="str">
        <f t="shared" si="12"/>
        <v>69095</v>
      </c>
      <c r="F20" s="46" t="s">
        <v>325</v>
      </c>
      <c r="G20" s="46" t="s">
        <v>432</v>
      </c>
      <c r="H20" s="46" t="s">
        <v>430</v>
      </c>
      <c r="I20" s="46">
        <v>146</v>
      </c>
      <c r="J20" s="66">
        <f t="shared" si="13"/>
        <v>64.3569035170039</v>
      </c>
      <c r="K20" s="67">
        <f t="shared" si="0"/>
        <v>10</v>
      </c>
      <c r="L20" s="110">
        <f>АП!A9</f>
        <v>1007</v>
      </c>
      <c r="M20" s="47">
        <v>24.692438609287624</v>
      </c>
      <c r="N20" s="64">
        <f t="shared" si="14"/>
        <v>1</v>
      </c>
      <c r="O20" s="48">
        <v>101</v>
      </c>
      <c r="P20" s="68">
        <f t="shared" si="15"/>
        <v>4</v>
      </c>
      <c r="Q20" s="74">
        <v>41</v>
      </c>
      <c r="R20" s="77"/>
      <c r="S20" s="87">
        <f t="shared" si="22"/>
        <v>1</v>
      </c>
      <c r="T20" s="77"/>
      <c r="U20" s="75">
        <v>5</v>
      </c>
      <c r="V20" s="78">
        <f t="shared" si="16"/>
        <v>1</v>
      </c>
      <c r="W20" s="69">
        <v>200</v>
      </c>
      <c r="X20" s="64">
        <f t="shared" si="21"/>
        <v>1</v>
      </c>
      <c r="Y20" s="48">
        <v>113</v>
      </c>
      <c r="Z20" s="64">
        <f t="shared" si="17"/>
        <v>3</v>
      </c>
      <c r="AA20" s="52"/>
      <c r="AB20" s="64">
        <f t="shared" si="18"/>
        <v>0</v>
      </c>
      <c r="AC20" s="52"/>
      <c r="AD20" s="64">
        <f t="shared" si="19"/>
        <v>0</v>
      </c>
      <c r="AE20" s="52"/>
      <c r="AF20" s="64">
        <f t="shared" si="20"/>
        <v>0</v>
      </c>
      <c r="AG20" s="51">
        <v>64.3569035170039</v>
      </c>
      <c r="AH20" s="51">
        <v>319.02</v>
      </c>
      <c r="AI20" s="19">
        <v>3000</v>
      </c>
      <c r="AJ20" s="52"/>
      <c r="AK20" s="52"/>
    </row>
    <row r="21" spans="1:37" ht="40.5">
      <c r="A21" s="46" t="s">
        <v>126</v>
      </c>
      <c r="B21" s="44" t="s">
        <v>127</v>
      </c>
      <c r="C21" s="45">
        <v>380672557374</v>
      </c>
      <c r="D21" s="46" t="s">
        <v>128</v>
      </c>
      <c r="E21" s="46" t="str">
        <f t="shared" si="12"/>
        <v>87500</v>
      </c>
      <c r="F21" s="46" t="s">
        <v>366</v>
      </c>
      <c r="G21" s="46" t="s">
        <v>433</v>
      </c>
      <c r="H21" s="46" t="s">
        <v>430</v>
      </c>
      <c r="I21" s="46" t="s">
        <v>367</v>
      </c>
      <c r="J21" s="66">
        <f t="shared" si="13"/>
        <v>29.503974863396223</v>
      </c>
      <c r="K21" s="67">
        <f t="shared" si="0"/>
        <v>6</v>
      </c>
      <c r="L21" s="110">
        <f>АП!A10</f>
        <v>1008</v>
      </c>
      <c r="M21" s="47">
        <v>43.073182591782157</v>
      </c>
      <c r="N21" s="64">
        <f t="shared" si="14"/>
        <v>1</v>
      </c>
      <c r="O21" s="48">
        <v>40</v>
      </c>
      <c r="P21" s="68">
        <f t="shared" si="15"/>
        <v>2</v>
      </c>
      <c r="Q21" s="83">
        <v>11</v>
      </c>
      <c r="R21" s="84"/>
      <c r="S21" s="87">
        <f t="shared" si="22"/>
        <v>1</v>
      </c>
      <c r="T21" s="77"/>
      <c r="U21" s="85">
        <v>5</v>
      </c>
      <c r="V21" s="86">
        <f t="shared" si="16"/>
        <v>1</v>
      </c>
      <c r="W21" s="69">
        <v>200</v>
      </c>
      <c r="X21" s="64">
        <f t="shared" si="21"/>
        <v>1</v>
      </c>
      <c r="Y21" s="48">
        <v>49</v>
      </c>
      <c r="Z21" s="64">
        <f t="shared" si="17"/>
        <v>1</v>
      </c>
      <c r="AA21" s="52"/>
      <c r="AB21" s="64">
        <f t="shared" si="18"/>
        <v>0</v>
      </c>
      <c r="AC21" s="52"/>
      <c r="AD21" s="64">
        <f t="shared" si="19"/>
        <v>0</v>
      </c>
      <c r="AE21" s="52"/>
      <c r="AF21" s="64">
        <f t="shared" si="20"/>
        <v>0</v>
      </c>
      <c r="AG21" s="51">
        <v>29.503974863396223</v>
      </c>
      <c r="AH21" s="51">
        <v>178.92</v>
      </c>
      <c r="AI21" s="19">
        <v>3000</v>
      </c>
      <c r="AJ21" s="52"/>
      <c r="AK21" s="52"/>
    </row>
    <row r="22" spans="1:37" ht="40.5">
      <c r="A22" s="46" t="s">
        <v>51</v>
      </c>
      <c r="B22" s="44" t="s">
        <v>90</v>
      </c>
      <c r="C22" s="45">
        <v>380962338428</v>
      </c>
      <c r="D22" s="46" t="s">
        <v>52</v>
      </c>
      <c r="E22" s="46" t="str">
        <f t="shared" si="12"/>
        <v>04205</v>
      </c>
      <c r="F22" s="46" t="s">
        <v>328</v>
      </c>
      <c r="G22" s="46" t="s">
        <v>434</v>
      </c>
      <c r="H22" s="46" t="s">
        <v>430</v>
      </c>
      <c r="I22" s="46" t="s">
        <v>329</v>
      </c>
      <c r="J22" s="66">
        <f t="shared" si="13"/>
        <v>28.21583584397731</v>
      </c>
      <c r="K22" s="67">
        <f t="shared" si="0"/>
        <v>7</v>
      </c>
      <c r="L22" s="110">
        <f>АП!A11</f>
        <v>1009</v>
      </c>
      <c r="M22" s="47">
        <v>30.114271821055191</v>
      </c>
      <c r="N22" s="64">
        <f t="shared" si="14"/>
        <v>1</v>
      </c>
      <c r="O22" s="48">
        <v>37</v>
      </c>
      <c r="P22" s="68">
        <f t="shared" si="15"/>
        <v>2</v>
      </c>
      <c r="Q22" s="74">
        <v>11</v>
      </c>
      <c r="R22" s="77"/>
      <c r="S22" s="87">
        <f t="shared" si="22"/>
        <v>1</v>
      </c>
      <c r="T22" s="77"/>
      <c r="U22" s="75">
        <v>5</v>
      </c>
      <c r="V22" s="78">
        <f t="shared" si="16"/>
        <v>1</v>
      </c>
      <c r="W22" s="69">
        <v>250</v>
      </c>
      <c r="X22" s="64">
        <f t="shared" si="21"/>
        <v>1</v>
      </c>
      <c r="Y22" s="48">
        <v>54</v>
      </c>
      <c r="Z22" s="64">
        <f t="shared" si="17"/>
        <v>2</v>
      </c>
      <c r="AA22" s="52"/>
      <c r="AB22" s="64">
        <f t="shared" si="18"/>
        <v>0</v>
      </c>
      <c r="AC22" s="52"/>
      <c r="AD22" s="64">
        <f t="shared" si="19"/>
        <v>0</v>
      </c>
      <c r="AE22" s="52"/>
      <c r="AF22" s="64">
        <f t="shared" si="20"/>
        <v>0</v>
      </c>
      <c r="AG22" s="51">
        <v>28.21583584397731</v>
      </c>
      <c r="AH22" s="51">
        <v>178.92</v>
      </c>
      <c r="AI22" s="19">
        <v>3000</v>
      </c>
      <c r="AJ22" s="52"/>
      <c r="AK22" s="52"/>
    </row>
    <row r="23" spans="1:37" ht="40.5">
      <c r="A23" s="46" t="s">
        <v>161</v>
      </c>
      <c r="B23" s="44" t="s">
        <v>162</v>
      </c>
      <c r="C23" s="45">
        <v>380982760581</v>
      </c>
      <c r="D23" s="46" t="s">
        <v>163</v>
      </c>
      <c r="E23" s="46" t="str">
        <f t="shared" si="12"/>
        <v>65058</v>
      </c>
      <c r="F23" s="46" t="s">
        <v>380</v>
      </c>
      <c r="G23" s="46" t="s">
        <v>435</v>
      </c>
      <c r="H23" s="46" t="s">
        <v>430</v>
      </c>
      <c r="I23" s="46">
        <v>25</v>
      </c>
      <c r="J23" s="66">
        <f t="shared" si="13"/>
        <v>23.415857501956648</v>
      </c>
      <c r="K23" s="67">
        <f t="shared" si="0"/>
        <v>5</v>
      </c>
      <c r="L23" s="110">
        <f>АП!A12</f>
        <v>1010</v>
      </c>
      <c r="M23" s="47">
        <v>25.859469973255532</v>
      </c>
      <c r="N23" s="64">
        <f t="shared" si="14"/>
        <v>1</v>
      </c>
      <c r="O23" s="48">
        <v>29</v>
      </c>
      <c r="P23" s="68">
        <v>1</v>
      </c>
      <c r="Q23" s="74">
        <v>11</v>
      </c>
      <c r="R23" s="77"/>
      <c r="S23" s="87">
        <f t="shared" si="22"/>
        <v>1</v>
      </c>
      <c r="T23" s="77"/>
      <c r="U23" s="75">
        <v>5</v>
      </c>
      <c r="V23" s="78">
        <f t="shared" si="16"/>
        <v>1</v>
      </c>
      <c r="W23" s="69">
        <v>250</v>
      </c>
      <c r="X23" s="64">
        <f t="shared" si="21"/>
        <v>1</v>
      </c>
      <c r="Y23" s="48">
        <v>40</v>
      </c>
      <c r="Z23" s="64">
        <f t="shared" si="17"/>
        <v>1</v>
      </c>
      <c r="AA23" s="52"/>
      <c r="AB23" s="64">
        <f t="shared" si="18"/>
        <v>0</v>
      </c>
      <c r="AC23" s="52"/>
      <c r="AD23" s="64">
        <f t="shared" si="19"/>
        <v>0</v>
      </c>
      <c r="AE23" s="52"/>
      <c r="AF23" s="64">
        <f t="shared" si="20"/>
        <v>0</v>
      </c>
      <c r="AG23" s="51">
        <v>23.415857501956648</v>
      </c>
      <c r="AH23" s="51">
        <v>178.92</v>
      </c>
      <c r="AI23" s="19">
        <v>3000</v>
      </c>
      <c r="AJ23" s="52"/>
      <c r="AK23" s="52"/>
    </row>
    <row r="24" spans="1:37" ht="40.5">
      <c r="A24" s="46" t="s">
        <v>207</v>
      </c>
      <c r="B24" s="44" t="s">
        <v>208</v>
      </c>
      <c r="C24" s="45">
        <v>380504430163</v>
      </c>
      <c r="D24" s="46" t="s">
        <v>209</v>
      </c>
      <c r="E24" s="46" t="str">
        <f t="shared" si="12"/>
        <v>61022</v>
      </c>
      <c r="F24" s="46" t="s">
        <v>395</v>
      </c>
      <c r="G24" s="46" t="s">
        <v>301</v>
      </c>
      <c r="H24" s="46" t="s">
        <v>430</v>
      </c>
      <c r="I24" s="46">
        <v>7</v>
      </c>
      <c r="J24" s="66">
        <f t="shared" si="13"/>
        <v>23.178073429389965</v>
      </c>
      <c r="K24" s="67">
        <f t="shared" si="0"/>
        <v>5</v>
      </c>
      <c r="L24" s="110">
        <f>АП!A13</f>
        <v>1011</v>
      </c>
      <c r="M24" s="47">
        <v>31.062484804279116</v>
      </c>
      <c r="N24" s="64">
        <f t="shared" si="14"/>
        <v>1</v>
      </c>
      <c r="O24" s="48">
        <v>28</v>
      </c>
      <c r="P24" s="68">
        <v>1</v>
      </c>
      <c r="Q24" s="74">
        <v>11</v>
      </c>
      <c r="R24" s="77"/>
      <c r="S24" s="87">
        <f t="shared" si="22"/>
        <v>1</v>
      </c>
      <c r="T24" s="77"/>
      <c r="U24" s="75">
        <v>5</v>
      </c>
      <c r="V24" s="78">
        <f t="shared" si="16"/>
        <v>1</v>
      </c>
      <c r="W24" s="69">
        <v>300</v>
      </c>
      <c r="X24" s="64">
        <f t="shared" si="21"/>
        <v>1</v>
      </c>
      <c r="Y24" s="48">
        <v>34</v>
      </c>
      <c r="Z24" s="64">
        <f t="shared" si="17"/>
        <v>1</v>
      </c>
      <c r="AA24" s="52"/>
      <c r="AB24" s="64">
        <f t="shared" si="18"/>
        <v>0</v>
      </c>
      <c r="AC24" s="52"/>
      <c r="AD24" s="64">
        <f t="shared" si="19"/>
        <v>0</v>
      </c>
      <c r="AE24" s="52"/>
      <c r="AF24" s="64">
        <f t="shared" si="20"/>
        <v>0</v>
      </c>
      <c r="AG24" s="51">
        <v>23.178073429389965</v>
      </c>
      <c r="AH24" s="51">
        <v>178.92</v>
      </c>
      <c r="AI24" s="19">
        <v>3000</v>
      </c>
      <c r="AJ24" s="52"/>
      <c r="AK24" s="52"/>
    </row>
    <row r="25" spans="1:37" ht="40.5">
      <c r="A25" s="46" t="s">
        <v>243</v>
      </c>
      <c r="B25" s="44" t="s">
        <v>58</v>
      </c>
      <c r="C25" s="45">
        <v>380951914580</v>
      </c>
      <c r="D25" s="46" t="s">
        <v>59</v>
      </c>
      <c r="E25" s="46" t="str">
        <f t="shared" si="12"/>
        <v>04070</v>
      </c>
      <c r="F25" s="46" t="s">
        <v>328</v>
      </c>
      <c r="G25" s="46" t="s">
        <v>331</v>
      </c>
      <c r="H25" s="46" t="s">
        <v>429</v>
      </c>
      <c r="I25" s="46">
        <v>8</v>
      </c>
      <c r="J25" s="66">
        <f t="shared" si="13"/>
        <v>20.764336397242349</v>
      </c>
      <c r="K25" s="67">
        <f t="shared" si="0"/>
        <v>4</v>
      </c>
      <c r="L25" s="110">
        <f>АП!A14</f>
        <v>1012</v>
      </c>
      <c r="M25" s="47">
        <v>23.768538779479698</v>
      </c>
      <c r="N25" s="64">
        <f t="shared" si="14"/>
        <v>1</v>
      </c>
      <c r="O25" s="75">
        <v>25</v>
      </c>
      <c r="P25" s="76"/>
      <c r="Q25" s="74">
        <v>11</v>
      </c>
      <c r="R25" s="77"/>
      <c r="S25" s="87">
        <f t="shared" si="22"/>
        <v>1</v>
      </c>
      <c r="T25" s="77"/>
      <c r="U25" s="75">
        <v>5</v>
      </c>
      <c r="V25" s="78">
        <f t="shared" si="16"/>
        <v>1</v>
      </c>
      <c r="W25" s="69">
        <v>200</v>
      </c>
      <c r="X25" s="64">
        <f t="shared" si="21"/>
        <v>1</v>
      </c>
      <c r="Y25" s="48">
        <v>34</v>
      </c>
      <c r="Z25" s="64">
        <f t="shared" si="17"/>
        <v>1</v>
      </c>
      <c r="AA25" s="52"/>
      <c r="AB25" s="64">
        <f t="shared" si="18"/>
        <v>0</v>
      </c>
      <c r="AC25" s="52"/>
      <c r="AD25" s="64">
        <f t="shared" si="19"/>
        <v>0</v>
      </c>
      <c r="AE25" s="52"/>
      <c r="AF25" s="64">
        <f t="shared" si="20"/>
        <v>0</v>
      </c>
      <c r="AG25" s="51">
        <v>20.764336397242349</v>
      </c>
      <c r="AH25" s="51">
        <v>178.92</v>
      </c>
      <c r="AI25" s="19">
        <v>3000</v>
      </c>
      <c r="AJ25" s="52"/>
      <c r="AK25" s="52"/>
    </row>
    <row r="26" spans="1:37" ht="40.5">
      <c r="A26" s="46" t="s">
        <v>244</v>
      </c>
      <c r="B26" s="44" t="s">
        <v>60</v>
      </c>
      <c r="C26" s="45">
        <v>380952810685</v>
      </c>
      <c r="D26" s="46" t="s">
        <v>61</v>
      </c>
      <c r="E26" s="46" t="str">
        <f t="shared" si="12"/>
        <v>03035</v>
      </c>
      <c r="F26" s="46" t="s">
        <v>328</v>
      </c>
      <c r="G26" s="46" t="s">
        <v>332</v>
      </c>
      <c r="H26" s="46" t="s">
        <v>429</v>
      </c>
      <c r="I26" s="46" t="s">
        <v>333</v>
      </c>
      <c r="J26" s="66">
        <f t="shared" si="13"/>
        <v>20.583415390878734</v>
      </c>
      <c r="K26" s="67">
        <f t="shared" si="0"/>
        <v>4</v>
      </c>
      <c r="L26" s="110">
        <f>АП!A15</f>
        <v>1013</v>
      </c>
      <c r="M26" s="47">
        <v>26.564551422319475</v>
      </c>
      <c r="N26" s="64">
        <f t="shared" si="14"/>
        <v>1</v>
      </c>
      <c r="O26" s="75">
        <v>24</v>
      </c>
      <c r="P26" s="76"/>
      <c r="Q26" s="74">
        <v>11</v>
      </c>
      <c r="R26" s="77"/>
      <c r="S26" s="87">
        <f t="shared" si="22"/>
        <v>1</v>
      </c>
      <c r="T26" s="77"/>
      <c r="U26" s="75">
        <v>5</v>
      </c>
      <c r="V26" s="78">
        <f t="shared" si="16"/>
        <v>1</v>
      </c>
      <c r="W26" s="69">
        <v>200</v>
      </c>
      <c r="X26" s="64">
        <f t="shared" si="21"/>
        <v>1</v>
      </c>
      <c r="Y26" s="48">
        <v>34</v>
      </c>
      <c r="Z26" s="64">
        <f t="shared" si="17"/>
        <v>1</v>
      </c>
      <c r="AA26" s="52"/>
      <c r="AB26" s="64">
        <f t="shared" si="18"/>
        <v>0</v>
      </c>
      <c r="AC26" s="52"/>
      <c r="AD26" s="64">
        <f t="shared" si="19"/>
        <v>0</v>
      </c>
      <c r="AE26" s="52"/>
      <c r="AF26" s="64">
        <f t="shared" si="20"/>
        <v>0</v>
      </c>
      <c r="AG26" s="51">
        <v>20.583415390878734</v>
      </c>
      <c r="AH26" s="51">
        <v>178.92</v>
      </c>
      <c r="AI26" s="19">
        <v>3000</v>
      </c>
      <c r="AJ26" s="52"/>
      <c r="AK26" s="52"/>
    </row>
    <row r="27" spans="1:37" ht="40.5">
      <c r="A27" s="46" t="s">
        <v>98</v>
      </c>
      <c r="B27" s="44" t="s">
        <v>99</v>
      </c>
      <c r="C27" s="45">
        <v>380505431626</v>
      </c>
      <c r="D27" s="46" t="s">
        <v>100</v>
      </c>
      <c r="E27" s="46" t="str">
        <f t="shared" si="12"/>
        <v>01054</v>
      </c>
      <c r="F27" s="46" t="s">
        <v>328</v>
      </c>
      <c r="G27" s="46" t="s">
        <v>348</v>
      </c>
      <c r="H27" s="46" t="s">
        <v>429</v>
      </c>
      <c r="I27" s="46" t="s">
        <v>349</v>
      </c>
      <c r="J27" s="66">
        <f t="shared" si="13"/>
        <v>20.436166934308336</v>
      </c>
      <c r="K27" s="67">
        <f t="shared" si="0"/>
        <v>4</v>
      </c>
      <c r="L27" s="110">
        <f>АП!A16</f>
        <v>1014</v>
      </c>
      <c r="M27" s="47">
        <v>25.859469973255532</v>
      </c>
      <c r="N27" s="64">
        <f t="shared" si="14"/>
        <v>1</v>
      </c>
      <c r="O27" s="75">
        <v>23</v>
      </c>
      <c r="P27" s="76"/>
      <c r="Q27" s="74">
        <v>11</v>
      </c>
      <c r="R27" s="77"/>
      <c r="S27" s="87">
        <f t="shared" si="22"/>
        <v>1</v>
      </c>
      <c r="T27" s="77"/>
      <c r="U27" s="75">
        <v>5</v>
      </c>
      <c r="V27" s="78">
        <f t="shared" si="16"/>
        <v>1</v>
      </c>
      <c r="W27" s="69">
        <v>200</v>
      </c>
      <c r="X27" s="64">
        <f t="shared" si="21"/>
        <v>1</v>
      </c>
      <c r="Y27" s="48">
        <v>37</v>
      </c>
      <c r="Z27" s="64">
        <f t="shared" si="17"/>
        <v>1</v>
      </c>
      <c r="AA27" s="48"/>
      <c r="AB27" s="64">
        <f t="shared" si="18"/>
        <v>0</v>
      </c>
      <c r="AC27" s="48"/>
      <c r="AD27" s="64">
        <f t="shared" si="19"/>
        <v>0</v>
      </c>
      <c r="AE27" s="48"/>
      <c r="AF27" s="64">
        <f t="shared" si="20"/>
        <v>0</v>
      </c>
      <c r="AG27" s="51">
        <v>20.436166934308336</v>
      </c>
      <c r="AH27" s="51">
        <v>178.92</v>
      </c>
      <c r="AI27" s="19">
        <v>3000</v>
      </c>
      <c r="AJ27" s="48"/>
      <c r="AK27" s="48"/>
    </row>
    <row r="28" spans="1:37" ht="40.5">
      <c r="A28" s="46" t="s">
        <v>89</v>
      </c>
      <c r="B28" s="44" t="s">
        <v>233</v>
      </c>
      <c r="C28" s="45">
        <v>380968108670</v>
      </c>
      <c r="D28" s="46" t="s">
        <v>91</v>
      </c>
      <c r="E28" s="46" t="str">
        <f t="shared" si="12"/>
        <v>01011</v>
      </c>
      <c r="F28" s="46" t="s">
        <v>328</v>
      </c>
      <c r="G28" s="46" t="s">
        <v>346</v>
      </c>
      <c r="H28" s="46" t="s">
        <v>429</v>
      </c>
      <c r="I28" s="46">
        <v>14</v>
      </c>
      <c r="J28" s="66">
        <f t="shared" si="13"/>
        <v>20.690337343392208</v>
      </c>
      <c r="K28" s="67">
        <f t="shared" si="0"/>
        <v>4</v>
      </c>
      <c r="L28" s="110">
        <f>АП!A17</f>
        <v>1015</v>
      </c>
      <c r="M28" s="47">
        <v>25.032822757111596</v>
      </c>
      <c r="N28" s="64">
        <f t="shared" si="14"/>
        <v>1</v>
      </c>
      <c r="O28" s="75">
        <v>22</v>
      </c>
      <c r="P28" s="76"/>
      <c r="Q28" s="74">
        <v>11</v>
      </c>
      <c r="R28" s="77"/>
      <c r="S28" s="87">
        <f t="shared" si="22"/>
        <v>1</v>
      </c>
      <c r="T28" s="77"/>
      <c r="U28" s="75">
        <v>5</v>
      </c>
      <c r="V28" s="78">
        <f t="shared" si="16"/>
        <v>1</v>
      </c>
      <c r="W28" s="69">
        <v>300</v>
      </c>
      <c r="X28" s="64">
        <f t="shared" si="21"/>
        <v>1</v>
      </c>
      <c r="Y28" s="48">
        <v>37</v>
      </c>
      <c r="Z28" s="64">
        <f t="shared" si="17"/>
        <v>1</v>
      </c>
      <c r="AA28" s="52"/>
      <c r="AB28" s="64">
        <f t="shared" si="18"/>
        <v>0</v>
      </c>
      <c r="AC28" s="52"/>
      <c r="AD28" s="64">
        <f t="shared" si="19"/>
        <v>0</v>
      </c>
      <c r="AE28" s="52"/>
      <c r="AF28" s="64">
        <f t="shared" si="20"/>
        <v>0</v>
      </c>
      <c r="AG28" s="51">
        <v>20.690337343392208</v>
      </c>
      <c r="AH28" s="51">
        <v>178.92</v>
      </c>
      <c r="AI28" s="19">
        <v>3000</v>
      </c>
      <c r="AJ28" s="52"/>
      <c r="AK28" s="52"/>
    </row>
    <row r="29" spans="1:37" ht="40.5">
      <c r="A29" s="46" t="s">
        <v>64</v>
      </c>
      <c r="B29" s="44" t="s">
        <v>65</v>
      </c>
      <c r="C29" s="45">
        <v>380504147897</v>
      </c>
      <c r="D29" s="46" t="s">
        <v>66</v>
      </c>
      <c r="E29" s="46" t="str">
        <f t="shared" si="12"/>
        <v>04073</v>
      </c>
      <c r="F29" s="46" t="s">
        <v>328</v>
      </c>
      <c r="G29" s="46" t="s">
        <v>436</v>
      </c>
      <c r="H29" s="46" t="s">
        <v>430</v>
      </c>
      <c r="I29" s="46">
        <v>21</v>
      </c>
      <c r="J29" s="66">
        <f t="shared" si="13"/>
        <v>19.243140752712709</v>
      </c>
      <c r="K29" s="67">
        <f t="shared" si="0"/>
        <v>4</v>
      </c>
      <c r="L29" s="110">
        <f>АП!A18</f>
        <v>1016</v>
      </c>
      <c r="M29" s="47">
        <v>24.230488694383663</v>
      </c>
      <c r="N29" s="64">
        <f t="shared" si="14"/>
        <v>1</v>
      </c>
      <c r="O29" s="75">
        <v>21</v>
      </c>
      <c r="P29" s="76"/>
      <c r="Q29" s="74">
        <v>11</v>
      </c>
      <c r="R29" s="77"/>
      <c r="S29" s="87">
        <f t="shared" si="22"/>
        <v>1</v>
      </c>
      <c r="T29" s="77"/>
      <c r="U29" s="75">
        <v>5</v>
      </c>
      <c r="V29" s="78">
        <f t="shared" si="16"/>
        <v>1</v>
      </c>
      <c r="W29" s="69">
        <v>200</v>
      </c>
      <c r="X29" s="64">
        <f t="shared" si="21"/>
        <v>1</v>
      </c>
      <c r="Y29" s="48">
        <v>34</v>
      </c>
      <c r="Z29" s="64">
        <f t="shared" si="17"/>
        <v>1</v>
      </c>
      <c r="AA29" s="52"/>
      <c r="AB29" s="64">
        <f t="shared" si="18"/>
        <v>0</v>
      </c>
      <c r="AC29" s="52"/>
      <c r="AD29" s="64">
        <f t="shared" si="19"/>
        <v>0</v>
      </c>
      <c r="AE29" s="52"/>
      <c r="AF29" s="64">
        <f t="shared" si="20"/>
        <v>0</v>
      </c>
      <c r="AG29" s="51">
        <v>19.243140752712709</v>
      </c>
      <c r="AH29" s="51">
        <v>149.11000000000001</v>
      </c>
      <c r="AI29" s="19">
        <v>3000</v>
      </c>
      <c r="AJ29" s="52"/>
      <c r="AK29" s="52"/>
    </row>
    <row r="30" spans="1:37" ht="40.5">
      <c r="A30" s="46" t="s">
        <v>83</v>
      </c>
      <c r="B30" s="44" t="s">
        <v>84</v>
      </c>
      <c r="C30" s="45">
        <v>380952809170</v>
      </c>
      <c r="D30" s="46" t="s">
        <v>85</v>
      </c>
      <c r="E30" s="46" t="str">
        <f t="shared" si="12"/>
        <v>03057</v>
      </c>
      <c r="F30" s="46" t="s">
        <v>328</v>
      </c>
      <c r="G30" s="46" t="s">
        <v>343</v>
      </c>
      <c r="H30" s="46" t="s">
        <v>429</v>
      </c>
      <c r="I30" s="46">
        <v>1</v>
      </c>
      <c r="J30" s="66">
        <f t="shared" si="13"/>
        <v>18.738532576684008</v>
      </c>
      <c r="K30" s="67">
        <f t="shared" si="0"/>
        <v>4</v>
      </c>
      <c r="L30" s="110">
        <f>АП!A19</f>
        <v>1017</v>
      </c>
      <c r="M30" s="47">
        <v>24.035983467055676</v>
      </c>
      <c r="N30" s="64">
        <f t="shared" si="14"/>
        <v>1</v>
      </c>
      <c r="O30" s="75">
        <v>21</v>
      </c>
      <c r="P30" s="76"/>
      <c r="Q30" s="74">
        <v>11</v>
      </c>
      <c r="R30" s="77"/>
      <c r="S30" s="87">
        <f t="shared" si="22"/>
        <v>1</v>
      </c>
      <c r="T30" s="77"/>
      <c r="U30" s="75">
        <v>5</v>
      </c>
      <c r="V30" s="78">
        <f t="shared" si="16"/>
        <v>1</v>
      </c>
      <c r="W30" s="69">
        <v>200</v>
      </c>
      <c r="X30" s="64">
        <f t="shared" si="21"/>
        <v>1</v>
      </c>
      <c r="Y30" s="48">
        <v>29</v>
      </c>
      <c r="Z30" s="64">
        <f t="shared" si="17"/>
        <v>1</v>
      </c>
      <c r="AA30" s="52"/>
      <c r="AB30" s="64">
        <f t="shared" si="18"/>
        <v>0</v>
      </c>
      <c r="AC30" s="52"/>
      <c r="AD30" s="64">
        <f t="shared" si="19"/>
        <v>0</v>
      </c>
      <c r="AE30" s="52"/>
      <c r="AF30" s="64">
        <f t="shared" si="20"/>
        <v>0</v>
      </c>
      <c r="AG30" s="51">
        <v>18.738532576684008</v>
      </c>
      <c r="AH30" s="51">
        <v>149.11000000000001</v>
      </c>
      <c r="AI30" s="19">
        <v>3000</v>
      </c>
      <c r="AJ30" s="52"/>
      <c r="AK30" s="52"/>
    </row>
    <row r="31" spans="1:37" ht="40.5">
      <c r="A31" s="46" t="s">
        <v>29</v>
      </c>
      <c r="B31" s="44" t="s">
        <v>30</v>
      </c>
      <c r="C31" s="45">
        <v>380503387843</v>
      </c>
      <c r="D31" s="46" t="s">
        <v>31</v>
      </c>
      <c r="E31" s="46" t="str">
        <f t="shared" si="12"/>
        <v>49000</v>
      </c>
      <c r="F31" s="46" t="s">
        <v>300</v>
      </c>
      <c r="G31" s="46" t="s">
        <v>437</v>
      </c>
      <c r="H31" s="46" t="s">
        <v>430</v>
      </c>
      <c r="I31" s="46">
        <v>40</v>
      </c>
      <c r="J31" s="66">
        <f t="shared" si="13"/>
        <v>18.926533729966877</v>
      </c>
      <c r="K31" s="67">
        <f t="shared" si="0"/>
        <v>4</v>
      </c>
      <c r="L31" s="110">
        <f>АП!A20</f>
        <v>1018</v>
      </c>
      <c r="M31" s="47">
        <v>25.737904206175543</v>
      </c>
      <c r="N31" s="64">
        <f t="shared" si="14"/>
        <v>1</v>
      </c>
      <c r="O31" s="75">
        <v>20</v>
      </c>
      <c r="P31" s="76"/>
      <c r="Q31" s="74">
        <v>11</v>
      </c>
      <c r="R31" s="77"/>
      <c r="S31" s="87">
        <f t="shared" si="22"/>
        <v>1</v>
      </c>
      <c r="T31" s="77"/>
      <c r="U31" s="75">
        <v>5</v>
      </c>
      <c r="V31" s="78">
        <f t="shared" si="16"/>
        <v>1</v>
      </c>
      <c r="W31" s="69">
        <v>250</v>
      </c>
      <c r="X31" s="64">
        <f t="shared" si="21"/>
        <v>1</v>
      </c>
      <c r="Y31" s="48">
        <v>30</v>
      </c>
      <c r="Z31" s="64">
        <f t="shared" si="17"/>
        <v>1</v>
      </c>
      <c r="AA31" s="52"/>
      <c r="AB31" s="64">
        <f t="shared" si="18"/>
        <v>0</v>
      </c>
      <c r="AC31" s="52"/>
      <c r="AD31" s="64">
        <f t="shared" si="19"/>
        <v>0</v>
      </c>
      <c r="AE31" s="52"/>
      <c r="AF31" s="64">
        <f t="shared" si="20"/>
        <v>0</v>
      </c>
      <c r="AG31" s="51">
        <v>18.926533729966877</v>
      </c>
      <c r="AH31" s="51">
        <v>149.11000000000001</v>
      </c>
      <c r="AI31" s="19">
        <v>3000</v>
      </c>
      <c r="AJ31" s="52"/>
      <c r="AK31" s="52"/>
    </row>
    <row r="32" spans="1:37" ht="40.5">
      <c r="A32" s="46" t="s">
        <v>70</v>
      </c>
      <c r="B32" s="44" t="s">
        <v>236</v>
      </c>
      <c r="C32" s="45">
        <v>380632407706</v>
      </c>
      <c r="D32" s="46" t="s">
        <v>72</v>
      </c>
      <c r="E32" s="46" t="str">
        <f t="shared" si="12"/>
        <v>01032</v>
      </c>
      <c r="F32" s="46" t="s">
        <v>328</v>
      </c>
      <c r="G32" s="46" t="s">
        <v>336</v>
      </c>
      <c r="H32" s="46" t="s">
        <v>429</v>
      </c>
      <c r="I32" s="46">
        <v>90</v>
      </c>
      <c r="J32" s="66">
        <f t="shared" si="13"/>
        <v>18.627078762463611</v>
      </c>
      <c r="K32" s="67">
        <f t="shared" si="0"/>
        <v>4</v>
      </c>
      <c r="L32" s="110">
        <f>АП!A21</f>
        <v>1019</v>
      </c>
      <c r="M32" s="47">
        <v>25.13007537077559</v>
      </c>
      <c r="N32" s="64">
        <f t="shared" si="14"/>
        <v>1</v>
      </c>
      <c r="O32" s="75">
        <v>20</v>
      </c>
      <c r="P32" s="76"/>
      <c r="Q32" s="74">
        <v>11</v>
      </c>
      <c r="R32" s="77"/>
      <c r="S32" s="87">
        <f t="shared" si="22"/>
        <v>1</v>
      </c>
      <c r="T32" s="77"/>
      <c r="U32" s="75">
        <v>5</v>
      </c>
      <c r="V32" s="78">
        <f t="shared" si="16"/>
        <v>1</v>
      </c>
      <c r="W32" s="69">
        <v>200</v>
      </c>
      <c r="X32" s="64">
        <f t="shared" si="21"/>
        <v>1</v>
      </c>
      <c r="Y32" s="48">
        <v>31</v>
      </c>
      <c r="Z32" s="64">
        <f t="shared" si="17"/>
        <v>1</v>
      </c>
      <c r="AA32" s="52"/>
      <c r="AB32" s="64">
        <f t="shared" si="18"/>
        <v>0</v>
      </c>
      <c r="AC32" s="52"/>
      <c r="AD32" s="64">
        <f t="shared" si="19"/>
        <v>0</v>
      </c>
      <c r="AE32" s="52"/>
      <c r="AF32" s="64">
        <f t="shared" si="20"/>
        <v>0</v>
      </c>
      <c r="AG32" s="51">
        <v>18.627078762463611</v>
      </c>
      <c r="AH32" s="51">
        <v>149.11000000000001</v>
      </c>
      <c r="AI32" s="19">
        <v>3000</v>
      </c>
      <c r="AJ32" s="52"/>
      <c r="AK32" s="52"/>
    </row>
    <row r="33" spans="1:37" ht="81">
      <c r="A33" s="46" t="s">
        <v>186</v>
      </c>
      <c r="B33" s="46" t="s">
        <v>187</v>
      </c>
      <c r="C33" s="45">
        <v>380503468391</v>
      </c>
      <c r="D33" s="46" t="s">
        <v>188</v>
      </c>
      <c r="E33" s="46" t="str">
        <f t="shared" si="12"/>
        <v>61024</v>
      </c>
      <c r="F33" s="46" t="s">
        <v>395</v>
      </c>
      <c r="G33" s="46" t="s">
        <v>302</v>
      </c>
      <c r="H33" s="46" t="s">
        <v>429</v>
      </c>
      <c r="I33" s="46">
        <v>37</v>
      </c>
      <c r="J33" s="66">
        <f t="shared" si="13"/>
        <v>18.331185839051571</v>
      </c>
      <c r="K33" s="67">
        <f t="shared" si="0"/>
        <v>4</v>
      </c>
      <c r="L33" s="110">
        <f>АП!A22</f>
        <v>1020</v>
      </c>
      <c r="M33" s="47">
        <v>25.10576221735959</v>
      </c>
      <c r="N33" s="64">
        <f t="shared" si="14"/>
        <v>1</v>
      </c>
      <c r="O33" s="75">
        <v>20</v>
      </c>
      <c r="P33" s="76"/>
      <c r="Q33" s="74">
        <v>11</v>
      </c>
      <c r="R33" s="77"/>
      <c r="S33" s="87">
        <f t="shared" si="22"/>
        <v>1</v>
      </c>
      <c r="T33" s="77"/>
      <c r="U33" s="75">
        <v>5</v>
      </c>
      <c r="V33" s="78">
        <f t="shared" si="16"/>
        <v>1</v>
      </c>
      <c r="W33" s="69">
        <v>200</v>
      </c>
      <c r="X33" s="64">
        <f t="shared" si="21"/>
        <v>1</v>
      </c>
      <c r="Y33" s="48">
        <v>28</v>
      </c>
      <c r="Z33" s="64">
        <f t="shared" si="17"/>
        <v>1</v>
      </c>
      <c r="AA33" s="52"/>
      <c r="AB33" s="64">
        <f t="shared" si="18"/>
        <v>0</v>
      </c>
      <c r="AC33" s="52"/>
      <c r="AD33" s="64">
        <f t="shared" si="19"/>
        <v>0</v>
      </c>
      <c r="AE33" s="52"/>
      <c r="AF33" s="64">
        <f t="shared" si="20"/>
        <v>0</v>
      </c>
      <c r="AG33" s="51">
        <v>18.331185839051571</v>
      </c>
      <c r="AH33" s="51">
        <v>149.11000000000001</v>
      </c>
      <c r="AI33" s="19">
        <v>3000</v>
      </c>
      <c r="AJ33" s="52"/>
      <c r="AK33" s="52"/>
    </row>
    <row r="34" spans="1:37" ht="60.75">
      <c r="A34" s="46" t="s">
        <v>78</v>
      </c>
      <c r="B34" s="44" t="s">
        <v>261</v>
      </c>
      <c r="C34" s="45">
        <v>380673489412</v>
      </c>
      <c r="D34" s="46" t="s">
        <v>79</v>
      </c>
      <c r="E34" s="46" t="str">
        <f t="shared" si="12"/>
        <v>03150</v>
      </c>
      <c r="F34" s="46" t="s">
        <v>328</v>
      </c>
      <c r="G34" s="46" t="s">
        <v>340</v>
      </c>
      <c r="H34" s="46" t="s">
        <v>429</v>
      </c>
      <c r="I34" s="46">
        <v>66</v>
      </c>
      <c r="J34" s="66">
        <f t="shared" si="13"/>
        <v>18.24972773302613</v>
      </c>
      <c r="K34" s="67">
        <f t="shared" si="0"/>
        <v>4</v>
      </c>
      <c r="L34" s="110">
        <f>АП!A23</f>
        <v>1021</v>
      </c>
      <c r="M34" s="47">
        <v>29.23899829807926</v>
      </c>
      <c r="N34" s="64">
        <f t="shared" si="14"/>
        <v>1</v>
      </c>
      <c r="O34" s="75">
        <v>19</v>
      </c>
      <c r="P34" s="76"/>
      <c r="Q34" s="74">
        <v>11</v>
      </c>
      <c r="R34" s="77"/>
      <c r="S34" s="87">
        <f t="shared" si="22"/>
        <v>1</v>
      </c>
      <c r="T34" s="77"/>
      <c r="U34" s="75">
        <v>5</v>
      </c>
      <c r="V34" s="78">
        <f t="shared" si="16"/>
        <v>1</v>
      </c>
      <c r="W34" s="69">
        <v>200</v>
      </c>
      <c r="X34" s="64">
        <f t="shared" si="21"/>
        <v>1</v>
      </c>
      <c r="Y34" s="48">
        <v>28</v>
      </c>
      <c r="Z34" s="64">
        <f t="shared" si="17"/>
        <v>1</v>
      </c>
      <c r="AA34" s="52"/>
      <c r="AB34" s="64">
        <f t="shared" si="18"/>
        <v>0</v>
      </c>
      <c r="AC34" s="52"/>
      <c r="AD34" s="64">
        <f t="shared" si="19"/>
        <v>0</v>
      </c>
      <c r="AE34" s="52"/>
      <c r="AF34" s="64">
        <f t="shared" si="20"/>
        <v>0</v>
      </c>
      <c r="AG34" s="51">
        <v>18.24972773302613</v>
      </c>
      <c r="AH34" s="51">
        <v>149.11000000000001</v>
      </c>
      <c r="AI34" s="19">
        <v>3000</v>
      </c>
      <c r="AJ34" s="52"/>
      <c r="AK34" s="52"/>
    </row>
    <row r="35" spans="1:37" ht="60.75">
      <c r="A35" s="55" t="s">
        <v>263</v>
      </c>
      <c r="B35" s="44" t="s">
        <v>180</v>
      </c>
      <c r="C35" s="45">
        <v>380505515986</v>
      </c>
      <c r="D35" s="46" t="s">
        <v>181</v>
      </c>
      <c r="E35" s="46" t="str">
        <f t="shared" si="12"/>
        <v>84122</v>
      </c>
      <c r="F35" s="46" t="s">
        <v>385</v>
      </c>
      <c r="G35" s="46" t="s">
        <v>322</v>
      </c>
      <c r="H35" s="46" t="s">
        <v>429</v>
      </c>
      <c r="I35" s="46">
        <v>23</v>
      </c>
      <c r="J35" s="66">
        <f t="shared" si="13"/>
        <v>17.867030823864415</v>
      </c>
      <c r="K35" s="67">
        <f t="shared" si="0"/>
        <v>4</v>
      </c>
      <c r="L35" s="110">
        <f>АП!A24</f>
        <v>1022</v>
      </c>
      <c r="M35" s="47">
        <v>28.047653780695356</v>
      </c>
      <c r="N35" s="64">
        <f t="shared" si="14"/>
        <v>1</v>
      </c>
      <c r="O35" s="75">
        <v>19</v>
      </c>
      <c r="P35" s="76"/>
      <c r="Q35" s="74">
        <v>11</v>
      </c>
      <c r="R35" s="77"/>
      <c r="S35" s="87">
        <f t="shared" si="22"/>
        <v>1</v>
      </c>
      <c r="T35" s="77"/>
      <c r="U35" s="75">
        <v>5</v>
      </c>
      <c r="V35" s="78">
        <f t="shared" si="16"/>
        <v>1</v>
      </c>
      <c r="W35" s="69">
        <v>200</v>
      </c>
      <c r="X35" s="64">
        <f t="shared" si="21"/>
        <v>1</v>
      </c>
      <c r="Y35" s="48">
        <v>25</v>
      </c>
      <c r="Z35" s="64">
        <f t="shared" si="17"/>
        <v>1</v>
      </c>
      <c r="AA35" s="52"/>
      <c r="AB35" s="64">
        <f t="shared" si="18"/>
        <v>0</v>
      </c>
      <c r="AC35" s="52"/>
      <c r="AD35" s="64">
        <f t="shared" si="19"/>
        <v>0</v>
      </c>
      <c r="AE35" s="52"/>
      <c r="AF35" s="64">
        <f t="shared" si="20"/>
        <v>0</v>
      </c>
      <c r="AG35" s="51">
        <v>17.867030823864415</v>
      </c>
      <c r="AH35" s="51">
        <v>149.11000000000001</v>
      </c>
      <c r="AI35" s="19">
        <v>3000</v>
      </c>
      <c r="AJ35" s="52"/>
      <c r="AK35" s="52"/>
    </row>
    <row r="36" spans="1:37" ht="40.5">
      <c r="A36" s="46" t="s">
        <v>62</v>
      </c>
      <c r="B36" s="44" t="s">
        <v>71</v>
      </c>
      <c r="C36" s="45">
        <v>380507097832</v>
      </c>
      <c r="D36" s="46" t="s">
        <v>63</v>
      </c>
      <c r="E36" s="46" t="str">
        <f t="shared" si="12"/>
        <v>01023</v>
      </c>
      <c r="F36" s="46" t="s">
        <v>328</v>
      </c>
      <c r="G36" s="46" t="s">
        <v>334</v>
      </c>
      <c r="H36" s="46" t="s">
        <v>429</v>
      </c>
      <c r="I36" s="46">
        <v>20</v>
      </c>
      <c r="J36" s="66">
        <f t="shared" si="13"/>
        <v>17.796109539870677</v>
      </c>
      <c r="K36" s="67">
        <f t="shared" si="0"/>
        <v>4</v>
      </c>
      <c r="L36" s="110">
        <f>АП!A25</f>
        <v>1023</v>
      </c>
      <c r="M36" s="47">
        <v>27.050814490639436</v>
      </c>
      <c r="N36" s="64">
        <f t="shared" si="14"/>
        <v>1</v>
      </c>
      <c r="O36" s="75">
        <v>18</v>
      </c>
      <c r="P36" s="76"/>
      <c r="Q36" s="74">
        <v>11</v>
      </c>
      <c r="R36" s="77"/>
      <c r="S36" s="87">
        <f t="shared" si="22"/>
        <v>1</v>
      </c>
      <c r="T36" s="77"/>
      <c r="U36" s="75">
        <v>5</v>
      </c>
      <c r="V36" s="78">
        <f t="shared" si="16"/>
        <v>1</v>
      </c>
      <c r="W36" s="69">
        <v>200</v>
      </c>
      <c r="X36" s="64">
        <f t="shared" si="21"/>
        <v>1</v>
      </c>
      <c r="Y36" s="48">
        <v>29</v>
      </c>
      <c r="Z36" s="64">
        <f t="shared" si="17"/>
        <v>1</v>
      </c>
      <c r="AA36" s="52"/>
      <c r="AB36" s="64">
        <f t="shared" si="18"/>
        <v>0</v>
      </c>
      <c r="AC36" s="52"/>
      <c r="AD36" s="64">
        <f t="shared" si="19"/>
        <v>0</v>
      </c>
      <c r="AE36" s="52"/>
      <c r="AF36" s="64">
        <f t="shared" si="20"/>
        <v>0</v>
      </c>
      <c r="AG36" s="51">
        <v>17.796109539870677</v>
      </c>
      <c r="AH36" s="51">
        <v>149.11000000000001</v>
      </c>
      <c r="AI36" s="19">
        <v>3000</v>
      </c>
      <c r="AJ36" s="52"/>
      <c r="AK36" s="52"/>
    </row>
    <row r="37" spans="1:37" ht="40.5">
      <c r="A37" s="46" t="s">
        <v>73</v>
      </c>
      <c r="B37" s="44" t="s">
        <v>230</v>
      </c>
      <c r="C37" s="45">
        <v>380977594467</v>
      </c>
      <c r="D37" s="46" t="s">
        <v>74</v>
      </c>
      <c r="E37" s="46" t="str">
        <f t="shared" si="12"/>
        <v>03115</v>
      </c>
      <c r="F37" s="46" t="s">
        <v>328</v>
      </c>
      <c r="G37" s="46" t="s">
        <v>337</v>
      </c>
      <c r="H37" s="46" t="s">
        <v>429</v>
      </c>
      <c r="I37" s="46" t="s">
        <v>338</v>
      </c>
      <c r="J37" s="66">
        <f t="shared" si="13"/>
        <v>17.472029324633471</v>
      </c>
      <c r="K37" s="67">
        <f t="shared" si="0"/>
        <v>4</v>
      </c>
      <c r="L37" s="110">
        <f>АП!A26</f>
        <v>1024</v>
      </c>
      <c r="M37" s="47">
        <v>24.01167031363968</v>
      </c>
      <c r="N37" s="64">
        <f t="shared" si="14"/>
        <v>1</v>
      </c>
      <c r="O37" s="75">
        <v>18</v>
      </c>
      <c r="P37" s="76"/>
      <c r="Q37" s="74">
        <v>11</v>
      </c>
      <c r="R37" s="77"/>
      <c r="S37" s="87">
        <f t="shared" si="22"/>
        <v>1</v>
      </c>
      <c r="T37" s="77"/>
      <c r="U37" s="75">
        <v>5</v>
      </c>
      <c r="V37" s="78">
        <f t="shared" si="16"/>
        <v>1</v>
      </c>
      <c r="W37" s="69">
        <v>200</v>
      </c>
      <c r="X37" s="64">
        <f t="shared" si="21"/>
        <v>1</v>
      </c>
      <c r="Y37" s="48">
        <v>28</v>
      </c>
      <c r="Z37" s="64">
        <f t="shared" si="17"/>
        <v>1</v>
      </c>
      <c r="AA37" s="52"/>
      <c r="AB37" s="64">
        <f t="shared" si="18"/>
        <v>0</v>
      </c>
      <c r="AC37" s="52"/>
      <c r="AD37" s="64">
        <f t="shared" si="19"/>
        <v>0</v>
      </c>
      <c r="AE37" s="52"/>
      <c r="AF37" s="64">
        <f t="shared" si="20"/>
        <v>0</v>
      </c>
      <c r="AG37" s="51">
        <v>17.472029324633471</v>
      </c>
      <c r="AH37" s="51">
        <v>149.11000000000001</v>
      </c>
      <c r="AI37" s="19">
        <v>3000</v>
      </c>
      <c r="AJ37" s="52"/>
      <c r="AK37" s="52"/>
    </row>
    <row r="38" spans="1:37" ht="40.5">
      <c r="A38" s="46" t="s">
        <v>155</v>
      </c>
      <c r="B38" s="44" t="s">
        <v>156</v>
      </c>
      <c r="C38" s="45">
        <v>380952806587</v>
      </c>
      <c r="D38" s="46" t="s">
        <v>157</v>
      </c>
      <c r="E38" s="46" t="str">
        <f t="shared" si="12"/>
        <v>65074</v>
      </c>
      <c r="F38" s="46" t="s">
        <v>380</v>
      </c>
      <c r="G38" s="46" t="s">
        <v>390</v>
      </c>
      <c r="H38" s="46" t="s">
        <v>429</v>
      </c>
      <c r="I38" s="46">
        <v>66</v>
      </c>
      <c r="J38" s="66">
        <f t="shared" si="13"/>
        <v>17.448465123177925</v>
      </c>
      <c r="K38" s="67">
        <f t="shared" si="0"/>
        <v>4</v>
      </c>
      <c r="L38" s="110">
        <f>АП!A27</f>
        <v>1025</v>
      </c>
      <c r="M38" s="47">
        <v>24.230488694383663</v>
      </c>
      <c r="N38" s="64">
        <f t="shared" si="14"/>
        <v>1</v>
      </c>
      <c r="O38" s="75">
        <v>18</v>
      </c>
      <c r="P38" s="76"/>
      <c r="Q38" s="74">
        <v>11</v>
      </c>
      <c r="R38" s="77"/>
      <c r="S38" s="87">
        <f t="shared" si="22"/>
        <v>1</v>
      </c>
      <c r="T38" s="77"/>
      <c r="U38" s="75">
        <v>5</v>
      </c>
      <c r="V38" s="78">
        <f t="shared" si="16"/>
        <v>1</v>
      </c>
      <c r="W38" s="69">
        <v>250</v>
      </c>
      <c r="X38" s="64">
        <f t="shared" si="21"/>
        <v>1</v>
      </c>
      <c r="Y38" s="48">
        <v>24</v>
      </c>
      <c r="Z38" s="64">
        <f t="shared" si="17"/>
        <v>1</v>
      </c>
      <c r="AA38" s="52"/>
      <c r="AB38" s="64">
        <f t="shared" si="18"/>
        <v>0</v>
      </c>
      <c r="AC38" s="52"/>
      <c r="AD38" s="64">
        <f t="shared" si="19"/>
        <v>0</v>
      </c>
      <c r="AE38" s="52"/>
      <c r="AF38" s="64">
        <f t="shared" si="20"/>
        <v>0</v>
      </c>
      <c r="AG38" s="51">
        <v>17.448465123177925</v>
      </c>
      <c r="AH38" s="51">
        <v>149.11000000000001</v>
      </c>
      <c r="AI38" s="19">
        <v>3000</v>
      </c>
      <c r="AJ38" s="52"/>
      <c r="AK38" s="52"/>
    </row>
    <row r="39" spans="1:37" ht="60.75">
      <c r="A39" s="46" t="s">
        <v>172</v>
      </c>
      <c r="B39" s="44" t="s">
        <v>173</v>
      </c>
      <c r="C39" s="45">
        <v>380951316953</v>
      </c>
      <c r="D39" s="46" t="s">
        <v>174</v>
      </c>
      <c r="E39" s="46" t="str">
        <f t="shared" si="12"/>
        <v>85302</v>
      </c>
      <c r="F39" s="46" t="s">
        <v>382</v>
      </c>
      <c r="G39" s="46" t="s">
        <v>389</v>
      </c>
      <c r="H39" s="46" t="s">
        <v>429</v>
      </c>
      <c r="I39" s="46">
        <v>59</v>
      </c>
      <c r="J39" s="66">
        <f t="shared" si="13"/>
        <v>17.374688516852085</v>
      </c>
      <c r="K39" s="67">
        <f t="shared" ref="K39:K70" si="23">N39+P39+R39+Z39+V39+T39+X39+AB39+AD39+AF39</f>
        <v>4</v>
      </c>
      <c r="L39" s="110">
        <f>АП!A28</f>
        <v>1026</v>
      </c>
      <c r="M39" s="47">
        <v>27.974714320447362</v>
      </c>
      <c r="N39" s="64">
        <f t="shared" si="14"/>
        <v>1</v>
      </c>
      <c r="O39" s="75">
        <v>18</v>
      </c>
      <c r="P39" s="76"/>
      <c r="Q39" s="74">
        <v>11</v>
      </c>
      <c r="R39" s="77"/>
      <c r="S39" s="87">
        <f t="shared" si="22"/>
        <v>1</v>
      </c>
      <c r="T39" s="77"/>
      <c r="U39" s="75">
        <v>5</v>
      </c>
      <c r="V39" s="78">
        <f t="shared" si="16"/>
        <v>1</v>
      </c>
      <c r="W39" s="69">
        <v>200</v>
      </c>
      <c r="X39" s="64">
        <f t="shared" si="21"/>
        <v>1</v>
      </c>
      <c r="Y39" s="48">
        <v>24</v>
      </c>
      <c r="Z39" s="64">
        <f t="shared" si="17"/>
        <v>1</v>
      </c>
      <c r="AA39" s="52"/>
      <c r="AB39" s="64">
        <f t="shared" si="18"/>
        <v>0</v>
      </c>
      <c r="AC39" s="52"/>
      <c r="AD39" s="64">
        <f t="shared" si="19"/>
        <v>0</v>
      </c>
      <c r="AE39" s="52"/>
      <c r="AF39" s="64">
        <f t="shared" si="20"/>
        <v>0</v>
      </c>
      <c r="AG39" s="51">
        <v>17.374688516852085</v>
      </c>
      <c r="AH39" s="51">
        <v>149.11000000000001</v>
      </c>
      <c r="AI39" s="19">
        <v>3000</v>
      </c>
      <c r="AJ39" s="52"/>
      <c r="AK39" s="52"/>
    </row>
    <row r="40" spans="1:37" ht="40.5">
      <c r="A40" s="46" t="s">
        <v>184</v>
      </c>
      <c r="B40" s="44" t="s">
        <v>235</v>
      </c>
      <c r="C40" s="45">
        <v>380663619850</v>
      </c>
      <c r="D40" s="46" t="s">
        <v>185</v>
      </c>
      <c r="E40" s="46" t="str">
        <f t="shared" si="12"/>
        <v>61072</v>
      </c>
      <c r="F40" s="46" t="s">
        <v>395</v>
      </c>
      <c r="G40" s="46" t="s">
        <v>438</v>
      </c>
      <c r="H40" s="46" t="s">
        <v>430</v>
      </c>
      <c r="I40" s="46" t="s">
        <v>396</v>
      </c>
      <c r="J40" s="66">
        <f t="shared" si="13"/>
        <v>18.958134767533746</v>
      </c>
      <c r="K40" s="67">
        <f t="shared" si="23"/>
        <v>4</v>
      </c>
      <c r="L40" s="110">
        <f>АП!A29</f>
        <v>1027</v>
      </c>
      <c r="M40" s="47">
        <v>27.682956479455385</v>
      </c>
      <c r="N40" s="64">
        <f t="shared" si="14"/>
        <v>1</v>
      </c>
      <c r="O40" s="75">
        <v>18</v>
      </c>
      <c r="P40" s="76"/>
      <c r="Q40" s="74">
        <v>11</v>
      </c>
      <c r="R40" s="77"/>
      <c r="S40" s="87">
        <f t="shared" si="22"/>
        <v>1</v>
      </c>
      <c r="T40" s="77"/>
      <c r="U40" s="75">
        <v>5</v>
      </c>
      <c r="V40" s="78">
        <f t="shared" si="16"/>
        <v>1</v>
      </c>
      <c r="W40" s="69">
        <v>400</v>
      </c>
      <c r="X40" s="64">
        <f t="shared" si="21"/>
        <v>1</v>
      </c>
      <c r="Y40" s="48">
        <v>26</v>
      </c>
      <c r="Z40" s="64">
        <f t="shared" si="17"/>
        <v>1</v>
      </c>
      <c r="AA40" s="52"/>
      <c r="AB40" s="64">
        <f t="shared" si="18"/>
        <v>0</v>
      </c>
      <c r="AC40" s="52"/>
      <c r="AD40" s="64">
        <f t="shared" si="19"/>
        <v>0</v>
      </c>
      <c r="AE40" s="52"/>
      <c r="AF40" s="64">
        <f t="shared" si="20"/>
        <v>0</v>
      </c>
      <c r="AG40" s="51">
        <v>18.958134767533746</v>
      </c>
      <c r="AH40" s="51">
        <v>149.11000000000001</v>
      </c>
      <c r="AI40" s="19">
        <v>3000</v>
      </c>
      <c r="AJ40" s="52"/>
      <c r="AK40" s="52"/>
    </row>
    <row r="41" spans="1:37" ht="81">
      <c r="A41" s="46" t="s">
        <v>54</v>
      </c>
      <c r="B41" s="46" t="s">
        <v>234</v>
      </c>
      <c r="C41" s="45">
        <v>380675970046</v>
      </c>
      <c r="D41" s="46" t="s">
        <v>55</v>
      </c>
      <c r="E41" s="46" t="str">
        <f t="shared" si="12"/>
        <v>04210</v>
      </c>
      <c r="F41" s="46" t="s">
        <v>328</v>
      </c>
      <c r="G41" s="46" t="s">
        <v>439</v>
      </c>
      <c r="H41" s="46" t="s">
        <v>430</v>
      </c>
      <c r="I41" s="46" t="s">
        <v>330</v>
      </c>
      <c r="J41" s="66">
        <f t="shared" si="13"/>
        <v>16.211718052310108</v>
      </c>
      <c r="K41" s="67">
        <f t="shared" si="23"/>
        <v>4</v>
      </c>
      <c r="L41" s="110" t="e">
        <f>АП!#REF!</f>
        <v>#REF!</v>
      </c>
      <c r="M41" s="47">
        <v>22.796012642839777</v>
      </c>
      <c r="N41" s="64">
        <f t="shared" si="14"/>
        <v>1</v>
      </c>
      <c r="O41" s="75">
        <v>16</v>
      </c>
      <c r="P41" s="76"/>
      <c r="Q41" s="74">
        <v>11</v>
      </c>
      <c r="R41" s="77"/>
      <c r="S41" s="87">
        <f t="shared" si="22"/>
        <v>1</v>
      </c>
      <c r="T41" s="77"/>
      <c r="U41" s="75">
        <v>5</v>
      </c>
      <c r="V41" s="78">
        <f t="shared" si="16"/>
        <v>1</v>
      </c>
      <c r="W41" s="69">
        <v>200</v>
      </c>
      <c r="X41" s="64">
        <f t="shared" si="21"/>
        <v>1</v>
      </c>
      <c r="Y41" s="48">
        <v>24</v>
      </c>
      <c r="Z41" s="64">
        <f t="shared" si="17"/>
        <v>1</v>
      </c>
      <c r="AA41" s="52"/>
      <c r="AB41" s="64">
        <f t="shared" si="18"/>
        <v>0</v>
      </c>
      <c r="AC41" s="52"/>
      <c r="AD41" s="64">
        <f t="shared" si="19"/>
        <v>0</v>
      </c>
      <c r="AE41" s="52"/>
      <c r="AF41" s="64">
        <f t="shared" si="20"/>
        <v>0</v>
      </c>
      <c r="AG41" s="51">
        <v>16.211718052310108</v>
      </c>
      <c r="AH41" s="51">
        <v>149.11000000000001</v>
      </c>
      <c r="AI41" s="19">
        <v>3000</v>
      </c>
      <c r="AJ41" s="52"/>
      <c r="AK41" s="52"/>
    </row>
    <row r="42" spans="1:37" ht="40.5">
      <c r="A42" s="46" t="s">
        <v>245</v>
      </c>
      <c r="B42" s="44" t="s">
        <v>93</v>
      </c>
      <c r="C42" s="56">
        <v>380504428434</v>
      </c>
      <c r="D42" s="46" t="s">
        <v>94</v>
      </c>
      <c r="E42" s="46" t="str">
        <f t="shared" si="12"/>
        <v>02002</v>
      </c>
      <c r="F42" s="46" t="s">
        <v>328</v>
      </c>
      <c r="G42" s="46" t="s">
        <v>347</v>
      </c>
      <c r="H42" s="46" t="s">
        <v>429</v>
      </c>
      <c r="I42" s="46">
        <v>4</v>
      </c>
      <c r="J42" s="66">
        <f t="shared" si="13"/>
        <v>16.451490059400118</v>
      </c>
      <c r="K42" s="67">
        <f t="shared" si="23"/>
        <v>4</v>
      </c>
      <c r="L42" s="110">
        <f>АП!A30</f>
        <v>1028</v>
      </c>
      <c r="M42" s="47">
        <v>28.655482616095306</v>
      </c>
      <c r="N42" s="64">
        <f t="shared" si="14"/>
        <v>1</v>
      </c>
      <c r="O42" s="75">
        <v>16</v>
      </c>
      <c r="P42" s="76"/>
      <c r="Q42" s="74">
        <v>11</v>
      </c>
      <c r="R42" s="77"/>
      <c r="S42" s="87">
        <f t="shared" si="22"/>
        <v>1</v>
      </c>
      <c r="T42" s="77"/>
      <c r="U42" s="75">
        <v>5</v>
      </c>
      <c r="V42" s="78">
        <f t="shared" si="16"/>
        <v>1</v>
      </c>
      <c r="W42" s="69">
        <v>200</v>
      </c>
      <c r="X42" s="64">
        <f t="shared" si="21"/>
        <v>1</v>
      </c>
      <c r="Y42" s="48">
        <v>22</v>
      </c>
      <c r="Z42" s="64">
        <f t="shared" si="17"/>
        <v>1</v>
      </c>
      <c r="AA42" s="52"/>
      <c r="AB42" s="64">
        <f t="shared" si="18"/>
        <v>0</v>
      </c>
      <c r="AC42" s="52"/>
      <c r="AD42" s="64">
        <f t="shared" si="19"/>
        <v>0</v>
      </c>
      <c r="AE42" s="52"/>
      <c r="AF42" s="64">
        <f t="shared" si="20"/>
        <v>0</v>
      </c>
      <c r="AG42" s="51">
        <v>16.451490059400118</v>
      </c>
      <c r="AH42" s="51">
        <v>149.11000000000001</v>
      </c>
      <c r="AI42" s="19">
        <v>3000</v>
      </c>
      <c r="AJ42" s="52"/>
      <c r="AK42" s="52"/>
    </row>
    <row r="43" spans="1:37" ht="40.5">
      <c r="A43" s="46" t="s">
        <v>164</v>
      </c>
      <c r="B43" s="44" t="s">
        <v>165</v>
      </c>
      <c r="C43" s="45">
        <v>380677455300</v>
      </c>
      <c r="D43" s="46" t="s">
        <v>166</v>
      </c>
      <c r="E43" s="46" t="str">
        <f t="shared" si="12"/>
        <v>65104</v>
      </c>
      <c r="F43" s="46" t="s">
        <v>380</v>
      </c>
      <c r="G43" s="46" t="s">
        <v>440</v>
      </c>
      <c r="H43" s="46" t="s">
        <v>430</v>
      </c>
      <c r="I43" s="46">
        <v>13</v>
      </c>
      <c r="J43" s="66">
        <f t="shared" si="13"/>
        <v>16.453971696686526</v>
      </c>
      <c r="K43" s="67">
        <f t="shared" si="23"/>
        <v>4</v>
      </c>
      <c r="L43" s="110">
        <f>АП!A31</f>
        <v>1029</v>
      </c>
      <c r="M43" s="47">
        <v>25.227327984439583</v>
      </c>
      <c r="N43" s="64">
        <f t="shared" si="14"/>
        <v>1</v>
      </c>
      <c r="O43" s="75">
        <v>15</v>
      </c>
      <c r="P43" s="76"/>
      <c r="Q43" s="74">
        <v>11</v>
      </c>
      <c r="R43" s="77"/>
      <c r="S43" s="87">
        <f t="shared" si="22"/>
        <v>1</v>
      </c>
      <c r="T43" s="77"/>
      <c r="U43" s="75">
        <v>5</v>
      </c>
      <c r="V43" s="78">
        <f t="shared" si="16"/>
        <v>1</v>
      </c>
      <c r="W43" s="69">
        <v>250</v>
      </c>
      <c r="X43" s="64">
        <f t="shared" si="21"/>
        <v>1</v>
      </c>
      <c r="Y43" s="48">
        <v>25</v>
      </c>
      <c r="Z43" s="64">
        <f t="shared" si="17"/>
        <v>1</v>
      </c>
      <c r="AA43" s="52"/>
      <c r="AB43" s="64">
        <f t="shared" si="18"/>
        <v>0</v>
      </c>
      <c r="AC43" s="52"/>
      <c r="AD43" s="64">
        <f t="shared" si="19"/>
        <v>0</v>
      </c>
      <c r="AE43" s="52"/>
      <c r="AF43" s="64">
        <f t="shared" si="20"/>
        <v>0</v>
      </c>
      <c r="AG43" s="51">
        <v>16.453971696686526</v>
      </c>
      <c r="AH43" s="51">
        <v>149.11000000000001</v>
      </c>
      <c r="AI43" s="19">
        <v>3000</v>
      </c>
      <c r="AJ43" s="52"/>
      <c r="AK43" s="52"/>
    </row>
    <row r="44" spans="1:37" ht="40.5">
      <c r="A44" s="46" t="s">
        <v>158</v>
      </c>
      <c r="B44" s="44" t="s">
        <v>159</v>
      </c>
      <c r="C44" s="45">
        <v>380674876674</v>
      </c>
      <c r="D44" s="46" t="s">
        <v>160</v>
      </c>
      <c r="E44" s="46" t="str">
        <f t="shared" si="12"/>
        <v>65123</v>
      </c>
      <c r="F44" s="46" t="s">
        <v>380</v>
      </c>
      <c r="G44" s="46" t="s">
        <v>388</v>
      </c>
      <c r="H44" s="46" t="s">
        <v>429</v>
      </c>
      <c r="I44" s="46" t="s">
        <v>391</v>
      </c>
      <c r="J44" s="66">
        <f t="shared" si="13"/>
        <v>15.698287960918289</v>
      </c>
      <c r="K44" s="67">
        <f t="shared" si="23"/>
        <v>4</v>
      </c>
      <c r="L44" s="110">
        <f>АП!A32</f>
        <v>1030</v>
      </c>
      <c r="M44" s="47">
        <v>25.567712132263555</v>
      </c>
      <c r="N44" s="64">
        <f t="shared" si="14"/>
        <v>1</v>
      </c>
      <c r="O44" s="75">
        <v>14</v>
      </c>
      <c r="P44" s="76"/>
      <c r="Q44" s="74">
        <v>11</v>
      </c>
      <c r="R44" s="77"/>
      <c r="S44" s="87">
        <f t="shared" si="22"/>
        <v>1</v>
      </c>
      <c r="T44" s="77"/>
      <c r="U44" s="75">
        <v>5</v>
      </c>
      <c r="V44" s="78">
        <f t="shared" si="16"/>
        <v>1</v>
      </c>
      <c r="W44" s="69">
        <v>250</v>
      </c>
      <c r="X44" s="64">
        <f t="shared" si="21"/>
        <v>1</v>
      </c>
      <c r="Y44" s="48">
        <v>21</v>
      </c>
      <c r="Z44" s="64">
        <f t="shared" si="17"/>
        <v>1</v>
      </c>
      <c r="AA44" s="52"/>
      <c r="AB44" s="64">
        <f t="shared" si="18"/>
        <v>0</v>
      </c>
      <c r="AC44" s="52"/>
      <c r="AD44" s="64">
        <f t="shared" si="19"/>
        <v>0</v>
      </c>
      <c r="AE44" s="52"/>
      <c r="AF44" s="64">
        <f t="shared" si="20"/>
        <v>0</v>
      </c>
      <c r="AG44" s="51">
        <v>15.698287960918289</v>
      </c>
      <c r="AH44" s="51">
        <v>149.11000000000001</v>
      </c>
      <c r="AI44" s="19">
        <v>3000</v>
      </c>
      <c r="AJ44" s="52"/>
      <c r="AK44" s="52"/>
    </row>
    <row r="45" spans="1:37" ht="60.75">
      <c r="A45" s="46" t="s">
        <v>177</v>
      </c>
      <c r="B45" s="44" t="s">
        <v>178</v>
      </c>
      <c r="C45" s="45">
        <v>380505821697</v>
      </c>
      <c r="D45" s="46" t="s">
        <v>179</v>
      </c>
      <c r="E45" s="46" t="str">
        <f t="shared" si="12"/>
        <v>93405</v>
      </c>
      <c r="F45" s="46" t="s">
        <v>384</v>
      </c>
      <c r="G45" s="46" t="s">
        <v>441</v>
      </c>
      <c r="H45" s="46" t="s">
        <v>430</v>
      </c>
      <c r="I45" s="46">
        <v>15</v>
      </c>
      <c r="J45" s="66">
        <f t="shared" si="13"/>
        <v>15.496487477383411</v>
      </c>
      <c r="K45" s="67">
        <f t="shared" si="23"/>
        <v>4</v>
      </c>
      <c r="L45" s="110" t="e">
        <f>АП!#REF!</f>
        <v>#REF!</v>
      </c>
      <c r="M45" s="47">
        <v>26.272793581327498</v>
      </c>
      <c r="N45" s="64">
        <f t="shared" si="14"/>
        <v>1</v>
      </c>
      <c r="O45" s="75">
        <v>14</v>
      </c>
      <c r="P45" s="76"/>
      <c r="Q45" s="74">
        <v>11</v>
      </c>
      <c r="R45" s="77"/>
      <c r="S45" s="87">
        <f t="shared" si="22"/>
        <v>1</v>
      </c>
      <c r="T45" s="77"/>
      <c r="U45" s="75">
        <v>5</v>
      </c>
      <c r="V45" s="78">
        <f t="shared" si="16"/>
        <v>1</v>
      </c>
      <c r="W45" s="69">
        <v>200</v>
      </c>
      <c r="X45" s="64">
        <f t="shared" si="21"/>
        <v>1</v>
      </c>
      <c r="Y45" s="48">
        <v>22</v>
      </c>
      <c r="Z45" s="64">
        <f t="shared" si="17"/>
        <v>1</v>
      </c>
      <c r="AA45" s="52"/>
      <c r="AB45" s="64">
        <f t="shared" si="18"/>
        <v>0</v>
      </c>
      <c r="AC45" s="52"/>
      <c r="AD45" s="64">
        <f t="shared" si="19"/>
        <v>0</v>
      </c>
      <c r="AE45" s="52"/>
      <c r="AF45" s="64">
        <f t="shared" si="20"/>
        <v>0</v>
      </c>
      <c r="AG45" s="51">
        <v>15.496487477383411</v>
      </c>
      <c r="AH45" s="51">
        <v>149.11000000000001</v>
      </c>
      <c r="AI45" s="19">
        <v>3000</v>
      </c>
      <c r="AJ45" s="52"/>
      <c r="AK45" s="52"/>
    </row>
    <row r="46" spans="1:37" ht="81">
      <c r="A46" s="46" t="s">
        <v>191</v>
      </c>
      <c r="B46" s="46" t="s">
        <v>192</v>
      </c>
      <c r="C46" s="45">
        <v>380504013920</v>
      </c>
      <c r="D46" s="46" t="s">
        <v>193</v>
      </c>
      <c r="E46" s="46" t="str">
        <f t="shared" ref="E46:E77" si="24">LEFT(D46,5)</f>
        <v>61002</v>
      </c>
      <c r="F46" s="46" t="s">
        <v>395</v>
      </c>
      <c r="G46" s="46" t="s">
        <v>397</v>
      </c>
      <c r="H46" s="46" t="s">
        <v>429</v>
      </c>
      <c r="I46" s="46">
        <v>74</v>
      </c>
      <c r="J46" s="66">
        <f t="shared" ref="J46:J77" si="25">AG46</f>
        <v>15.532655804779111</v>
      </c>
      <c r="K46" s="67">
        <f t="shared" si="23"/>
        <v>4</v>
      </c>
      <c r="L46" s="110" t="e">
        <f>АП!#REF!</f>
        <v>#REF!</v>
      </c>
      <c r="M46" s="47">
        <v>26.759056649647459</v>
      </c>
      <c r="N46" s="64">
        <f t="shared" ref="N46:N77" si="26">ROUNDUP(M46/$N$4,0)</f>
        <v>1</v>
      </c>
      <c r="O46" s="75">
        <v>14</v>
      </c>
      <c r="P46" s="76"/>
      <c r="Q46" s="74">
        <v>11</v>
      </c>
      <c r="R46" s="77"/>
      <c r="S46" s="87">
        <f t="shared" si="22"/>
        <v>1</v>
      </c>
      <c r="T46" s="77"/>
      <c r="U46" s="75">
        <v>5</v>
      </c>
      <c r="V46" s="78">
        <f t="shared" ref="V46:V77" si="27">ROUNDUP(U46/$V$4,0)</f>
        <v>1</v>
      </c>
      <c r="W46" s="69">
        <v>200</v>
      </c>
      <c r="X46" s="64">
        <f t="shared" si="21"/>
        <v>1</v>
      </c>
      <c r="Y46" s="48">
        <v>22</v>
      </c>
      <c r="Z46" s="64">
        <f t="shared" ref="Z46:Z77" si="28">ROUNDUP(Y46/$Z$4,0)</f>
        <v>1</v>
      </c>
      <c r="AA46" s="52"/>
      <c r="AB46" s="64">
        <f t="shared" ref="AB46:AB77" si="29">ROUNDUP(AA46/$AB$4,0)</f>
        <v>0</v>
      </c>
      <c r="AC46" s="52"/>
      <c r="AD46" s="64">
        <f t="shared" ref="AD46:AD77" si="30">ROUNDUP(AC46/$AD$4,0)</f>
        <v>0</v>
      </c>
      <c r="AE46" s="52"/>
      <c r="AF46" s="64">
        <f t="shared" ref="AF46:AF77" si="31">ROUNDUP(AE46/$AF$4,0)</f>
        <v>0</v>
      </c>
      <c r="AG46" s="51">
        <v>15.532655804779111</v>
      </c>
      <c r="AH46" s="51">
        <v>149.11000000000001</v>
      </c>
      <c r="AI46" s="19">
        <v>3000</v>
      </c>
      <c r="AJ46" s="52"/>
      <c r="AK46" s="52"/>
    </row>
    <row r="47" spans="1:37" ht="40.5">
      <c r="A47" s="46" t="s">
        <v>210</v>
      </c>
      <c r="B47" s="44" t="s">
        <v>211</v>
      </c>
      <c r="C47" s="45">
        <v>380952825984</v>
      </c>
      <c r="D47" s="46" t="s">
        <v>212</v>
      </c>
      <c r="E47" s="46" t="str">
        <f t="shared" si="24"/>
        <v>73003</v>
      </c>
      <c r="F47" s="46" t="s">
        <v>403</v>
      </c>
      <c r="G47" s="46" t="s">
        <v>302</v>
      </c>
      <c r="H47" s="46" t="s">
        <v>429</v>
      </c>
      <c r="I47" s="46" t="s">
        <v>404</v>
      </c>
      <c r="J47" s="66">
        <f t="shared" si="25"/>
        <v>15.55653890263201</v>
      </c>
      <c r="K47" s="67">
        <f t="shared" si="23"/>
        <v>4</v>
      </c>
      <c r="L47" s="110" t="e">
        <f>АП!#REF!</f>
        <v>#REF!</v>
      </c>
      <c r="M47" s="47">
        <v>25.762217359591538</v>
      </c>
      <c r="N47" s="64">
        <f t="shared" si="26"/>
        <v>1</v>
      </c>
      <c r="O47" s="75">
        <v>14</v>
      </c>
      <c r="P47" s="76"/>
      <c r="Q47" s="74">
        <v>11</v>
      </c>
      <c r="R47" s="77"/>
      <c r="S47" s="87">
        <f t="shared" si="22"/>
        <v>1</v>
      </c>
      <c r="T47" s="77"/>
      <c r="U47" s="75">
        <v>5</v>
      </c>
      <c r="V47" s="78">
        <f t="shared" si="27"/>
        <v>1</v>
      </c>
      <c r="W47" s="69">
        <v>200</v>
      </c>
      <c r="X47" s="64">
        <f t="shared" si="21"/>
        <v>1</v>
      </c>
      <c r="Y47" s="48">
        <v>23</v>
      </c>
      <c r="Z47" s="64">
        <f t="shared" si="28"/>
        <v>1</v>
      </c>
      <c r="AA47" s="52"/>
      <c r="AB47" s="64">
        <f t="shared" si="29"/>
        <v>0</v>
      </c>
      <c r="AC47" s="52"/>
      <c r="AD47" s="64">
        <f t="shared" si="30"/>
        <v>0</v>
      </c>
      <c r="AE47" s="52"/>
      <c r="AF47" s="64">
        <f t="shared" si="31"/>
        <v>0</v>
      </c>
      <c r="AG47" s="51">
        <v>15.55653890263201</v>
      </c>
      <c r="AH47" s="51">
        <v>149.11000000000001</v>
      </c>
      <c r="AI47" s="19">
        <v>3000</v>
      </c>
      <c r="AJ47" s="52"/>
      <c r="AK47" s="52"/>
    </row>
    <row r="48" spans="1:37" ht="60.75">
      <c r="A48" s="46" t="s">
        <v>32</v>
      </c>
      <c r="B48" s="44" t="s">
        <v>33</v>
      </c>
      <c r="C48" s="45">
        <v>380508011392</v>
      </c>
      <c r="D48" s="46" t="s">
        <v>34</v>
      </c>
      <c r="E48" s="46" t="str">
        <f t="shared" si="24"/>
        <v>85000</v>
      </c>
      <c r="F48" s="46" t="s">
        <v>316</v>
      </c>
      <c r="G48" s="46" t="s">
        <v>442</v>
      </c>
      <c r="H48" s="46" t="s">
        <v>430</v>
      </c>
      <c r="I48" s="46">
        <v>37</v>
      </c>
      <c r="J48" s="66">
        <f t="shared" si="25"/>
        <v>14.404358927450051</v>
      </c>
      <c r="K48" s="67">
        <f t="shared" si="23"/>
        <v>4</v>
      </c>
      <c r="L48" s="110" t="e">
        <f>АП!#REF!</f>
        <v>#REF!</v>
      </c>
      <c r="M48" s="47">
        <v>27.318259178215413</v>
      </c>
      <c r="N48" s="64">
        <f t="shared" si="26"/>
        <v>1</v>
      </c>
      <c r="O48" s="75">
        <v>12</v>
      </c>
      <c r="P48" s="76"/>
      <c r="Q48" s="74">
        <v>11</v>
      </c>
      <c r="R48" s="77"/>
      <c r="S48" s="87">
        <f t="shared" si="22"/>
        <v>1</v>
      </c>
      <c r="T48" s="77"/>
      <c r="U48" s="75">
        <v>5</v>
      </c>
      <c r="V48" s="78">
        <f t="shared" si="27"/>
        <v>1</v>
      </c>
      <c r="W48" s="69">
        <v>200</v>
      </c>
      <c r="X48" s="64">
        <f t="shared" si="21"/>
        <v>1</v>
      </c>
      <c r="Y48" s="48">
        <v>18</v>
      </c>
      <c r="Z48" s="64">
        <f t="shared" si="28"/>
        <v>1</v>
      </c>
      <c r="AA48" s="52"/>
      <c r="AB48" s="64">
        <f t="shared" si="29"/>
        <v>0</v>
      </c>
      <c r="AC48" s="52"/>
      <c r="AD48" s="64">
        <f t="shared" si="30"/>
        <v>0</v>
      </c>
      <c r="AE48" s="52"/>
      <c r="AF48" s="64">
        <f t="shared" si="31"/>
        <v>0</v>
      </c>
      <c r="AG48" s="51">
        <v>14.404358927450051</v>
      </c>
      <c r="AH48" s="51">
        <v>149.11000000000001</v>
      </c>
      <c r="AI48" s="19">
        <v>3000</v>
      </c>
      <c r="AJ48" s="52"/>
      <c r="AK48" s="52"/>
    </row>
    <row r="49" spans="1:37" ht="40.5">
      <c r="A49" s="46" t="s">
        <v>132</v>
      </c>
      <c r="B49" s="44" t="s">
        <v>133</v>
      </c>
      <c r="C49" s="45">
        <v>380505312033</v>
      </c>
      <c r="D49" s="46" t="s">
        <v>134</v>
      </c>
      <c r="E49" s="46" t="str">
        <f t="shared" si="24"/>
        <v>87500</v>
      </c>
      <c r="F49" s="46" t="s">
        <v>366</v>
      </c>
      <c r="G49" s="46" t="s">
        <v>443</v>
      </c>
      <c r="H49" s="46" t="s">
        <v>430</v>
      </c>
      <c r="I49" s="46" t="s">
        <v>369</v>
      </c>
      <c r="J49" s="66">
        <f t="shared" si="25"/>
        <v>14.542545941645098</v>
      </c>
      <c r="K49" s="67">
        <f t="shared" si="23"/>
        <v>4</v>
      </c>
      <c r="L49" s="110" t="e">
        <f>АП!#REF!</f>
        <v>#REF!</v>
      </c>
      <c r="M49" s="47">
        <v>26.540238268903476</v>
      </c>
      <c r="N49" s="64">
        <f t="shared" si="26"/>
        <v>1</v>
      </c>
      <c r="O49" s="75">
        <v>12</v>
      </c>
      <c r="P49" s="76"/>
      <c r="Q49" s="74">
        <v>11</v>
      </c>
      <c r="R49" s="77"/>
      <c r="S49" s="87">
        <f t="shared" si="22"/>
        <v>1</v>
      </c>
      <c r="T49" s="77"/>
      <c r="U49" s="75">
        <v>5</v>
      </c>
      <c r="V49" s="78">
        <f t="shared" si="27"/>
        <v>1</v>
      </c>
      <c r="W49" s="69">
        <v>200</v>
      </c>
      <c r="X49" s="64">
        <f t="shared" si="21"/>
        <v>1</v>
      </c>
      <c r="Y49" s="48">
        <v>20</v>
      </c>
      <c r="Z49" s="64">
        <f t="shared" si="28"/>
        <v>1</v>
      </c>
      <c r="AA49" s="52"/>
      <c r="AB49" s="64">
        <f t="shared" si="29"/>
        <v>0</v>
      </c>
      <c r="AC49" s="52"/>
      <c r="AD49" s="64">
        <f t="shared" si="30"/>
        <v>0</v>
      </c>
      <c r="AE49" s="52"/>
      <c r="AF49" s="64">
        <f t="shared" si="31"/>
        <v>0</v>
      </c>
      <c r="AG49" s="51">
        <v>14.542545941645098</v>
      </c>
      <c r="AH49" s="51">
        <v>149.11000000000001</v>
      </c>
      <c r="AI49" s="19">
        <v>3000</v>
      </c>
      <c r="AJ49" s="52"/>
      <c r="AK49" s="52"/>
    </row>
    <row r="50" spans="1:37" ht="81">
      <c r="A50" s="46" t="s">
        <v>201</v>
      </c>
      <c r="B50" s="46" t="s">
        <v>202</v>
      </c>
      <c r="C50" s="45">
        <v>380992553573</v>
      </c>
      <c r="D50" s="46" t="s">
        <v>203</v>
      </c>
      <c r="E50" s="46" t="str">
        <f t="shared" si="24"/>
        <v>61002</v>
      </c>
      <c r="F50" s="46" t="s">
        <v>395</v>
      </c>
      <c r="G50" s="46" t="s">
        <v>453</v>
      </c>
      <c r="H50" s="46" t="s">
        <v>452</v>
      </c>
      <c r="I50" s="46">
        <v>2</v>
      </c>
      <c r="J50" s="66">
        <f t="shared" si="25"/>
        <v>14.577279537716709</v>
      </c>
      <c r="K50" s="67">
        <f t="shared" si="23"/>
        <v>4</v>
      </c>
      <c r="L50" s="110" t="e">
        <f>АП!#REF!</f>
        <v>#REF!</v>
      </c>
      <c r="M50" s="47">
        <v>25.689277899343544</v>
      </c>
      <c r="N50" s="64">
        <f t="shared" si="26"/>
        <v>1</v>
      </c>
      <c r="O50" s="75">
        <v>12</v>
      </c>
      <c r="P50" s="76"/>
      <c r="Q50" s="74">
        <v>11</v>
      </c>
      <c r="R50" s="77"/>
      <c r="S50" s="87">
        <f t="shared" si="22"/>
        <v>1</v>
      </c>
      <c r="T50" s="77"/>
      <c r="U50" s="75">
        <v>5</v>
      </c>
      <c r="V50" s="78">
        <f t="shared" si="27"/>
        <v>1</v>
      </c>
      <c r="W50" s="69">
        <v>200</v>
      </c>
      <c r="X50" s="64">
        <f t="shared" si="21"/>
        <v>1</v>
      </c>
      <c r="Y50" s="48">
        <v>21</v>
      </c>
      <c r="Z50" s="64">
        <f t="shared" si="28"/>
        <v>1</v>
      </c>
      <c r="AA50" s="52"/>
      <c r="AB50" s="64">
        <f t="shared" si="29"/>
        <v>0</v>
      </c>
      <c r="AC50" s="52"/>
      <c r="AD50" s="64">
        <f t="shared" si="30"/>
        <v>0</v>
      </c>
      <c r="AE50" s="52"/>
      <c r="AF50" s="64">
        <f t="shared" si="31"/>
        <v>0</v>
      </c>
      <c r="AG50" s="51">
        <v>14.577279537716709</v>
      </c>
      <c r="AH50" s="51">
        <v>149.11000000000001</v>
      </c>
      <c r="AI50" s="19">
        <v>3000</v>
      </c>
      <c r="AJ50" s="52"/>
      <c r="AK50" s="52"/>
    </row>
    <row r="51" spans="1:37" ht="40.5">
      <c r="A51" s="46" t="s">
        <v>220</v>
      </c>
      <c r="B51" s="44" t="s">
        <v>221</v>
      </c>
      <c r="C51" s="45">
        <v>380506213528</v>
      </c>
      <c r="D51" s="46" t="s">
        <v>222</v>
      </c>
      <c r="E51" s="46" t="str">
        <f t="shared" si="24"/>
        <v>18000</v>
      </c>
      <c r="F51" s="46" t="s">
        <v>407</v>
      </c>
      <c r="G51" s="46" t="s">
        <v>410</v>
      </c>
      <c r="H51" s="46" t="s">
        <v>429</v>
      </c>
      <c r="I51" s="46">
        <v>36</v>
      </c>
      <c r="J51" s="66">
        <f t="shared" si="25"/>
        <v>14.252078267342416</v>
      </c>
      <c r="K51" s="67">
        <f t="shared" si="23"/>
        <v>4</v>
      </c>
      <c r="L51" s="110" t="e">
        <f>АП!#REF!</f>
        <v>#REF!</v>
      </c>
      <c r="M51" s="47">
        <v>26.588864575735471</v>
      </c>
      <c r="N51" s="64">
        <f t="shared" si="26"/>
        <v>1</v>
      </c>
      <c r="O51" s="75">
        <v>12</v>
      </c>
      <c r="P51" s="76"/>
      <c r="Q51" s="74">
        <v>11</v>
      </c>
      <c r="R51" s="77"/>
      <c r="S51" s="87">
        <f t="shared" si="22"/>
        <v>1</v>
      </c>
      <c r="T51" s="77"/>
      <c r="U51" s="75">
        <v>5</v>
      </c>
      <c r="V51" s="78">
        <f t="shared" si="27"/>
        <v>1</v>
      </c>
      <c r="W51" s="69">
        <v>200</v>
      </c>
      <c r="X51" s="64">
        <f t="shared" si="21"/>
        <v>1</v>
      </c>
      <c r="Y51" s="48">
        <v>17</v>
      </c>
      <c r="Z51" s="64">
        <f t="shared" si="28"/>
        <v>1</v>
      </c>
      <c r="AA51" s="52"/>
      <c r="AB51" s="64">
        <f t="shared" si="29"/>
        <v>0</v>
      </c>
      <c r="AC51" s="52"/>
      <c r="AD51" s="64">
        <f t="shared" si="30"/>
        <v>0</v>
      </c>
      <c r="AE51" s="52"/>
      <c r="AF51" s="64">
        <f t="shared" si="31"/>
        <v>0</v>
      </c>
      <c r="AG51" s="51">
        <v>14.252078267342416</v>
      </c>
      <c r="AH51" s="51">
        <v>149.11000000000001</v>
      </c>
      <c r="AI51" s="19">
        <v>3000</v>
      </c>
      <c r="AJ51" s="52"/>
      <c r="AK51" s="52"/>
    </row>
    <row r="52" spans="1:37" ht="60.75">
      <c r="A52" s="46" t="s">
        <v>9</v>
      </c>
      <c r="B52" s="44" t="s">
        <v>10</v>
      </c>
      <c r="C52" s="45">
        <v>380673937678</v>
      </c>
      <c r="D52" s="46" t="s">
        <v>11</v>
      </c>
      <c r="E52" s="46" t="str">
        <f t="shared" si="24"/>
        <v>09100</v>
      </c>
      <c r="F52" s="46" t="s">
        <v>310</v>
      </c>
      <c r="G52" s="46" t="s">
        <v>302</v>
      </c>
      <c r="H52" s="46" t="s">
        <v>429</v>
      </c>
      <c r="I52" s="46">
        <v>42</v>
      </c>
      <c r="J52" s="66">
        <f t="shared" si="25"/>
        <v>16.337134293581489</v>
      </c>
      <c r="K52" s="67">
        <f t="shared" si="23"/>
        <v>4</v>
      </c>
      <c r="L52" s="110" t="e">
        <f>АП!#REF!</f>
        <v>#REF!</v>
      </c>
      <c r="M52" s="47">
        <v>23.52540724531972</v>
      </c>
      <c r="N52" s="64">
        <f t="shared" si="26"/>
        <v>1</v>
      </c>
      <c r="O52" s="75">
        <v>11</v>
      </c>
      <c r="P52" s="76"/>
      <c r="Q52" s="74">
        <v>11</v>
      </c>
      <c r="R52" s="77"/>
      <c r="S52" s="87">
        <f t="shared" si="22"/>
        <v>1</v>
      </c>
      <c r="T52" s="77"/>
      <c r="U52" s="75">
        <v>5</v>
      </c>
      <c r="V52" s="78">
        <f t="shared" si="27"/>
        <v>1</v>
      </c>
      <c r="W52" s="69">
        <v>500</v>
      </c>
      <c r="X52" s="64">
        <f t="shared" si="21"/>
        <v>1</v>
      </c>
      <c r="Y52" s="48">
        <v>23</v>
      </c>
      <c r="Z52" s="64">
        <f t="shared" si="28"/>
        <v>1</v>
      </c>
      <c r="AA52" s="52"/>
      <c r="AB52" s="64">
        <f t="shared" si="29"/>
        <v>0</v>
      </c>
      <c r="AC52" s="52"/>
      <c r="AD52" s="64">
        <f t="shared" si="30"/>
        <v>0</v>
      </c>
      <c r="AE52" s="52"/>
      <c r="AF52" s="64">
        <f t="shared" si="31"/>
        <v>0</v>
      </c>
      <c r="AG52" s="51">
        <v>16.337134293581489</v>
      </c>
      <c r="AH52" s="51">
        <v>149.11000000000001</v>
      </c>
      <c r="AI52" s="19">
        <v>3000</v>
      </c>
      <c r="AJ52" s="52"/>
      <c r="AK52" s="52"/>
    </row>
    <row r="53" spans="1:37" ht="40.5">
      <c r="A53" s="46" t="s">
        <v>75</v>
      </c>
      <c r="B53" s="44" t="s">
        <v>76</v>
      </c>
      <c r="C53" s="45">
        <v>380673157970</v>
      </c>
      <c r="D53" s="46" t="s">
        <v>77</v>
      </c>
      <c r="E53" s="46" t="str">
        <f t="shared" si="24"/>
        <v>04071</v>
      </c>
      <c r="F53" s="46" t="s">
        <v>328</v>
      </c>
      <c r="G53" s="46" t="s">
        <v>339</v>
      </c>
      <c r="H53" s="46" t="s">
        <v>429</v>
      </c>
      <c r="I53" s="46">
        <v>15</v>
      </c>
      <c r="J53" s="66">
        <f t="shared" si="25"/>
        <v>14.011165844588891</v>
      </c>
      <c r="K53" s="67">
        <f t="shared" si="23"/>
        <v>4</v>
      </c>
      <c r="L53" s="110" t="e">
        <f>АП!#REF!</f>
        <v>#REF!</v>
      </c>
      <c r="M53" s="47">
        <v>23.306588864575737</v>
      </c>
      <c r="N53" s="64">
        <f t="shared" si="26"/>
        <v>1</v>
      </c>
      <c r="O53" s="75">
        <v>11</v>
      </c>
      <c r="P53" s="76"/>
      <c r="Q53" s="74">
        <v>11</v>
      </c>
      <c r="R53" s="77"/>
      <c r="S53" s="87">
        <f t="shared" si="22"/>
        <v>1</v>
      </c>
      <c r="T53" s="77"/>
      <c r="U53" s="75">
        <v>5</v>
      </c>
      <c r="V53" s="78">
        <f t="shared" si="27"/>
        <v>1</v>
      </c>
      <c r="W53" s="69">
        <v>200</v>
      </c>
      <c r="X53" s="64">
        <f t="shared" si="21"/>
        <v>1</v>
      </c>
      <c r="Y53" s="48">
        <v>21</v>
      </c>
      <c r="Z53" s="64">
        <f t="shared" si="28"/>
        <v>1</v>
      </c>
      <c r="AA53" s="52"/>
      <c r="AB53" s="64">
        <f t="shared" si="29"/>
        <v>0</v>
      </c>
      <c r="AC53" s="52"/>
      <c r="AD53" s="64">
        <f t="shared" si="30"/>
        <v>0</v>
      </c>
      <c r="AE53" s="52"/>
      <c r="AF53" s="64">
        <f t="shared" si="31"/>
        <v>0</v>
      </c>
      <c r="AG53" s="51">
        <v>14.011165844588891</v>
      </c>
      <c r="AH53" s="51">
        <v>149.11000000000001</v>
      </c>
      <c r="AI53" s="19">
        <v>3000</v>
      </c>
      <c r="AJ53" s="52"/>
      <c r="AK53" s="52"/>
    </row>
    <row r="54" spans="1:37" ht="40.5">
      <c r="A54" s="55" t="s">
        <v>262</v>
      </c>
      <c r="B54" s="44" t="s">
        <v>20</v>
      </c>
      <c r="C54" s="45">
        <v>380974522733</v>
      </c>
      <c r="D54" s="46" t="s">
        <v>21</v>
      </c>
      <c r="E54" s="46" t="str">
        <f t="shared" si="24"/>
        <v>51900</v>
      </c>
      <c r="F54" s="46" t="s">
        <v>314</v>
      </c>
      <c r="G54" s="46" t="s">
        <v>319</v>
      </c>
      <c r="H54" s="46" t="s">
        <v>430</v>
      </c>
      <c r="I54" s="46">
        <v>49</v>
      </c>
      <c r="J54" s="66">
        <f t="shared" si="25"/>
        <v>13.732041210796744</v>
      </c>
      <c r="K54" s="67">
        <f t="shared" si="23"/>
        <v>4</v>
      </c>
      <c r="L54" s="110" t="e">
        <f>АП!#REF!</f>
        <v>#REF!</v>
      </c>
      <c r="M54" s="47">
        <v>24</v>
      </c>
      <c r="N54" s="64">
        <f t="shared" si="26"/>
        <v>1</v>
      </c>
      <c r="O54" s="75">
        <v>10</v>
      </c>
      <c r="P54" s="76"/>
      <c r="Q54" s="74">
        <v>11</v>
      </c>
      <c r="R54" s="77"/>
      <c r="S54" s="87">
        <f t="shared" si="22"/>
        <v>1</v>
      </c>
      <c r="T54" s="77"/>
      <c r="U54" s="75">
        <v>5</v>
      </c>
      <c r="V54" s="78">
        <f t="shared" si="27"/>
        <v>1</v>
      </c>
      <c r="W54" s="69">
        <v>250</v>
      </c>
      <c r="X54" s="64">
        <f t="shared" si="21"/>
        <v>1</v>
      </c>
      <c r="Y54" s="48">
        <v>18</v>
      </c>
      <c r="Z54" s="64">
        <f t="shared" si="28"/>
        <v>1</v>
      </c>
      <c r="AA54" s="52"/>
      <c r="AB54" s="64">
        <f t="shared" si="29"/>
        <v>0</v>
      </c>
      <c r="AC54" s="52"/>
      <c r="AD54" s="64">
        <f t="shared" si="30"/>
        <v>0</v>
      </c>
      <c r="AE54" s="52"/>
      <c r="AF54" s="64">
        <f t="shared" si="31"/>
        <v>0</v>
      </c>
      <c r="AG54" s="51">
        <v>13.732041210796744</v>
      </c>
      <c r="AH54" s="51">
        <v>149.11000000000001</v>
      </c>
      <c r="AI54" s="19">
        <v>3000</v>
      </c>
      <c r="AJ54" s="52"/>
      <c r="AK54" s="52"/>
    </row>
    <row r="55" spans="1:37" ht="40.5">
      <c r="A55" s="46" t="s">
        <v>42</v>
      </c>
      <c r="B55" s="44" t="s">
        <v>43</v>
      </c>
      <c r="C55" s="45">
        <v>380954080058</v>
      </c>
      <c r="D55" s="46" t="s">
        <v>44</v>
      </c>
      <c r="E55" s="46" t="str">
        <f t="shared" si="24"/>
        <v>52200</v>
      </c>
      <c r="F55" s="46" t="s">
        <v>324</v>
      </c>
      <c r="G55" s="46" t="s">
        <v>319</v>
      </c>
      <c r="H55" s="46" t="s">
        <v>456</v>
      </c>
      <c r="I55" s="46">
        <v>64</v>
      </c>
      <c r="J55" s="66">
        <f t="shared" si="25"/>
        <v>13.244257925556251</v>
      </c>
      <c r="K55" s="67">
        <f t="shared" si="23"/>
        <v>4</v>
      </c>
      <c r="L55" s="110" t="e">
        <f>АП!#REF!</f>
        <v>#REF!</v>
      </c>
      <c r="M55" s="47">
        <v>24.814004376367613</v>
      </c>
      <c r="N55" s="64">
        <f t="shared" si="26"/>
        <v>1</v>
      </c>
      <c r="O55" s="75">
        <v>10</v>
      </c>
      <c r="P55" s="76"/>
      <c r="Q55" s="74">
        <v>11</v>
      </c>
      <c r="R55" s="77"/>
      <c r="S55" s="87">
        <f t="shared" si="22"/>
        <v>1</v>
      </c>
      <c r="T55" s="77"/>
      <c r="U55" s="75">
        <v>5</v>
      </c>
      <c r="V55" s="78">
        <f t="shared" si="27"/>
        <v>1</v>
      </c>
      <c r="W55" s="69">
        <v>200</v>
      </c>
      <c r="X55" s="64">
        <f t="shared" si="21"/>
        <v>1</v>
      </c>
      <c r="Y55" s="48">
        <v>16</v>
      </c>
      <c r="Z55" s="64">
        <f t="shared" si="28"/>
        <v>1</v>
      </c>
      <c r="AA55" s="52"/>
      <c r="AB55" s="64">
        <f t="shared" si="29"/>
        <v>0</v>
      </c>
      <c r="AC55" s="52"/>
      <c r="AD55" s="64">
        <f t="shared" si="30"/>
        <v>0</v>
      </c>
      <c r="AE55" s="52"/>
      <c r="AF55" s="64">
        <f t="shared" si="31"/>
        <v>0</v>
      </c>
      <c r="AG55" s="51">
        <v>13.244257925556251</v>
      </c>
      <c r="AH55" s="51">
        <v>149.11000000000001</v>
      </c>
      <c r="AI55" s="19">
        <v>3000</v>
      </c>
      <c r="AJ55" s="52"/>
      <c r="AK55" s="52"/>
    </row>
    <row r="56" spans="1:37" ht="40.5">
      <c r="A56" s="46" t="s">
        <v>67</v>
      </c>
      <c r="B56" s="44" t="s">
        <v>68</v>
      </c>
      <c r="C56" s="45">
        <v>380952724167</v>
      </c>
      <c r="D56" s="46" t="s">
        <v>69</v>
      </c>
      <c r="E56" s="46" t="str">
        <f t="shared" si="24"/>
        <v>03179</v>
      </c>
      <c r="F56" s="46" t="s">
        <v>328</v>
      </c>
      <c r="G56" s="46" t="s">
        <v>444</v>
      </c>
      <c r="H56" s="46" t="s">
        <v>430</v>
      </c>
      <c r="I56" s="46" t="s">
        <v>335</v>
      </c>
      <c r="J56" s="66">
        <f t="shared" si="25"/>
        <v>14.257728903147932</v>
      </c>
      <c r="K56" s="67">
        <f t="shared" si="23"/>
        <v>4</v>
      </c>
      <c r="L56" s="110" t="e">
        <f>АП!#REF!</f>
        <v>#REF!</v>
      </c>
      <c r="M56" s="47">
        <v>23.695599319231704</v>
      </c>
      <c r="N56" s="64">
        <f t="shared" si="26"/>
        <v>1</v>
      </c>
      <c r="O56" s="75">
        <v>10</v>
      </c>
      <c r="P56" s="76"/>
      <c r="Q56" s="74">
        <v>11</v>
      </c>
      <c r="R56" s="77"/>
      <c r="S56" s="87">
        <f t="shared" si="22"/>
        <v>1</v>
      </c>
      <c r="T56" s="77"/>
      <c r="U56" s="75">
        <v>5</v>
      </c>
      <c r="V56" s="78">
        <f t="shared" si="27"/>
        <v>1</v>
      </c>
      <c r="W56" s="69">
        <v>300</v>
      </c>
      <c r="X56" s="64">
        <f t="shared" si="21"/>
        <v>1</v>
      </c>
      <c r="Y56" s="48">
        <v>20</v>
      </c>
      <c r="Z56" s="64">
        <f t="shared" si="28"/>
        <v>1</v>
      </c>
      <c r="AA56" s="52"/>
      <c r="AB56" s="64">
        <f t="shared" si="29"/>
        <v>0</v>
      </c>
      <c r="AC56" s="52"/>
      <c r="AD56" s="64">
        <f t="shared" si="30"/>
        <v>0</v>
      </c>
      <c r="AE56" s="52"/>
      <c r="AF56" s="64">
        <f t="shared" si="31"/>
        <v>0</v>
      </c>
      <c r="AG56" s="51">
        <v>14.257728903147932</v>
      </c>
      <c r="AH56" s="51">
        <v>149.11000000000001</v>
      </c>
      <c r="AI56" s="19">
        <v>3000</v>
      </c>
      <c r="AJ56" s="52"/>
      <c r="AK56" s="52"/>
    </row>
    <row r="57" spans="1:37" ht="81">
      <c r="A57" s="46" t="s">
        <v>114</v>
      </c>
      <c r="B57" s="44" t="s">
        <v>115</v>
      </c>
      <c r="C57" s="45">
        <v>380676052509</v>
      </c>
      <c r="D57" s="46" t="s">
        <v>116</v>
      </c>
      <c r="E57" s="46" t="str">
        <f t="shared" si="24"/>
        <v>50027</v>
      </c>
      <c r="F57" s="46" t="s">
        <v>355</v>
      </c>
      <c r="G57" s="46" t="s">
        <v>445</v>
      </c>
      <c r="H57" s="46" t="s">
        <v>430</v>
      </c>
      <c r="I57" s="46" t="s">
        <v>359</v>
      </c>
      <c r="J57" s="66">
        <f t="shared" si="25"/>
        <v>13.439940578538724</v>
      </c>
      <c r="K57" s="67">
        <f t="shared" si="23"/>
        <v>4</v>
      </c>
      <c r="L57" s="110" t="e">
        <f>АП!#REF!</f>
        <v>#REF!</v>
      </c>
      <c r="M57" s="47">
        <v>26.12691466083151</v>
      </c>
      <c r="N57" s="64">
        <f t="shared" si="26"/>
        <v>1</v>
      </c>
      <c r="O57" s="75">
        <v>10</v>
      </c>
      <c r="P57" s="76"/>
      <c r="Q57" s="74">
        <v>11</v>
      </c>
      <c r="R57" s="77"/>
      <c r="S57" s="87">
        <f t="shared" si="22"/>
        <v>1</v>
      </c>
      <c r="T57" s="77"/>
      <c r="U57" s="75">
        <v>5</v>
      </c>
      <c r="V57" s="78">
        <f t="shared" si="27"/>
        <v>1</v>
      </c>
      <c r="W57" s="69">
        <v>200</v>
      </c>
      <c r="X57" s="64">
        <f t="shared" si="21"/>
        <v>1</v>
      </c>
      <c r="Y57" s="48">
        <v>17</v>
      </c>
      <c r="Z57" s="64">
        <f t="shared" si="28"/>
        <v>1</v>
      </c>
      <c r="AA57" s="52"/>
      <c r="AB57" s="64">
        <f t="shared" si="29"/>
        <v>0</v>
      </c>
      <c r="AC57" s="52"/>
      <c r="AD57" s="64">
        <f t="shared" si="30"/>
        <v>0</v>
      </c>
      <c r="AE57" s="52"/>
      <c r="AF57" s="64">
        <f t="shared" si="31"/>
        <v>0</v>
      </c>
      <c r="AG57" s="51">
        <v>13.439940578538724</v>
      </c>
      <c r="AH57" s="51">
        <v>149.11000000000001</v>
      </c>
      <c r="AI57" s="19">
        <v>3000</v>
      </c>
      <c r="AJ57" s="52"/>
      <c r="AK57" s="52"/>
    </row>
    <row r="58" spans="1:37" ht="40.5">
      <c r="A58" s="46" t="s">
        <v>204</v>
      </c>
      <c r="B58" s="44" t="s">
        <v>205</v>
      </c>
      <c r="C58" s="45">
        <v>380952806588</v>
      </c>
      <c r="D58" s="46" t="s">
        <v>206</v>
      </c>
      <c r="E58" s="46" t="str">
        <f t="shared" si="24"/>
        <v>61091</v>
      </c>
      <c r="F58" s="46" t="s">
        <v>395</v>
      </c>
      <c r="G58" s="46" t="s">
        <v>402</v>
      </c>
      <c r="H58" s="46" t="s">
        <v>429</v>
      </c>
      <c r="I58" s="46">
        <v>11</v>
      </c>
      <c r="J58" s="66">
        <f t="shared" si="25"/>
        <v>13.500365688833018</v>
      </c>
      <c r="K58" s="67">
        <f t="shared" si="23"/>
        <v>4</v>
      </c>
      <c r="L58" s="110" t="e">
        <f>АП!#REF!</f>
        <v>#REF!</v>
      </c>
      <c r="M58" s="47">
        <v>24.303428154631654</v>
      </c>
      <c r="N58" s="64">
        <f t="shared" si="26"/>
        <v>1</v>
      </c>
      <c r="O58" s="75">
        <v>10</v>
      </c>
      <c r="P58" s="76"/>
      <c r="Q58" s="74">
        <v>11</v>
      </c>
      <c r="R58" s="77"/>
      <c r="S58" s="87">
        <f t="shared" si="22"/>
        <v>1</v>
      </c>
      <c r="T58" s="77"/>
      <c r="U58" s="75">
        <v>5</v>
      </c>
      <c r="V58" s="78">
        <f t="shared" si="27"/>
        <v>1</v>
      </c>
      <c r="W58" s="69">
        <v>200</v>
      </c>
      <c r="X58" s="64">
        <f t="shared" si="21"/>
        <v>1</v>
      </c>
      <c r="Y58" s="48">
        <v>19</v>
      </c>
      <c r="Z58" s="64">
        <f t="shared" si="28"/>
        <v>1</v>
      </c>
      <c r="AA58" s="52"/>
      <c r="AB58" s="64">
        <f t="shared" si="29"/>
        <v>0</v>
      </c>
      <c r="AC58" s="52"/>
      <c r="AD58" s="64">
        <f t="shared" si="30"/>
        <v>0</v>
      </c>
      <c r="AE58" s="52"/>
      <c r="AF58" s="64">
        <f t="shared" si="31"/>
        <v>0</v>
      </c>
      <c r="AG58" s="51">
        <v>13.500365688833018</v>
      </c>
      <c r="AH58" s="51">
        <v>149.11000000000001</v>
      </c>
      <c r="AI58" s="19">
        <v>3000</v>
      </c>
      <c r="AJ58" s="52"/>
      <c r="AK58" s="52"/>
    </row>
    <row r="59" spans="1:37" ht="60.75">
      <c r="A59" s="46" t="s">
        <v>4</v>
      </c>
      <c r="B59" s="44" t="s">
        <v>5</v>
      </c>
      <c r="C59" s="45">
        <v>380990431535</v>
      </c>
      <c r="D59" s="46" t="s">
        <v>6</v>
      </c>
      <c r="E59" s="46" t="str">
        <f t="shared" si="24"/>
        <v>84500</v>
      </c>
      <c r="F59" s="46" t="s">
        <v>299</v>
      </c>
      <c r="G59" s="46" t="s">
        <v>301</v>
      </c>
      <c r="H59" s="46" t="s">
        <v>429</v>
      </c>
      <c r="I59" s="46">
        <v>63</v>
      </c>
      <c r="J59" s="66">
        <f t="shared" si="25"/>
        <v>14.971874862951903</v>
      </c>
      <c r="K59" s="67">
        <f t="shared" si="23"/>
        <v>4</v>
      </c>
      <c r="L59" s="110" t="e">
        <f>АП!#REF!</f>
        <v>#REF!</v>
      </c>
      <c r="M59" s="47">
        <v>27.488451252127401</v>
      </c>
      <c r="N59" s="64">
        <f t="shared" si="26"/>
        <v>1</v>
      </c>
      <c r="O59" s="75">
        <v>9</v>
      </c>
      <c r="P59" s="76"/>
      <c r="Q59" s="74">
        <v>11</v>
      </c>
      <c r="R59" s="77"/>
      <c r="S59" s="87">
        <f t="shared" si="22"/>
        <v>1</v>
      </c>
      <c r="T59" s="77"/>
      <c r="U59" s="75">
        <v>5</v>
      </c>
      <c r="V59" s="78">
        <f t="shared" si="27"/>
        <v>1</v>
      </c>
      <c r="W59" s="69">
        <v>500</v>
      </c>
      <c r="X59" s="64">
        <f t="shared" si="21"/>
        <v>1</v>
      </c>
      <c r="Y59" s="48">
        <v>14</v>
      </c>
      <c r="Z59" s="64">
        <f t="shared" si="28"/>
        <v>1</v>
      </c>
      <c r="AA59" s="52"/>
      <c r="AB59" s="64">
        <f t="shared" si="29"/>
        <v>0</v>
      </c>
      <c r="AC59" s="52"/>
      <c r="AD59" s="64">
        <f t="shared" si="30"/>
        <v>0</v>
      </c>
      <c r="AE59" s="52"/>
      <c r="AF59" s="64">
        <f t="shared" si="31"/>
        <v>0</v>
      </c>
      <c r="AG59" s="51">
        <v>14.971874862951903</v>
      </c>
      <c r="AH59" s="51">
        <v>149.11000000000001</v>
      </c>
      <c r="AI59" s="19">
        <v>3000</v>
      </c>
      <c r="AJ59" s="52"/>
      <c r="AK59" s="52"/>
    </row>
    <row r="60" spans="1:37" ht="40.5">
      <c r="A60" s="46" t="s">
        <v>239</v>
      </c>
      <c r="B60" s="44" t="s">
        <v>27</v>
      </c>
      <c r="C60" s="45">
        <v>380679488085</v>
      </c>
      <c r="D60" s="46" t="s">
        <v>28</v>
      </c>
      <c r="E60" s="46" t="str">
        <f t="shared" si="24"/>
        <v>49000</v>
      </c>
      <c r="F60" s="46" t="s">
        <v>300</v>
      </c>
      <c r="G60" s="46" t="s">
        <v>307</v>
      </c>
      <c r="H60" s="46" t="s">
        <v>429</v>
      </c>
      <c r="I60" s="46">
        <v>15</v>
      </c>
      <c r="J60" s="66">
        <f t="shared" si="25"/>
        <v>12.92483622881058</v>
      </c>
      <c r="K60" s="67">
        <f t="shared" si="23"/>
        <v>4</v>
      </c>
      <c r="L60" s="110" t="e">
        <f>АП!#REF!</f>
        <v>#REF!</v>
      </c>
      <c r="M60" s="47">
        <v>23.11208363724775</v>
      </c>
      <c r="N60" s="64">
        <f t="shared" si="26"/>
        <v>1</v>
      </c>
      <c r="O60" s="75">
        <v>9</v>
      </c>
      <c r="P60" s="76"/>
      <c r="Q60" s="74">
        <v>11</v>
      </c>
      <c r="R60" s="77"/>
      <c r="S60" s="87">
        <f t="shared" si="22"/>
        <v>1</v>
      </c>
      <c r="T60" s="77"/>
      <c r="U60" s="75">
        <v>5</v>
      </c>
      <c r="V60" s="78">
        <f t="shared" si="27"/>
        <v>1</v>
      </c>
      <c r="W60" s="69">
        <v>200</v>
      </c>
      <c r="X60" s="64">
        <f t="shared" si="21"/>
        <v>1</v>
      </c>
      <c r="Y60" s="48">
        <v>18</v>
      </c>
      <c r="Z60" s="64">
        <f t="shared" si="28"/>
        <v>1</v>
      </c>
      <c r="AA60" s="52"/>
      <c r="AB60" s="64">
        <f t="shared" si="29"/>
        <v>0</v>
      </c>
      <c r="AC60" s="52"/>
      <c r="AD60" s="64">
        <f t="shared" si="30"/>
        <v>0</v>
      </c>
      <c r="AE60" s="52"/>
      <c r="AF60" s="64">
        <f t="shared" si="31"/>
        <v>0</v>
      </c>
      <c r="AG60" s="51">
        <v>12.92483622881058</v>
      </c>
      <c r="AH60" s="51">
        <v>149.11000000000001</v>
      </c>
      <c r="AI60" s="19">
        <v>3000</v>
      </c>
      <c r="AJ60" s="52"/>
      <c r="AK60" s="52"/>
    </row>
    <row r="61" spans="1:37" ht="60.75">
      <c r="A61" s="46" t="s">
        <v>38</v>
      </c>
      <c r="B61" s="44" t="s">
        <v>39</v>
      </c>
      <c r="C61" s="45">
        <v>380504842772</v>
      </c>
      <c r="D61" s="46" t="s">
        <v>40</v>
      </c>
      <c r="E61" s="46" t="str">
        <f t="shared" si="24"/>
        <v>71500</v>
      </c>
      <c r="F61" s="46" t="s">
        <v>321</v>
      </c>
      <c r="G61" s="46" t="s">
        <v>322</v>
      </c>
      <c r="H61" s="46" t="s">
        <v>429</v>
      </c>
      <c r="I61" s="46">
        <v>4</v>
      </c>
      <c r="J61" s="66">
        <f t="shared" si="25"/>
        <v>15.000809524868462</v>
      </c>
      <c r="K61" s="67">
        <f t="shared" si="23"/>
        <v>4</v>
      </c>
      <c r="L61" s="110" t="e">
        <f>АП!#REF!</f>
        <v>#REF!</v>
      </c>
      <c r="M61" s="47">
        <v>27.877461706783372</v>
      </c>
      <c r="N61" s="64">
        <f t="shared" si="26"/>
        <v>1</v>
      </c>
      <c r="O61" s="75">
        <v>9</v>
      </c>
      <c r="P61" s="76"/>
      <c r="Q61" s="74">
        <v>11</v>
      </c>
      <c r="R61" s="77"/>
      <c r="S61" s="87">
        <f t="shared" si="22"/>
        <v>1</v>
      </c>
      <c r="T61" s="77"/>
      <c r="U61" s="75">
        <v>5</v>
      </c>
      <c r="V61" s="78">
        <f t="shared" si="27"/>
        <v>1</v>
      </c>
      <c r="W61" s="69">
        <v>500</v>
      </c>
      <c r="X61" s="64">
        <f t="shared" si="21"/>
        <v>1</v>
      </c>
      <c r="Y61" s="48">
        <v>14</v>
      </c>
      <c r="Z61" s="64">
        <f t="shared" si="28"/>
        <v>1</v>
      </c>
      <c r="AA61" s="52"/>
      <c r="AB61" s="64">
        <f t="shared" si="29"/>
        <v>0</v>
      </c>
      <c r="AC61" s="52"/>
      <c r="AD61" s="64">
        <f t="shared" si="30"/>
        <v>0</v>
      </c>
      <c r="AE61" s="52"/>
      <c r="AF61" s="64">
        <f t="shared" si="31"/>
        <v>0</v>
      </c>
      <c r="AG61" s="51">
        <v>15.000809524868462</v>
      </c>
      <c r="AH61" s="51">
        <v>149.11000000000001</v>
      </c>
      <c r="AI61" s="19">
        <v>3000</v>
      </c>
      <c r="AJ61" s="52"/>
      <c r="AK61" s="52"/>
    </row>
    <row r="62" spans="1:37" ht="40.5">
      <c r="A62" s="46" t="s">
        <v>240</v>
      </c>
      <c r="B62" s="44" t="s">
        <v>231</v>
      </c>
      <c r="C62" s="45">
        <v>380972777718</v>
      </c>
      <c r="D62" s="46" t="s">
        <v>41</v>
      </c>
      <c r="E62" s="46" t="str">
        <f t="shared" si="24"/>
        <v>10014</v>
      </c>
      <c r="F62" s="46" t="s">
        <v>318</v>
      </c>
      <c r="G62" s="46" t="s">
        <v>432</v>
      </c>
      <c r="H62" s="46" t="s">
        <v>323</v>
      </c>
      <c r="I62" s="46">
        <v>2</v>
      </c>
      <c r="J62" s="66">
        <f t="shared" si="25"/>
        <v>12.985948700337573</v>
      </c>
      <c r="K62" s="67">
        <f t="shared" si="23"/>
        <v>4</v>
      </c>
      <c r="L62" s="110" t="e">
        <f>АП!#REF!</f>
        <v>#REF!</v>
      </c>
      <c r="M62" s="47">
        <v>25.251641137855579</v>
      </c>
      <c r="N62" s="64">
        <f t="shared" si="26"/>
        <v>1</v>
      </c>
      <c r="O62" s="75">
        <v>9</v>
      </c>
      <c r="P62" s="76"/>
      <c r="Q62" s="74">
        <v>11</v>
      </c>
      <c r="R62" s="77"/>
      <c r="S62" s="87">
        <f t="shared" si="22"/>
        <v>1</v>
      </c>
      <c r="T62" s="77"/>
      <c r="U62" s="75">
        <v>5</v>
      </c>
      <c r="V62" s="78">
        <f t="shared" si="27"/>
        <v>1</v>
      </c>
      <c r="W62" s="69">
        <v>200</v>
      </c>
      <c r="X62" s="64">
        <f t="shared" si="21"/>
        <v>1</v>
      </c>
      <c r="Y62" s="48">
        <v>17</v>
      </c>
      <c r="Z62" s="64">
        <f t="shared" si="28"/>
        <v>1</v>
      </c>
      <c r="AA62" s="52"/>
      <c r="AB62" s="64">
        <f t="shared" si="29"/>
        <v>0</v>
      </c>
      <c r="AC62" s="52"/>
      <c r="AD62" s="64">
        <f t="shared" si="30"/>
        <v>0</v>
      </c>
      <c r="AE62" s="52"/>
      <c r="AF62" s="64">
        <f t="shared" si="31"/>
        <v>0</v>
      </c>
      <c r="AG62" s="51">
        <v>12.985948700337573</v>
      </c>
      <c r="AH62" s="51">
        <v>149.11000000000001</v>
      </c>
      <c r="AI62" s="19">
        <v>3000</v>
      </c>
      <c r="AJ62" s="52"/>
      <c r="AK62" s="52"/>
    </row>
    <row r="63" spans="1:37" ht="40.5">
      <c r="A63" s="46" t="s">
        <v>47</v>
      </c>
      <c r="B63" s="44" t="s">
        <v>260</v>
      </c>
      <c r="C63" s="45">
        <v>380981207300</v>
      </c>
      <c r="D63" s="46" t="s">
        <v>48</v>
      </c>
      <c r="E63" s="46" t="str">
        <f t="shared" si="24"/>
        <v>69035</v>
      </c>
      <c r="F63" s="46" t="s">
        <v>325</v>
      </c>
      <c r="G63" s="46" t="s">
        <v>432</v>
      </c>
      <c r="H63" s="46" t="s">
        <v>430</v>
      </c>
      <c r="I63" s="46">
        <v>178</v>
      </c>
      <c r="J63" s="66">
        <f t="shared" si="25"/>
        <v>13.318383636191008</v>
      </c>
      <c r="K63" s="67">
        <f t="shared" si="23"/>
        <v>4</v>
      </c>
      <c r="L63" s="110" t="e">
        <f>АП!#REF!</f>
        <v>#REF!</v>
      </c>
      <c r="M63" s="47">
        <v>24.449307075127642</v>
      </c>
      <c r="N63" s="64">
        <f t="shared" si="26"/>
        <v>1</v>
      </c>
      <c r="O63" s="75">
        <v>9</v>
      </c>
      <c r="P63" s="76"/>
      <c r="Q63" s="74">
        <v>11</v>
      </c>
      <c r="R63" s="77"/>
      <c r="S63" s="87">
        <f t="shared" si="22"/>
        <v>1</v>
      </c>
      <c r="T63" s="77"/>
      <c r="U63" s="75">
        <v>5</v>
      </c>
      <c r="V63" s="78">
        <f t="shared" si="27"/>
        <v>1</v>
      </c>
      <c r="W63" s="69">
        <v>200</v>
      </c>
      <c r="X63" s="64">
        <f t="shared" si="21"/>
        <v>1</v>
      </c>
      <c r="Y63" s="48">
        <v>21</v>
      </c>
      <c r="Z63" s="64">
        <f t="shared" si="28"/>
        <v>1</v>
      </c>
      <c r="AA63" s="52"/>
      <c r="AB63" s="64">
        <f t="shared" si="29"/>
        <v>0</v>
      </c>
      <c r="AC63" s="52"/>
      <c r="AD63" s="64">
        <f t="shared" si="30"/>
        <v>0</v>
      </c>
      <c r="AE63" s="52"/>
      <c r="AF63" s="64">
        <f t="shared" si="31"/>
        <v>0</v>
      </c>
      <c r="AG63" s="51">
        <v>13.318383636191008</v>
      </c>
      <c r="AH63" s="51">
        <v>149.11000000000001</v>
      </c>
      <c r="AI63" s="19">
        <v>3000</v>
      </c>
      <c r="AJ63" s="52"/>
      <c r="AK63" s="52"/>
    </row>
    <row r="64" spans="1:37" ht="40.5">
      <c r="A64" s="46" t="s">
        <v>117</v>
      </c>
      <c r="B64" s="44" t="s">
        <v>118</v>
      </c>
      <c r="C64" s="45">
        <v>380990753209</v>
      </c>
      <c r="D64" s="46" t="s">
        <v>119</v>
      </c>
      <c r="E64" s="46" t="str">
        <f t="shared" si="24"/>
        <v>25006</v>
      </c>
      <c r="F64" s="46" t="s">
        <v>360</v>
      </c>
      <c r="G64" s="46" t="s">
        <v>361</v>
      </c>
      <c r="H64" s="46" t="s">
        <v>429</v>
      </c>
      <c r="I64" s="46" t="s">
        <v>362</v>
      </c>
      <c r="J64" s="66">
        <f t="shared" si="25"/>
        <v>12.601817059851768</v>
      </c>
      <c r="K64" s="67">
        <f t="shared" si="23"/>
        <v>4</v>
      </c>
      <c r="L64" s="110" t="e">
        <f>АП!#REF!</f>
        <v>#REF!</v>
      </c>
      <c r="M64" s="47">
        <v>22.723073182591783</v>
      </c>
      <c r="N64" s="64">
        <f t="shared" si="26"/>
        <v>1</v>
      </c>
      <c r="O64" s="75">
        <v>9</v>
      </c>
      <c r="P64" s="76"/>
      <c r="Q64" s="74">
        <v>11</v>
      </c>
      <c r="R64" s="77"/>
      <c r="S64" s="87">
        <f t="shared" si="22"/>
        <v>1</v>
      </c>
      <c r="T64" s="77"/>
      <c r="U64" s="75">
        <v>5</v>
      </c>
      <c r="V64" s="78">
        <f t="shared" si="27"/>
        <v>1</v>
      </c>
      <c r="W64" s="69">
        <v>200</v>
      </c>
      <c r="X64" s="64">
        <f t="shared" si="21"/>
        <v>1</v>
      </c>
      <c r="Y64" s="48">
        <v>15</v>
      </c>
      <c r="Z64" s="64">
        <f t="shared" si="28"/>
        <v>1</v>
      </c>
      <c r="AA64" s="52"/>
      <c r="AB64" s="64">
        <f t="shared" si="29"/>
        <v>0</v>
      </c>
      <c r="AC64" s="52"/>
      <c r="AD64" s="64">
        <f t="shared" si="30"/>
        <v>0</v>
      </c>
      <c r="AE64" s="52"/>
      <c r="AF64" s="64">
        <f t="shared" si="31"/>
        <v>0</v>
      </c>
      <c r="AG64" s="51">
        <v>12.601817059851768</v>
      </c>
      <c r="AH64" s="51">
        <v>149.11000000000001</v>
      </c>
      <c r="AI64" s="19">
        <v>3000</v>
      </c>
      <c r="AJ64" s="52"/>
      <c r="AK64" s="52"/>
    </row>
    <row r="65" spans="1:37" ht="40.5">
      <c r="A65" s="46" t="s">
        <v>7</v>
      </c>
      <c r="B65" s="44" t="s">
        <v>8</v>
      </c>
      <c r="C65" s="45">
        <v>380503599008</v>
      </c>
      <c r="D65" s="46" t="s">
        <v>297</v>
      </c>
      <c r="E65" s="46" t="str">
        <f t="shared" si="24"/>
        <v>71118</v>
      </c>
      <c r="F65" s="46" t="s">
        <v>308</v>
      </c>
      <c r="G65" s="46" t="s">
        <v>446</v>
      </c>
      <c r="H65" s="46" t="s">
        <v>430</v>
      </c>
      <c r="I65" s="46">
        <v>35</v>
      </c>
      <c r="J65" s="66">
        <f t="shared" si="25"/>
        <v>14.806542242683651</v>
      </c>
      <c r="K65" s="67">
        <f t="shared" si="23"/>
        <v>4</v>
      </c>
      <c r="L65" s="110" t="e">
        <f>АП!#REF!</f>
        <v>#REF!</v>
      </c>
      <c r="M65" s="47">
        <v>26.540238268903476</v>
      </c>
      <c r="N65" s="64">
        <f t="shared" si="26"/>
        <v>1</v>
      </c>
      <c r="O65" s="75">
        <v>8</v>
      </c>
      <c r="P65" s="76"/>
      <c r="Q65" s="74">
        <v>11</v>
      </c>
      <c r="R65" s="77"/>
      <c r="S65" s="87">
        <f t="shared" si="22"/>
        <v>1</v>
      </c>
      <c r="T65" s="77"/>
      <c r="U65" s="75">
        <v>5</v>
      </c>
      <c r="V65" s="78">
        <f t="shared" si="27"/>
        <v>1</v>
      </c>
      <c r="W65" s="69">
        <v>500</v>
      </c>
      <c r="X65" s="64">
        <f t="shared" si="21"/>
        <v>1</v>
      </c>
      <c r="Y65" s="48">
        <v>17</v>
      </c>
      <c r="Z65" s="64">
        <f t="shared" si="28"/>
        <v>1</v>
      </c>
      <c r="AA65" s="52"/>
      <c r="AB65" s="64">
        <f t="shared" si="29"/>
        <v>0</v>
      </c>
      <c r="AC65" s="52"/>
      <c r="AD65" s="64">
        <f t="shared" si="30"/>
        <v>0</v>
      </c>
      <c r="AE65" s="52"/>
      <c r="AF65" s="64">
        <f t="shared" si="31"/>
        <v>0</v>
      </c>
      <c r="AG65" s="51">
        <v>14.806542242683651</v>
      </c>
      <c r="AH65" s="51">
        <v>149.11000000000001</v>
      </c>
      <c r="AI65" s="19">
        <v>3000</v>
      </c>
      <c r="AJ65" s="52"/>
      <c r="AK65" s="52"/>
    </row>
    <row r="66" spans="1:37" ht="60.75">
      <c r="A66" s="46" t="s">
        <v>106</v>
      </c>
      <c r="B66" s="44" t="s">
        <v>268</v>
      </c>
      <c r="C66" s="45">
        <v>380976963061</v>
      </c>
      <c r="D66" s="46" t="s">
        <v>107</v>
      </c>
      <c r="E66" s="46" t="str">
        <f t="shared" si="24"/>
        <v>50027</v>
      </c>
      <c r="F66" s="46" t="s">
        <v>355</v>
      </c>
      <c r="G66" s="46" t="s">
        <v>455</v>
      </c>
      <c r="H66" s="46" t="s">
        <v>454</v>
      </c>
      <c r="I66" s="46">
        <v>10</v>
      </c>
      <c r="J66" s="66">
        <f t="shared" si="25"/>
        <v>12.620888120653245</v>
      </c>
      <c r="K66" s="67">
        <f t="shared" si="23"/>
        <v>4</v>
      </c>
      <c r="L66" s="110" t="e">
        <f>АП!#REF!</f>
        <v>#REF!</v>
      </c>
      <c r="M66" s="47">
        <v>24.789691222951618</v>
      </c>
      <c r="N66" s="64">
        <f t="shared" si="26"/>
        <v>1</v>
      </c>
      <c r="O66" s="75">
        <v>8</v>
      </c>
      <c r="P66" s="76"/>
      <c r="Q66" s="74">
        <v>11</v>
      </c>
      <c r="R66" s="77"/>
      <c r="S66" s="87">
        <f t="shared" si="22"/>
        <v>1</v>
      </c>
      <c r="T66" s="77"/>
      <c r="U66" s="75">
        <v>5</v>
      </c>
      <c r="V66" s="78">
        <f t="shared" si="27"/>
        <v>1</v>
      </c>
      <c r="W66" s="69">
        <v>250</v>
      </c>
      <c r="X66" s="64">
        <f t="shared" si="21"/>
        <v>1</v>
      </c>
      <c r="Y66" s="48">
        <v>14</v>
      </c>
      <c r="Z66" s="64">
        <f t="shared" si="28"/>
        <v>1</v>
      </c>
      <c r="AA66" s="52"/>
      <c r="AB66" s="64">
        <f t="shared" si="29"/>
        <v>0</v>
      </c>
      <c r="AC66" s="52"/>
      <c r="AD66" s="64">
        <f t="shared" si="30"/>
        <v>0</v>
      </c>
      <c r="AE66" s="52"/>
      <c r="AF66" s="64">
        <f t="shared" si="31"/>
        <v>0</v>
      </c>
      <c r="AG66" s="51">
        <v>12.620888120653245</v>
      </c>
      <c r="AH66" s="51">
        <v>149.11000000000001</v>
      </c>
      <c r="AI66" s="19">
        <v>3000</v>
      </c>
      <c r="AJ66" s="52"/>
      <c r="AK66" s="52"/>
    </row>
    <row r="67" spans="1:37" ht="40.5">
      <c r="A67" s="46" t="s">
        <v>152</v>
      </c>
      <c r="B67" s="44" t="s">
        <v>153</v>
      </c>
      <c r="C67" s="45">
        <v>380976469271</v>
      </c>
      <c r="D67" s="46" t="s">
        <v>154</v>
      </c>
      <c r="E67" s="46" t="str">
        <f t="shared" si="24"/>
        <v>65014</v>
      </c>
      <c r="F67" s="46" t="s">
        <v>380</v>
      </c>
      <c r="G67" s="46" t="s">
        <v>387</v>
      </c>
      <c r="H67" s="46" t="s">
        <v>429</v>
      </c>
      <c r="I67" s="46">
        <v>10</v>
      </c>
      <c r="J67" s="66">
        <f t="shared" si="25"/>
        <v>13.041935458626142</v>
      </c>
      <c r="K67" s="67">
        <f t="shared" si="23"/>
        <v>4</v>
      </c>
      <c r="L67" s="110" t="e">
        <f>АП!#REF!</f>
        <v>#REF!</v>
      </c>
      <c r="M67" s="47">
        <v>25.178701677607584</v>
      </c>
      <c r="N67" s="64">
        <f t="shared" si="26"/>
        <v>1</v>
      </c>
      <c r="O67" s="75">
        <v>8</v>
      </c>
      <c r="P67" s="76"/>
      <c r="Q67" s="74">
        <v>11</v>
      </c>
      <c r="R67" s="77"/>
      <c r="S67" s="87">
        <f t="shared" si="22"/>
        <v>1</v>
      </c>
      <c r="T67" s="77"/>
      <c r="U67" s="75">
        <v>5</v>
      </c>
      <c r="V67" s="78">
        <f t="shared" si="27"/>
        <v>1</v>
      </c>
      <c r="W67" s="69">
        <v>250</v>
      </c>
      <c r="X67" s="64">
        <f t="shared" si="21"/>
        <v>1</v>
      </c>
      <c r="Y67" s="48">
        <v>18</v>
      </c>
      <c r="Z67" s="64">
        <f t="shared" si="28"/>
        <v>1</v>
      </c>
      <c r="AA67" s="52"/>
      <c r="AB67" s="64">
        <f t="shared" si="29"/>
        <v>0</v>
      </c>
      <c r="AC67" s="52"/>
      <c r="AD67" s="64">
        <f t="shared" si="30"/>
        <v>0</v>
      </c>
      <c r="AE67" s="52"/>
      <c r="AF67" s="64">
        <f t="shared" si="31"/>
        <v>0</v>
      </c>
      <c r="AG67" s="51">
        <v>13.041935458626142</v>
      </c>
      <c r="AH67" s="51">
        <v>149.11000000000001</v>
      </c>
      <c r="AI67" s="19">
        <v>3000</v>
      </c>
      <c r="AJ67" s="52"/>
      <c r="AK67" s="52"/>
    </row>
    <row r="68" spans="1:37" ht="40.5">
      <c r="A68" s="46" t="s">
        <v>197</v>
      </c>
      <c r="B68" s="44" t="s">
        <v>198</v>
      </c>
      <c r="C68" s="45">
        <v>380504032737</v>
      </c>
      <c r="D68" s="46" t="s">
        <v>199</v>
      </c>
      <c r="E68" s="46" t="str">
        <f t="shared" si="24"/>
        <v>61052</v>
      </c>
      <c r="F68" s="46" t="s">
        <v>395</v>
      </c>
      <c r="G68" s="46" t="s">
        <v>399</v>
      </c>
      <c r="H68" s="46" t="s">
        <v>429</v>
      </c>
      <c r="I68" s="46" t="s">
        <v>400</v>
      </c>
      <c r="J68" s="66">
        <f t="shared" si="25"/>
        <v>12.513872658438576</v>
      </c>
      <c r="K68" s="67">
        <f t="shared" si="23"/>
        <v>4</v>
      </c>
      <c r="L68" s="110" t="e">
        <f>АП!#REF!</f>
        <v>#REF!</v>
      </c>
      <c r="M68" s="47">
        <v>24.133236080719669</v>
      </c>
      <c r="N68" s="64">
        <f t="shared" si="26"/>
        <v>1</v>
      </c>
      <c r="O68" s="75">
        <v>8</v>
      </c>
      <c r="P68" s="76"/>
      <c r="Q68" s="74">
        <v>11</v>
      </c>
      <c r="R68" s="77"/>
      <c r="S68" s="87">
        <f t="shared" si="22"/>
        <v>1</v>
      </c>
      <c r="T68" s="77"/>
      <c r="U68" s="75">
        <v>5</v>
      </c>
      <c r="V68" s="78">
        <f t="shared" si="27"/>
        <v>1</v>
      </c>
      <c r="W68" s="69">
        <v>200</v>
      </c>
      <c r="X68" s="64">
        <f t="shared" si="21"/>
        <v>1</v>
      </c>
      <c r="Y68" s="48">
        <v>17</v>
      </c>
      <c r="Z68" s="64">
        <f t="shared" si="28"/>
        <v>1</v>
      </c>
      <c r="AA68" s="52"/>
      <c r="AB68" s="64">
        <f t="shared" si="29"/>
        <v>0</v>
      </c>
      <c r="AC68" s="52"/>
      <c r="AD68" s="64">
        <f t="shared" si="30"/>
        <v>0</v>
      </c>
      <c r="AE68" s="52"/>
      <c r="AF68" s="64">
        <f t="shared" si="31"/>
        <v>0</v>
      </c>
      <c r="AG68" s="51">
        <v>12.513872658438576</v>
      </c>
      <c r="AH68" s="51">
        <v>149.11000000000001</v>
      </c>
      <c r="AI68" s="19">
        <v>3000</v>
      </c>
      <c r="AJ68" s="52"/>
      <c r="AK68" s="52"/>
    </row>
    <row r="69" spans="1:37" ht="60.75">
      <c r="A69" s="46" t="s">
        <v>200</v>
      </c>
      <c r="B69" s="46" t="s">
        <v>257</v>
      </c>
      <c r="C69" s="45">
        <v>380954072984</v>
      </c>
      <c r="D69" s="46" t="s">
        <v>256</v>
      </c>
      <c r="E69" s="46" t="str">
        <f t="shared" si="24"/>
        <v>61024</v>
      </c>
      <c r="F69" s="46" t="s">
        <v>395</v>
      </c>
      <c r="G69" s="46" t="s">
        <v>401</v>
      </c>
      <c r="H69" s="46" t="s">
        <v>429</v>
      </c>
      <c r="I69" s="46">
        <v>7</v>
      </c>
      <c r="J69" s="66">
        <f t="shared" si="25"/>
        <v>13.112782593445111</v>
      </c>
      <c r="K69" s="67">
        <f t="shared" si="23"/>
        <v>4</v>
      </c>
      <c r="L69" s="110" t="e">
        <f>АП!#REF!</f>
        <v>#REF!</v>
      </c>
      <c r="M69" s="47">
        <v>25.348893751519572</v>
      </c>
      <c r="N69" s="64">
        <f t="shared" si="26"/>
        <v>1</v>
      </c>
      <c r="O69" s="75">
        <v>8</v>
      </c>
      <c r="P69" s="76"/>
      <c r="Q69" s="74">
        <v>11</v>
      </c>
      <c r="R69" s="77"/>
      <c r="S69" s="87">
        <f t="shared" si="22"/>
        <v>1</v>
      </c>
      <c r="T69" s="77"/>
      <c r="U69" s="75">
        <v>5</v>
      </c>
      <c r="V69" s="78">
        <f t="shared" si="27"/>
        <v>1</v>
      </c>
      <c r="W69" s="69">
        <v>300</v>
      </c>
      <c r="X69" s="64">
        <f t="shared" si="21"/>
        <v>1</v>
      </c>
      <c r="Y69" s="48">
        <v>15</v>
      </c>
      <c r="Z69" s="64">
        <f t="shared" si="28"/>
        <v>1</v>
      </c>
      <c r="AA69" s="52"/>
      <c r="AB69" s="64">
        <f t="shared" si="29"/>
        <v>0</v>
      </c>
      <c r="AC69" s="52"/>
      <c r="AD69" s="64">
        <f t="shared" si="30"/>
        <v>0</v>
      </c>
      <c r="AE69" s="52"/>
      <c r="AF69" s="64">
        <f t="shared" si="31"/>
        <v>0</v>
      </c>
      <c r="AG69" s="51">
        <v>13.112782593445111</v>
      </c>
      <c r="AH69" s="51">
        <v>149.11000000000001</v>
      </c>
      <c r="AI69" s="19">
        <v>3000</v>
      </c>
      <c r="AJ69" s="52"/>
      <c r="AK69" s="52"/>
    </row>
    <row r="70" spans="1:37" ht="60.75">
      <c r="A70" s="46" t="s">
        <v>120</v>
      </c>
      <c r="B70" s="44" t="s">
        <v>121</v>
      </c>
      <c r="C70" s="45">
        <v>380506604440</v>
      </c>
      <c r="D70" s="46" t="s">
        <v>122</v>
      </c>
      <c r="E70" s="46" t="str">
        <f t="shared" si="24"/>
        <v>93120</v>
      </c>
      <c r="F70" s="46" t="s">
        <v>363</v>
      </c>
      <c r="G70" s="46" t="s">
        <v>447</v>
      </c>
      <c r="H70" s="46" t="s">
        <v>430</v>
      </c>
      <c r="I70" s="46">
        <v>102</v>
      </c>
      <c r="J70" s="66">
        <f t="shared" si="25"/>
        <v>11.88696016997077</v>
      </c>
      <c r="K70" s="67">
        <f t="shared" si="23"/>
        <v>4</v>
      </c>
      <c r="L70" s="110" t="e">
        <f>АП!#REF!</f>
        <v>#REF!</v>
      </c>
      <c r="M70" s="47">
        <v>24.886943836615607</v>
      </c>
      <c r="N70" s="64">
        <f t="shared" si="26"/>
        <v>1</v>
      </c>
      <c r="O70" s="75">
        <v>7</v>
      </c>
      <c r="P70" s="76"/>
      <c r="Q70" s="74">
        <v>11</v>
      </c>
      <c r="R70" s="77"/>
      <c r="S70" s="87">
        <f t="shared" si="22"/>
        <v>1</v>
      </c>
      <c r="T70" s="77"/>
      <c r="U70" s="75">
        <v>5</v>
      </c>
      <c r="V70" s="78">
        <f t="shared" si="27"/>
        <v>1</v>
      </c>
      <c r="W70" s="69">
        <v>200</v>
      </c>
      <c r="X70" s="64">
        <f t="shared" si="21"/>
        <v>1</v>
      </c>
      <c r="Y70" s="48">
        <v>14</v>
      </c>
      <c r="Z70" s="64">
        <f t="shared" si="28"/>
        <v>1</v>
      </c>
      <c r="AA70" s="52"/>
      <c r="AB70" s="64">
        <f t="shared" si="29"/>
        <v>0</v>
      </c>
      <c r="AC70" s="52"/>
      <c r="AD70" s="64">
        <f t="shared" si="30"/>
        <v>0</v>
      </c>
      <c r="AE70" s="52"/>
      <c r="AF70" s="64">
        <f t="shared" si="31"/>
        <v>0</v>
      </c>
      <c r="AG70" s="51">
        <v>11.88696016997077</v>
      </c>
      <c r="AH70" s="51">
        <v>149.11000000000001</v>
      </c>
      <c r="AI70" s="19">
        <v>3000</v>
      </c>
      <c r="AJ70" s="52"/>
      <c r="AK70" s="52"/>
    </row>
    <row r="71" spans="1:37" ht="60.75">
      <c r="A71" s="46" t="s">
        <v>149</v>
      </c>
      <c r="B71" s="44" t="s">
        <v>150</v>
      </c>
      <c r="C71" s="45">
        <v>380504158182</v>
      </c>
      <c r="D71" s="46" t="s">
        <v>151</v>
      </c>
      <c r="E71" s="46" t="str">
        <f t="shared" si="24"/>
        <v>74900</v>
      </c>
      <c r="F71" s="46" t="s">
        <v>379</v>
      </c>
      <c r="G71" s="46" t="s">
        <v>386</v>
      </c>
      <c r="H71" s="46" t="s">
        <v>429</v>
      </c>
      <c r="I71" s="46">
        <v>55</v>
      </c>
      <c r="J71" s="66">
        <f t="shared" si="25"/>
        <v>11.170000548059406</v>
      </c>
      <c r="K71" s="67">
        <f t="shared" ref="K71:K97" si="32">N71+P71+R71+Z71+V71+T71+X71+AB71+AD71+AF71</f>
        <v>4</v>
      </c>
      <c r="L71" s="110" t="e">
        <f>АП!#REF!</f>
        <v>#REF!</v>
      </c>
      <c r="M71" s="47">
        <v>23.11208363724775</v>
      </c>
      <c r="N71" s="64">
        <f t="shared" si="26"/>
        <v>1</v>
      </c>
      <c r="O71" s="75">
        <v>6</v>
      </c>
      <c r="P71" s="76"/>
      <c r="Q71" s="74">
        <v>11</v>
      </c>
      <c r="R71" s="77"/>
      <c r="S71" s="87">
        <f t="shared" si="22"/>
        <v>1</v>
      </c>
      <c r="T71" s="77"/>
      <c r="U71" s="75">
        <v>5</v>
      </c>
      <c r="V71" s="78">
        <f t="shared" si="27"/>
        <v>1</v>
      </c>
      <c r="W71" s="69">
        <v>200</v>
      </c>
      <c r="X71" s="64">
        <f t="shared" si="21"/>
        <v>1</v>
      </c>
      <c r="Y71" s="48">
        <v>12</v>
      </c>
      <c r="Z71" s="64">
        <f t="shared" si="28"/>
        <v>1</v>
      </c>
      <c r="AA71" s="52"/>
      <c r="AB71" s="64">
        <f t="shared" si="29"/>
        <v>0</v>
      </c>
      <c r="AC71" s="52"/>
      <c r="AD71" s="64">
        <f t="shared" si="30"/>
        <v>0</v>
      </c>
      <c r="AE71" s="52"/>
      <c r="AF71" s="64">
        <f t="shared" si="31"/>
        <v>0</v>
      </c>
      <c r="AG71" s="51">
        <v>11.170000548059406</v>
      </c>
      <c r="AH71" s="51">
        <v>149.11000000000001</v>
      </c>
      <c r="AI71" s="19">
        <v>3000</v>
      </c>
      <c r="AJ71" s="52"/>
      <c r="AK71" s="52"/>
    </row>
    <row r="72" spans="1:37" ht="60.75">
      <c r="A72" s="46" t="s">
        <v>242</v>
      </c>
      <c r="B72" s="44" t="s">
        <v>49</v>
      </c>
      <c r="C72" s="45">
        <v>380504331444</v>
      </c>
      <c r="D72" s="46" t="s">
        <v>50</v>
      </c>
      <c r="E72" s="46" t="str">
        <f t="shared" si="24"/>
        <v>76018</v>
      </c>
      <c r="F72" s="46" t="s">
        <v>326</v>
      </c>
      <c r="G72" s="46" t="s">
        <v>327</v>
      </c>
      <c r="H72" s="46" t="s">
        <v>429</v>
      </c>
      <c r="I72" s="46">
        <v>11</v>
      </c>
      <c r="J72" s="66">
        <f t="shared" si="25"/>
        <v>10.777494826430949</v>
      </c>
      <c r="K72" s="67">
        <f t="shared" si="32"/>
        <v>4</v>
      </c>
      <c r="L72" s="110" t="e">
        <f>АП!#REF!</f>
        <v>#REF!</v>
      </c>
      <c r="M72" s="47">
        <v>23.063457330415755</v>
      </c>
      <c r="N72" s="64">
        <f t="shared" si="26"/>
        <v>1</v>
      </c>
      <c r="O72" s="75">
        <v>5</v>
      </c>
      <c r="P72" s="76"/>
      <c r="Q72" s="74">
        <v>11</v>
      </c>
      <c r="R72" s="77"/>
      <c r="S72" s="87">
        <f t="shared" si="22"/>
        <v>1</v>
      </c>
      <c r="T72" s="77"/>
      <c r="U72" s="75">
        <v>5</v>
      </c>
      <c r="V72" s="78">
        <f t="shared" si="27"/>
        <v>1</v>
      </c>
      <c r="W72" s="69">
        <v>200</v>
      </c>
      <c r="X72" s="64">
        <f t="shared" si="21"/>
        <v>1</v>
      </c>
      <c r="Y72" s="48">
        <v>12</v>
      </c>
      <c r="Z72" s="64">
        <f t="shared" si="28"/>
        <v>1</v>
      </c>
      <c r="AA72" s="52"/>
      <c r="AB72" s="64">
        <f t="shared" si="29"/>
        <v>0</v>
      </c>
      <c r="AC72" s="52"/>
      <c r="AD72" s="64">
        <f t="shared" si="30"/>
        <v>0</v>
      </c>
      <c r="AE72" s="52"/>
      <c r="AF72" s="64">
        <f t="shared" si="31"/>
        <v>0</v>
      </c>
      <c r="AG72" s="51">
        <v>10.777494826430949</v>
      </c>
      <c r="AH72" s="51">
        <v>149.11000000000001</v>
      </c>
      <c r="AI72" s="19">
        <v>3000</v>
      </c>
      <c r="AJ72" s="52"/>
      <c r="AK72" s="52"/>
    </row>
    <row r="73" spans="1:37" ht="40.5">
      <c r="A73" s="46" t="s">
        <v>80</v>
      </c>
      <c r="B73" s="44" t="s">
        <v>81</v>
      </c>
      <c r="C73" s="45">
        <v>380504147895</v>
      </c>
      <c r="D73" s="46" t="s">
        <v>82</v>
      </c>
      <c r="E73" s="46" t="str">
        <f t="shared" si="24"/>
        <v>02068</v>
      </c>
      <c r="F73" s="46" t="s">
        <v>328</v>
      </c>
      <c r="G73" s="46" t="s">
        <v>342</v>
      </c>
      <c r="H73" s="46" t="s">
        <v>429</v>
      </c>
      <c r="I73" s="46" t="s">
        <v>341</v>
      </c>
      <c r="J73" s="66">
        <f t="shared" si="25"/>
        <v>10.846214648482778</v>
      </c>
      <c r="K73" s="67">
        <f t="shared" si="32"/>
        <v>4</v>
      </c>
      <c r="L73" s="110" t="e">
        <f>АП!#REF!</f>
        <v>#REF!</v>
      </c>
      <c r="M73" s="47">
        <v>23.987357160223681</v>
      </c>
      <c r="N73" s="64">
        <f t="shared" si="26"/>
        <v>1</v>
      </c>
      <c r="O73" s="75">
        <v>5</v>
      </c>
      <c r="P73" s="76"/>
      <c r="Q73" s="74">
        <v>11</v>
      </c>
      <c r="R73" s="77"/>
      <c r="S73" s="87">
        <f t="shared" si="22"/>
        <v>1</v>
      </c>
      <c r="T73" s="77"/>
      <c r="U73" s="75">
        <v>5</v>
      </c>
      <c r="V73" s="78">
        <f t="shared" si="27"/>
        <v>1</v>
      </c>
      <c r="W73" s="69">
        <v>200</v>
      </c>
      <c r="X73" s="64">
        <f t="shared" si="21"/>
        <v>1</v>
      </c>
      <c r="Y73" s="48">
        <v>12</v>
      </c>
      <c r="Z73" s="64">
        <f t="shared" si="28"/>
        <v>1</v>
      </c>
      <c r="AA73" s="52"/>
      <c r="AB73" s="64">
        <f t="shared" si="29"/>
        <v>0</v>
      </c>
      <c r="AC73" s="52"/>
      <c r="AD73" s="64">
        <f t="shared" si="30"/>
        <v>0</v>
      </c>
      <c r="AE73" s="52"/>
      <c r="AF73" s="64">
        <f t="shared" si="31"/>
        <v>0</v>
      </c>
      <c r="AG73" s="51">
        <v>10.846214648482778</v>
      </c>
      <c r="AH73" s="51">
        <v>149.11000000000001</v>
      </c>
      <c r="AI73" s="19">
        <v>3000</v>
      </c>
      <c r="AJ73" s="52"/>
      <c r="AK73" s="52"/>
    </row>
    <row r="74" spans="1:37" ht="81">
      <c r="A74" s="46" t="s">
        <v>108</v>
      </c>
      <c r="B74" s="44" t="s">
        <v>109</v>
      </c>
      <c r="C74" s="45">
        <v>380672818210</v>
      </c>
      <c r="D74" s="46" t="s">
        <v>110</v>
      </c>
      <c r="E74" s="46" t="str">
        <f t="shared" si="24"/>
        <v>50036</v>
      </c>
      <c r="F74" s="46" t="s">
        <v>355</v>
      </c>
      <c r="G74" s="46" t="s">
        <v>356</v>
      </c>
      <c r="H74" s="46" t="s">
        <v>429</v>
      </c>
      <c r="I74" s="46" t="s">
        <v>357</v>
      </c>
      <c r="J74" s="66">
        <f t="shared" si="25"/>
        <v>11.282735575044008</v>
      </c>
      <c r="K74" s="67">
        <f t="shared" si="32"/>
        <v>4</v>
      </c>
      <c r="L74" s="110" t="e">
        <f>АП!#REF!</f>
        <v>#REF!</v>
      </c>
      <c r="M74" s="47">
        <v>27.755895939703379</v>
      </c>
      <c r="N74" s="64">
        <f t="shared" si="26"/>
        <v>1</v>
      </c>
      <c r="O74" s="75">
        <v>5</v>
      </c>
      <c r="P74" s="76"/>
      <c r="Q74" s="74">
        <v>11</v>
      </c>
      <c r="R74" s="77"/>
      <c r="S74" s="87">
        <f t="shared" si="22"/>
        <v>1</v>
      </c>
      <c r="T74" s="77"/>
      <c r="U74" s="75">
        <v>5</v>
      </c>
      <c r="V74" s="78">
        <f t="shared" si="27"/>
        <v>1</v>
      </c>
      <c r="W74" s="69">
        <v>250</v>
      </c>
      <c r="X74" s="64">
        <f t="shared" si="21"/>
        <v>1</v>
      </c>
      <c r="Y74" s="48">
        <v>10</v>
      </c>
      <c r="Z74" s="64">
        <f t="shared" si="28"/>
        <v>1</v>
      </c>
      <c r="AA74" s="52"/>
      <c r="AB74" s="64">
        <f t="shared" si="29"/>
        <v>0</v>
      </c>
      <c r="AC74" s="52"/>
      <c r="AD74" s="64">
        <f t="shared" si="30"/>
        <v>0</v>
      </c>
      <c r="AE74" s="52"/>
      <c r="AF74" s="64">
        <f t="shared" si="31"/>
        <v>0</v>
      </c>
      <c r="AG74" s="51">
        <v>11.282735575044008</v>
      </c>
      <c r="AH74" s="51">
        <v>149.11000000000001</v>
      </c>
      <c r="AI74" s="19">
        <v>3000</v>
      </c>
      <c r="AJ74" s="52"/>
      <c r="AK74" s="52"/>
    </row>
    <row r="75" spans="1:37" ht="40.5">
      <c r="A75" s="46" t="s">
        <v>141</v>
      </c>
      <c r="B75" s="44" t="s">
        <v>142</v>
      </c>
      <c r="C75" s="45">
        <v>380504147898</v>
      </c>
      <c r="D75" s="46" t="s">
        <v>143</v>
      </c>
      <c r="E75" s="46" t="str">
        <f t="shared" si="24"/>
        <v>54052</v>
      </c>
      <c r="F75" s="46" t="s">
        <v>375</v>
      </c>
      <c r="G75" s="46" t="s">
        <v>448</v>
      </c>
      <c r="H75" s="46" t="s">
        <v>430</v>
      </c>
      <c r="I75" s="73" t="s">
        <v>376</v>
      </c>
      <c r="J75" s="66">
        <f t="shared" si="25"/>
        <v>10.960144879779232</v>
      </c>
      <c r="K75" s="67">
        <f t="shared" si="32"/>
        <v>4</v>
      </c>
      <c r="L75" s="110" t="e">
        <f>АП!#REF!</f>
        <v>#REF!</v>
      </c>
      <c r="M75" s="47">
        <v>25.51908582543156</v>
      </c>
      <c r="N75" s="64">
        <f t="shared" si="26"/>
        <v>1</v>
      </c>
      <c r="O75" s="75">
        <v>5</v>
      </c>
      <c r="P75" s="76"/>
      <c r="Q75" s="74">
        <v>11</v>
      </c>
      <c r="R75" s="77"/>
      <c r="S75" s="87">
        <f t="shared" si="22"/>
        <v>1</v>
      </c>
      <c r="T75" s="77"/>
      <c r="U75" s="75">
        <v>5</v>
      </c>
      <c r="V75" s="78">
        <f t="shared" si="27"/>
        <v>1</v>
      </c>
      <c r="W75" s="69">
        <v>200</v>
      </c>
      <c r="X75" s="64">
        <f t="shared" si="21"/>
        <v>1</v>
      </c>
      <c r="Y75" s="48">
        <v>12</v>
      </c>
      <c r="Z75" s="64">
        <f t="shared" si="28"/>
        <v>1</v>
      </c>
      <c r="AA75" s="52"/>
      <c r="AB75" s="64">
        <f t="shared" si="29"/>
        <v>0</v>
      </c>
      <c r="AC75" s="52"/>
      <c r="AD75" s="64">
        <f t="shared" si="30"/>
        <v>0</v>
      </c>
      <c r="AE75" s="52"/>
      <c r="AF75" s="64">
        <f t="shared" si="31"/>
        <v>0</v>
      </c>
      <c r="AG75" s="51">
        <v>10.960144879779232</v>
      </c>
      <c r="AH75" s="51">
        <v>149.11000000000001</v>
      </c>
      <c r="AI75" s="19">
        <v>3000</v>
      </c>
      <c r="AJ75" s="52"/>
      <c r="AK75" s="52"/>
    </row>
    <row r="76" spans="1:37" ht="60.75">
      <c r="A76" s="46" t="s">
        <v>146</v>
      </c>
      <c r="B76" s="44" t="s">
        <v>147</v>
      </c>
      <c r="C76" s="45">
        <v>380508079473</v>
      </c>
      <c r="D76" s="46" t="s">
        <v>148</v>
      </c>
      <c r="E76" s="46" t="str">
        <f t="shared" si="24"/>
        <v>53210</v>
      </c>
      <c r="F76" s="46" t="s">
        <v>378</v>
      </c>
      <c r="G76" s="46" t="s">
        <v>449</v>
      </c>
      <c r="H76" s="46" t="s">
        <v>430</v>
      </c>
      <c r="I76" s="46">
        <v>36</v>
      </c>
      <c r="J76" s="66">
        <f t="shared" si="25"/>
        <v>10.751803312208263</v>
      </c>
      <c r="K76" s="67">
        <f t="shared" si="32"/>
        <v>4</v>
      </c>
      <c r="L76" s="110" t="e">
        <f>АП!#REF!</f>
        <v>#REF!</v>
      </c>
      <c r="M76" s="47">
        <v>24.035983467055676</v>
      </c>
      <c r="N76" s="64">
        <f t="shared" si="26"/>
        <v>1</v>
      </c>
      <c r="O76" s="75">
        <v>5</v>
      </c>
      <c r="P76" s="76"/>
      <c r="Q76" s="74">
        <v>11</v>
      </c>
      <c r="R76" s="77"/>
      <c r="S76" s="87">
        <f t="shared" si="22"/>
        <v>1</v>
      </c>
      <c r="T76" s="77"/>
      <c r="U76" s="75">
        <v>5</v>
      </c>
      <c r="V76" s="78">
        <f t="shared" si="27"/>
        <v>1</v>
      </c>
      <c r="W76" s="69">
        <v>200</v>
      </c>
      <c r="X76" s="64">
        <f t="shared" si="21"/>
        <v>1</v>
      </c>
      <c r="Y76" s="48">
        <v>11</v>
      </c>
      <c r="Z76" s="64">
        <f t="shared" si="28"/>
        <v>1</v>
      </c>
      <c r="AA76" s="52"/>
      <c r="AB76" s="64">
        <f t="shared" si="29"/>
        <v>0</v>
      </c>
      <c r="AC76" s="52"/>
      <c r="AD76" s="64">
        <f t="shared" si="30"/>
        <v>0</v>
      </c>
      <c r="AE76" s="52"/>
      <c r="AF76" s="64">
        <f t="shared" si="31"/>
        <v>0</v>
      </c>
      <c r="AG76" s="51">
        <v>10.751803312208263</v>
      </c>
      <c r="AH76" s="51">
        <v>149.11000000000001</v>
      </c>
      <c r="AI76" s="19">
        <v>3000</v>
      </c>
      <c r="AJ76" s="52"/>
      <c r="AK76" s="52"/>
    </row>
    <row r="77" spans="1:37" ht="40.5">
      <c r="A77" s="46" t="s">
        <v>175</v>
      </c>
      <c r="B77" s="44" t="s">
        <v>176</v>
      </c>
      <c r="C77" s="45">
        <v>380504413179</v>
      </c>
      <c r="D77" s="46" t="s">
        <v>258</v>
      </c>
      <c r="E77" s="46" t="str">
        <f t="shared" si="24"/>
        <v>36014</v>
      </c>
      <c r="F77" s="46" t="s">
        <v>383</v>
      </c>
      <c r="G77" s="46" t="s">
        <v>358</v>
      </c>
      <c r="H77" s="46" t="s">
        <v>429</v>
      </c>
      <c r="I77" s="46">
        <v>46</v>
      </c>
      <c r="J77" s="66">
        <f t="shared" si="25"/>
        <v>10.952911214300091</v>
      </c>
      <c r="K77" s="67">
        <f t="shared" si="32"/>
        <v>4</v>
      </c>
      <c r="L77" s="110" t="e">
        <f>АП!#REF!</f>
        <v>#REF!</v>
      </c>
      <c r="M77" s="47">
        <v>25.421833211767566</v>
      </c>
      <c r="N77" s="64">
        <f t="shared" si="26"/>
        <v>1</v>
      </c>
      <c r="O77" s="75">
        <v>5</v>
      </c>
      <c r="P77" s="76"/>
      <c r="Q77" s="74">
        <v>11</v>
      </c>
      <c r="R77" s="77"/>
      <c r="S77" s="87">
        <f t="shared" si="22"/>
        <v>1</v>
      </c>
      <c r="T77" s="77"/>
      <c r="U77" s="75">
        <v>5</v>
      </c>
      <c r="V77" s="78">
        <f t="shared" si="27"/>
        <v>1</v>
      </c>
      <c r="W77" s="69">
        <v>200</v>
      </c>
      <c r="X77" s="64">
        <f t="shared" si="21"/>
        <v>1</v>
      </c>
      <c r="Y77" s="48">
        <v>12</v>
      </c>
      <c r="Z77" s="64">
        <f t="shared" si="28"/>
        <v>1</v>
      </c>
      <c r="AA77" s="52"/>
      <c r="AB77" s="64">
        <f t="shared" si="29"/>
        <v>0</v>
      </c>
      <c r="AC77" s="52"/>
      <c r="AD77" s="64">
        <f t="shared" si="30"/>
        <v>0</v>
      </c>
      <c r="AE77" s="52"/>
      <c r="AF77" s="64">
        <f t="shared" si="31"/>
        <v>0</v>
      </c>
      <c r="AG77" s="51">
        <v>10.952911214300091</v>
      </c>
      <c r="AH77" s="51">
        <v>149.11000000000001</v>
      </c>
      <c r="AI77" s="19">
        <v>3000</v>
      </c>
      <c r="AJ77" s="52"/>
      <c r="AK77" s="52"/>
    </row>
    <row r="78" spans="1:37" ht="40.5">
      <c r="A78" s="46" t="s">
        <v>252</v>
      </c>
      <c r="B78" s="44" t="s">
        <v>223</v>
      </c>
      <c r="C78" s="45">
        <v>380503380734</v>
      </c>
      <c r="D78" s="46" t="s">
        <v>224</v>
      </c>
      <c r="E78" s="46" t="str">
        <f t="shared" ref="E78:E95" si="33">LEFT(D78,5)</f>
        <v>58002</v>
      </c>
      <c r="F78" s="46" t="s">
        <v>408</v>
      </c>
      <c r="G78" s="46" t="s">
        <v>411</v>
      </c>
      <c r="H78" s="46" t="s">
        <v>429</v>
      </c>
      <c r="I78" s="46">
        <v>63</v>
      </c>
      <c r="J78" s="66">
        <f t="shared" ref="J78:J95" si="34">AG78</f>
        <v>11.392735297413889</v>
      </c>
      <c r="K78" s="67">
        <f t="shared" si="32"/>
        <v>4</v>
      </c>
      <c r="L78" s="110" t="e">
        <f>АП!#REF!</f>
        <v>#REF!</v>
      </c>
      <c r="M78" s="47">
        <v>23.963044006807682</v>
      </c>
      <c r="N78" s="64">
        <f t="shared" ref="N78:N95" si="35">ROUNDUP(M78/$N$4,0)</f>
        <v>1</v>
      </c>
      <c r="O78" s="75">
        <v>5</v>
      </c>
      <c r="P78" s="76"/>
      <c r="Q78" s="74">
        <v>11</v>
      </c>
      <c r="R78" s="77"/>
      <c r="S78" s="87">
        <f t="shared" si="22"/>
        <v>1</v>
      </c>
      <c r="T78" s="77"/>
      <c r="U78" s="75">
        <v>5</v>
      </c>
      <c r="V78" s="78">
        <f t="shared" ref="V78:V95" si="36">ROUNDUP(U78/$V$4,0)</f>
        <v>1</v>
      </c>
      <c r="W78" s="69">
        <v>250</v>
      </c>
      <c r="X78" s="64">
        <f t="shared" si="21"/>
        <v>1</v>
      </c>
      <c r="Y78" s="48">
        <v>14</v>
      </c>
      <c r="Z78" s="64">
        <f t="shared" ref="Z78:Z95" si="37">ROUNDUP(Y78/$Z$4,0)</f>
        <v>1</v>
      </c>
      <c r="AA78" s="52"/>
      <c r="AB78" s="64">
        <f t="shared" ref="AB78:AB95" si="38">ROUNDUP(AA78/$AB$4,0)</f>
        <v>0</v>
      </c>
      <c r="AC78" s="52"/>
      <c r="AD78" s="64">
        <f t="shared" ref="AD78:AD95" si="39">ROUNDUP(AC78/$AD$4,0)</f>
        <v>0</v>
      </c>
      <c r="AE78" s="52"/>
      <c r="AF78" s="64">
        <f t="shared" ref="AF78:AF95" si="40">ROUNDUP(AE78/$AF$4,0)</f>
        <v>0</v>
      </c>
      <c r="AG78" s="51">
        <v>11.392735297413889</v>
      </c>
      <c r="AH78" s="51">
        <v>149.11000000000001</v>
      </c>
      <c r="AI78" s="19">
        <v>3000</v>
      </c>
      <c r="AJ78" s="52"/>
      <c r="AK78" s="52"/>
    </row>
    <row r="79" spans="1:37" ht="60.75">
      <c r="A79" s="46" t="s">
        <v>17</v>
      </c>
      <c r="B79" s="44" t="s">
        <v>18</v>
      </c>
      <c r="C79" s="45">
        <v>380504114164</v>
      </c>
      <c r="D79" s="46" t="s">
        <v>19</v>
      </c>
      <c r="E79" s="46" t="str">
        <f t="shared" si="33"/>
        <v>08300</v>
      </c>
      <c r="F79" s="46" t="s">
        <v>309</v>
      </c>
      <c r="G79" s="46" t="s">
        <v>304</v>
      </c>
      <c r="H79" s="46" t="s">
        <v>429</v>
      </c>
      <c r="I79" s="46" t="s">
        <v>313</v>
      </c>
      <c r="J79" s="66">
        <f t="shared" si="34"/>
        <v>10.884919028668161</v>
      </c>
      <c r="K79" s="67">
        <f t="shared" si="32"/>
        <v>4</v>
      </c>
      <c r="L79" s="110" t="e">
        <f>АП!#REF!</f>
        <v>#REF!</v>
      </c>
      <c r="M79" s="47">
        <v>25</v>
      </c>
      <c r="N79" s="64">
        <f t="shared" si="35"/>
        <v>1</v>
      </c>
      <c r="O79" s="75">
        <v>4</v>
      </c>
      <c r="P79" s="76"/>
      <c r="Q79" s="74">
        <v>11</v>
      </c>
      <c r="R79" s="77"/>
      <c r="S79" s="87">
        <f t="shared" si="22"/>
        <v>1</v>
      </c>
      <c r="T79" s="77"/>
      <c r="U79" s="75">
        <v>5</v>
      </c>
      <c r="V79" s="78">
        <f t="shared" si="36"/>
        <v>1</v>
      </c>
      <c r="W79" s="69">
        <v>250</v>
      </c>
      <c r="X79" s="64">
        <f t="shared" ref="X79:X95" si="41">ROUNDUP(W79/$X$4,0)</f>
        <v>1</v>
      </c>
      <c r="Y79" s="48">
        <v>12</v>
      </c>
      <c r="Z79" s="64">
        <f t="shared" si="37"/>
        <v>1</v>
      </c>
      <c r="AA79" s="52"/>
      <c r="AB79" s="64">
        <f t="shared" si="38"/>
        <v>0</v>
      </c>
      <c r="AC79" s="52"/>
      <c r="AD79" s="64">
        <f t="shared" si="39"/>
        <v>0</v>
      </c>
      <c r="AE79" s="52"/>
      <c r="AF79" s="64">
        <f t="shared" si="40"/>
        <v>0</v>
      </c>
      <c r="AG79" s="51">
        <v>10.884919028668161</v>
      </c>
      <c r="AH79" s="51">
        <v>149.11000000000001</v>
      </c>
      <c r="AI79" s="19">
        <v>3000</v>
      </c>
      <c r="AJ79" s="52"/>
      <c r="AK79" s="52"/>
    </row>
    <row r="80" spans="1:37" ht="40.5">
      <c r="A80" s="46" t="s">
        <v>46</v>
      </c>
      <c r="B80" s="44" t="s">
        <v>278</v>
      </c>
      <c r="C80" s="45">
        <v>380664216590</v>
      </c>
      <c r="D80" s="46" t="s">
        <v>298</v>
      </c>
      <c r="E80" s="46" t="str">
        <f t="shared" si="33"/>
        <v>69032</v>
      </c>
      <c r="F80" s="46" t="s">
        <v>325</v>
      </c>
      <c r="G80" s="46" t="s">
        <v>432</v>
      </c>
      <c r="H80" s="46" t="s">
        <v>430</v>
      </c>
      <c r="I80" s="46">
        <v>218</v>
      </c>
      <c r="J80" s="66">
        <f t="shared" si="34"/>
        <v>10.293820916221851</v>
      </c>
      <c r="K80" s="67">
        <f t="shared" si="32"/>
        <v>4</v>
      </c>
      <c r="L80" s="110" t="e">
        <f>АП!#REF!</f>
        <v>#REF!</v>
      </c>
      <c r="M80" s="47">
        <v>24.424993921711646</v>
      </c>
      <c r="N80" s="64">
        <f t="shared" si="35"/>
        <v>1</v>
      </c>
      <c r="O80" s="75">
        <v>4</v>
      </c>
      <c r="P80" s="76"/>
      <c r="Q80" s="74">
        <v>11</v>
      </c>
      <c r="R80" s="77"/>
      <c r="S80" s="87">
        <f t="shared" ref="S80:S95" si="42">S79</f>
        <v>1</v>
      </c>
      <c r="T80" s="77"/>
      <c r="U80" s="75">
        <v>5</v>
      </c>
      <c r="V80" s="78">
        <f t="shared" si="36"/>
        <v>1</v>
      </c>
      <c r="W80" s="69">
        <v>200</v>
      </c>
      <c r="X80" s="64">
        <f t="shared" si="41"/>
        <v>1</v>
      </c>
      <c r="Y80" s="48">
        <v>10</v>
      </c>
      <c r="Z80" s="64">
        <f t="shared" si="37"/>
        <v>1</v>
      </c>
      <c r="AA80" s="52"/>
      <c r="AB80" s="64">
        <f t="shared" si="38"/>
        <v>0</v>
      </c>
      <c r="AC80" s="52"/>
      <c r="AD80" s="64">
        <f t="shared" si="39"/>
        <v>0</v>
      </c>
      <c r="AE80" s="52"/>
      <c r="AF80" s="64">
        <f t="shared" si="40"/>
        <v>0</v>
      </c>
      <c r="AG80" s="51">
        <v>10.293820916221851</v>
      </c>
      <c r="AH80" s="51">
        <v>149.11000000000001</v>
      </c>
      <c r="AI80" s="19">
        <v>3000</v>
      </c>
      <c r="AJ80" s="52"/>
      <c r="AK80" s="52"/>
    </row>
    <row r="81" spans="1:37" ht="40.5">
      <c r="A81" s="46" t="s">
        <v>103</v>
      </c>
      <c r="B81" s="44" t="s">
        <v>104</v>
      </c>
      <c r="C81" s="45">
        <v>380503560845</v>
      </c>
      <c r="D81" s="46" t="s">
        <v>105</v>
      </c>
      <c r="E81" s="46" t="str">
        <f t="shared" si="33"/>
        <v>39600</v>
      </c>
      <c r="F81" s="46" t="s">
        <v>354</v>
      </c>
      <c r="G81" s="46" t="s">
        <v>320</v>
      </c>
      <c r="H81" s="46" t="s">
        <v>429</v>
      </c>
      <c r="I81" s="46" t="s">
        <v>350</v>
      </c>
      <c r="J81" s="66">
        <f t="shared" si="34"/>
        <v>10.244993674237655</v>
      </c>
      <c r="K81" s="67">
        <f t="shared" si="32"/>
        <v>4</v>
      </c>
      <c r="L81" s="110" t="e">
        <f>АП!#REF!</f>
        <v>#REF!</v>
      </c>
      <c r="M81" s="47">
        <v>23.768538779479698</v>
      </c>
      <c r="N81" s="64">
        <f t="shared" si="35"/>
        <v>1</v>
      </c>
      <c r="O81" s="75">
        <v>4</v>
      </c>
      <c r="P81" s="76"/>
      <c r="Q81" s="74">
        <v>11</v>
      </c>
      <c r="R81" s="77"/>
      <c r="S81" s="87">
        <f t="shared" si="42"/>
        <v>1</v>
      </c>
      <c r="T81" s="77"/>
      <c r="U81" s="75">
        <v>5</v>
      </c>
      <c r="V81" s="78">
        <f t="shared" si="36"/>
        <v>1</v>
      </c>
      <c r="W81" s="69">
        <v>200</v>
      </c>
      <c r="X81" s="64">
        <f t="shared" si="41"/>
        <v>1</v>
      </c>
      <c r="Y81" s="48">
        <v>10</v>
      </c>
      <c r="Z81" s="64">
        <f t="shared" si="37"/>
        <v>1</v>
      </c>
      <c r="AA81" s="52"/>
      <c r="AB81" s="64">
        <f t="shared" si="38"/>
        <v>0</v>
      </c>
      <c r="AC81" s="52"/>
      <c r="AD81" s="64">
        <f t="shared" si="39"/>
        <v>0</v>
      </c>
      <c r="AE81" s="52"/>
      <c r="AF81" s="64">
        <f t="shared" si="40"/>
        <v>0</v>
      </c>
      <c r="AG81" s="51">
        <v>10.244993674237655</v>
      </c>
      <c r="AH81" s="51">
        <v>149.11000000000001</v>
      </c>
      <c r="AI81" s="19">
        <v>3000</v>
      </c>
      <c r="AJ81" s="52"/>
      <c r="AK81" s="52"/>
    </row>
    <row r="82" spans="1:37" ht="60.75">
      <c r="A82" s="46" t="s">
        <v>111</v>
      </c>
      <c r="B82" s="44" t="s">
        <v>112</v>
      </c>
      <c r="C82" s="45">
        <v>380504619485</v>
      </c>
      <c r="D82" s="46" t="s">
        <v>113</v>
      </c>
      <c r="E82" s="46" t="str">
        <f t="shared" si="33"/>
        <v>50006</v>
      </c>
      <c r="F82" s="46" t="s">
        <v>355</v>
      </c>
      <c r="G82" s="46" t="s">
        <v>358</v>
      </c>
      <c r="H82" s="46" t="s">
        <v>429</v>
      </c>
      <c r="I82" s="46">
        <v>16</v>
      </c>
      <c r="J82" s="66">
        <f t="shared" si="34"/>
        <v>10.257278903780453</v>
      </c>
      <c r="K82" s="67">
        <f t="shared" si="32"/>
        <v>4</v>
      </c>
      <c r="L82" s="110" t="e">
        <f>АП!#REF!</f>
        <v>#REF!</v>
      </c>
      <c r="M82" s="47">
        <v>25.251641137855579</v>
      </c>
      <c r="N82" s="64">
        <f t="shared" si="35"/>
        <v>1</v>
      </c>
      <c r="O82" s="75">
        <v>4</v>
      </c>
      <c r="P82" s="76"/>
      <c r="Q82" s="74">
        <v>11</v>
      </c>
      <c r="R82" s="77"/>
      <c r="S82" s="87">
        <f t="shared" si="42"/>
        <v>1</v>
      </c>
      <c r="T82" s="77"/>
      <c r="U82" s="75">
        <v>5</v>
      </c>
      <c r="V82" s="78">
        <f t="shared" si="36"/>
        <v>1</v>
      </c>
      <c r="W82" s="69">
        <v>200</v>
      </c>
      <c r="X82" s="64">
        <f t="shared" si="41"/>
        <v>1</v>
      </c>
      <c r="Y82" s="48">
        <v>9</v>
      </c>
      <c r="Z82" s="64">
        <f t="shared" si="37"/>
        <v>1</v>
      </c>
      <c r="AA82" s="52"/>
      <c r="AB82" s="64">
        <f t="shared" si="38"/>
        <v>0</v>
      </c>
      <c r="AC82" s="52"/>
      <c r="AD82" s="64">
        <f t="shared" si="39"/>
        <v>0</v>
      </c>
      <c r="AE82" s="52"/>
      <c r="AF82" s="64">
        <f t="shared" si="40"/>
        <v>0</v>
      </c>
      <c r="AG82" s="51">
        <v>10.257278903780453</v>
      </c>
      <c r="AH82" s="51">
        <v>149.11000000000001</v>
      </c>
      <c r="AI82" s="19">
        <v>3000</v>
      </c>
      <c r="AJ82" s="52"/>
      <c r="AK82" s="52"/>
    </row>
    <row r="83" spans="1:37" ht="40.5">
      <c r="A83" s="46" t="s">
        <v>129</v>
      </c>
      <c r="B83" s="44" t="s">
        <v>130</v>
      </c>
      <c r="C83" s="45">
        <v>380678478831</v>
      </c>
      <c r="D83" s="46" t="s">
        <v>131</v>
      </c>
      <c r="E83" s="46" t="str">
        <f t="shared" si="33"/>
        <v>87524</v>
      </c>
      <c r="F83" s="46" t="s">
        <v>366</v>
      </c>
      <c r="G83" s="46" t="s">
        <v>450</v>
      </c>
      <c r="H83" s="46" t="s">
        <v>430</v>
      </c>
      <c r="I83" s="46" t="s">
        <v>368</v>
      </c>
      <c r="J83" s="66">
        <f t="shared" si="34"/>
        <v>10.453335241808624</v>
      </c>
      <c r="K83" s="67">
        <f t="shared" si="32"/>
        <v>4</v>
      </c>
      <c r="L83" s="110" t="e">
        <f>АП!#REF!</f>
        <v>#REF!</v>
      </c>
      <c r="M83" s="47">
        <v>25.251641137855579</v>
      </c>
      <c r="N83" s="64">
        <f t="shared" si="35"/>
        <v>1</v>
      </c>
      <c r="O83" s="75">
        <v>4</v>
      </c>
      <c r="P83" s="76"/>
      <c r="Q83" s="74">
        <v>11</v>
      </c>
      <c r="R83" s="77"/>
      <c r="S83" s="87">
        <f t="shared" si="42"/>
        <v>1</v>
      </c>
      <c r="T83" s="77"/>
      <c r="U83" s="75">
        <v>5</v>
      </c>
      <c r="V83" s="78">
        <f t="shared" si="36"/>
        <v>1</v>
      </c>
      <c r="W83" s="69">
        <v>200</v>
      </c>
      <c r="X83" s="64">
        <f t="shared" si="41"/>
        <v>1</v>
      </c>
      <c r="Y83" s="48">
        <v>11</v>
      </c>
      <c r="Z83" s="64">
        <f t="shared" si="37"/>
        <v>1</v>
      </c>
      <c r="AA83" s="52"/>
      <c r="AB83" s="64">
        <f t="shared" si="38"/>
        <v>0</v>
      </c>
      <c r="AC83" s="52"/>
      <c r="AD83" s="64">
        <f t="shared" si="39"/>
        <v>0</v>
      </c>
      <c r="AE83" s="52"/>
      <c r="AF83" s="64">
        <f t="shared" si="40"/>
        <v>0</v>
      </c>
      <c r="AG83" s="51">
        <v>10.453335241808624</v>
      </c>
      <c r="AH83" s="51">
        <v>149.11000000000001</v>
      </c>
      <c r="AI83" s="19">
        <v>3000</v>
      </c>
      <c r="AJ83" s="52"/>
      <c r="AK83" s="52"/>
    </row>
    <row r="84" spans="1:37" ht="40.5">
      <c r="A84" s="46" t="s">
        <v>213</v>
      </c>
      <c r="B84" s="44" t="s">
        <v>214</v>
      </c>
      <c r="C84" s="45">
        <v>380501988125</v>
      </c>
      <c r="D84" s="46" t="s">
        <v>215</v>
      </c>
      <c r="E84" s="46" t="str">
        <f t="shared" si="33"/>
        <v>73026</v>
      </c>
      <c r="F84" s="46" t="s">
        <v>403</v>
      </c>
      <c r="G84" s="46" t="s">
        <v>451</v>
      </c>
      <c r="H84" s="46" t="s">
        <v>430</v>
      </c>
      <c r="I84" s="46">
        <v>73</v>
      </c>
      <c r="J84" s="66">
        <f t="shared" si="34"/>
        <v>10.185315934034751</v>
      </c>
      <c r="K84" s="67">
        <f t="shared" si="32"/>
        <v>4</v>
      </c>
      <c r="L84" s="110" t="e">
        <f>АП!#REF!</f>
        <v>#REF!</v>
      </c>
      <c r="M84" s="47">
        <v>22.966204716751761</v>
      </c>
      <c r="N84" s="64">
        <f t="shared" si="35"/>
        <v>1</v>
      </c>
      <c r="O84" s="75">
        <v>4</v>
      </c>
      <c r="P84" s="76"/>
      <c r="Q84" s="74">
        <v>11</v>
      </c>
      <c r="R84" s="77"/>
      <c r="S84" s="87">
        <f t="shared" si="42"/>
        <v>1</v>
      </c>
      <c r="T84" s="77"/>
      <c r="U84" s="75">
        <v>5</v>
      </c>
      <c r="V84" s="78">
        <f t="shared" si="36"/>
        <v>1</v>
      </c>
      <c r="W84" s="69">
        <v>200</v>
      </c>
      <c r="X84" s="64">
        <f t="shared" si="41"/>
        <v>1</v>
      </c>
      <c r="Y84" s="48">
        <v>10</v>
      </c>
      <c r="Z84" s="64">
        <f t="shared" si="37"/>
        <v>1</v>
      </c>
      <c r="AA84" s="52"/>
      <c r="AB84" s="64">
        <f t="shared" si="38"/>
        <v>0</v>
      </c>
      <c r="AC84" s="52"/>
      <c r="AD84" s="64">
        <f t="shared" si="39"/>
        <v>0</v>
      </c>
      <c r="AE84" s="52"/>
      <c r="AF84" s="64">
        <f t="shared" si="40"/>
        <v>0</v>
      </c>
      <c r="AG84" s="51">
        <v>10.185315934034751</v>
      </c>
      <c r="AH84" s="51">
        <v>149.11000000000001</v>
      </c>
      <c r="AI84" s="19">
        <v>3000</v>
      </c>
      <c r="AJ84" s="52"/>
      <c r="AK84" s="52"/>
    </row>
    <row r="85" spans="1:37" ht="40.5">
      <c r="A85" s="46" t="s">
        <v>238</v>
      </c>
      <c r="B85" s="44" t="s">
        <v>25</v>
      </c>
      <c r="C85" s="45">
        <v>380675850335</v>
      </c>
      <c r="D85" s="46" t="s">
        <v>26</v>
      </c>
      <c r="E85" s="46" t="str">
        <f t="shared" si="33"/>
        <v>49038</v>
      </c>
      <c r="F85" s="46" t="s">
        <v>300</v>
      </c>
      <c r="G85" s="46" t="s">
        <v>306</v>
      </c>
      <c r="H85" s="46" t="s">
        <v>429</v>
      </c>
      <c r="I85" s="46">
        <v>2</v>
      </c>
      <c r="J85" s="66">
        <f t="shared" si="34"/>
        <v>9.9136004241361881</v>
      </c>
      <c r="K85" s="67">
        <f t="shared" si="32"/>
        <v>4</v>
      </c>
      <c r="L85" s="110" t="e">
        <f>АП!#REF!</f>
        <v>#REF!</v>
      </c>
      <c r="M85" s="47">
        <v>25.859469973255532</v>
      </c>
      <c r="N85" s="64">
        <f t="shared" si="35"/>
        <v>1</v>
      </c>
      <c r="O85" s="75">
        <v>3</v>
      </c>
      <c r="P85" s="76"/>
      <c r="Q85" s="74">
        <v>11</v>
      </c>
      <c r="R85" s="77"/>
      <c r="S85" s="87">
        <f t="shared" si="42"/>
        <v>1</v>
      </c>
      <c r="T85" s="77"/>
      <c r="U85" s="75">
        <v>5</v>
      </c>
      <c r="V85" s="78">
        <f t="shared" si="36"/>
        <v>1</v>
      </c>
      <c r="W85" s="69">
        <v>200</v>
      </c>
      <c r="X85" s="64">
        <f t="shared" si="41"/>
        <v>1</v>
      </c>
      <c r="Y85" s="48">
        <v>9</v>
      </c>
      <c r="Z85" s="64">
        <f t="shared" si="37"/>
        <v>1</v>
      </c>
      <c r="AA85" s="52"/>
      <c r="AB85" s="64">
        <f t="shared" si="38"/>
        <v>0</v>
      </c>
      <c r="AC85" s="52"/>
      <c r="AD85" s="64">
        <f t="shared" si="39"/>
        <v>0</v>
      </c>
      <c r="AE85" s="52"/>
      <c r="AF85" s="64">
        <f t="shared" si="40"/>
        <v>0</v>
      </c>
      <c r="AG85" s="51">
        <v>9.9136004241361881</v>
      </c>
      <c r="AH85" s="51">
        <v>129</v>
      </c>
      <c r="AI85" s="19">
        <v>3000</v>
      </c>
      <c r="AJ85" s="52"/>
      <c r="AK85" s="52"/>
    </row>
    <row r="86" spans="1:37" ht="40.5">
      <c r="A86" s="46" t="s">
        <v>123</v>
      </c>
      <c r="B86" s="44" t="s">
        <v>124</v>
      </c>
      <c r="C86" s="45">
        <v>380677324844</v>
      </c>
      <c r="D86" s="46" t="s">
        <v>125</v>
      </c>
      <c r="E86" s="46" t="str">
        <f t="shared" si="33"/>
        <v>79008</v>
      </c>
      <c r="F86" s="46" t="s">
        <v>364</v>
      </c>
      <c r="G86" s="46" t="s">
        <v>365</v>
      </c>
      <c r="H86" s="46" t="s">
        <v>429</v>
      </c>
      <c r="I86" s="46">
        <v>15</v>
      </c>
      <c r="J86" s="66">
        <f t="shared" si="34"/>
        <v>10.026469609154251</v>
      </c>
      <c r="K86" s="67">
        <f t="shared" si="32"/>
        <v>4</v>
      </c>
      <c r="L86" s="110" t="e">
        <f>АП!#REF!</f>
        <v>#REF!</v>
      </c>
      <c r="M86" s="47">
        <v>24.741064916119619</v>
      </c>
      <c r="N86" s="64">
        <f t="shared" si="35"/>
        <v>1</v>
      </c>
      <c r="O86" s="75">
        <v>3</v>
      </c>
      <c r="P86" s="76"/>
      <c r="Q86" s="74">
        <v>11</v>
      </c>
      <c r="R86" s="77"/>
      <c r="S86" s="87">
        <f t="shared" si="42"/>
        <v>1</v>
      </c>
      <c r="T86" s="77"/>
      <c r="U86" s="75">
        <v>5</v>
      </c>
      <c r="V86" s="78">
        <f t="shared" si="36"/>
        <v>1</v>
      </c>
      <c r="W86" s="69">
        <v>200</v>
      </c>
      <c r="X86" s="64">
        <f t="shared" si="41"/>
        <v>1</v>
      </c>
      <c r="Y86" s="48">
        <v>11</v>
      </c>
      <c r="Z86" s="64">
        <f t="shared" si="37"/>
        <v>1</v>
      </c>
      <c r="AA86" s="52"/>
      <c r="AB86" s="64">
        <f t="shared" si="38"/>
        <v>0</v>
      </c>
      <c r="AC86" s="52"/>
      <c r="AD86" s="64">
        <f t="shared" si="39"/>
        <v>0</v>
      </c>
      <c r="AE86" s="52"/>
      <c r="AF86" s="64">
        <f t="shared" si="40"/>
        <v>0</v>
      </c>
      <c r="AG86" s="51">
        <v>10.026469609154251</v>
      </c>
      <c r="AH86" s="51">
        <v>149.11000000000001</v>
      </c>
      <c r="AI86" s="19">
        <v>3000</v>
      </c>
      <c r="AJ86" s="52"/>
      <c r="AK86" s="52"/>
    </row>
    <row r="87" spans="1:37" ht="40.5">
      <c r="A87" s="46" t="s">
        <v>194</v>
      </c>
      <c r="B87" s="44" t="s">
        <v>195</v>
      </c>
      <c r="C87" s="45">
        <v>380960066958</v>
      </c>
      <c r="D87" s="46" t="s">
        <v>196</v>
      </c>
      <c r="E87" s="46" t="str">
        <f t="shared" si="33"/>
        <v>61124</v>
      </c>
      <c r="F87" s="46" t="s">
        <v>395</v>
      </c>
      <c r="G87" s="46" t="s">
        <v>398</v>
      </c>
      <c r="H87" s="46" t="s">
        <v>429</v>
      </c>
      <c r="I87" s="46">
        <v>167</v>
      </c>
      <c r="J87" s="66">
        <f t="shared" si="34"/>
        <v>10.032587439706655</v>
      </c>
      <c r="K87" s="67">
        <f t="shared" si="32"/>
        <v>4</v>
      </c>
      <c r="L87" s="110" t="e">
        <f>АП!#REF!</f>
        <v>#REF!</v>
      </c>
      <c r="M87" s="47">
        <v>22.723073182591783</v>
      </c>
      <c r="N87" s="64">
        <f t="shared" si="35"/>
        <v>1</v>
      </c>
      <c r="O87" s="75">
        <v>3</v>
      </c>
      <c r="P87" s="76"/>
      <c r="Q87" s="74">
        <v>11</v>
      </c>
      <c r="R87" s="77"/>
      <c r="S87" s="87">
        <f t="shared" si="42"/>
        <v>1</v>
      </c>
      <c r="T87" s="77"/>
      <c r="U87" s="75">
        <v>5</v>
      </c>
      <c r="V87" s="78">
        <f t="shared" si="36"/>
        <v>1</v>
      </c>
      <c r="W87" s="69">
        <v>250</v>
      </c>
      <c r="X87" s="64">
        <f t="shared" si="41"/>
        <v>1</v>
      </c>
      <c r="Y87" s="48">
        <v>9</v>
      </c>
      <c r="Z87" s="64">
        <f t="shared" si="37"/>
        <v>1</v>
      </c>
      <c r="AA87" s="52"/>
      <c r="AB87" s="64">
        <f t="shared" si="38"/>
        <v>0</v>
      </c>
      <c r="AC87" s="52"/>
      <c r="AD87" s="64">
        <f t="shared" si="39"/>
        <v>0</v>
      </c>
      <c r="AE87" s="52"/>
      <c r="AF87" s="64">
        <f t="shared" si="40"/>
        <v>0</v>
      </c>
      <c r="AG87" s="51">
        <v>10.032587439706655</v>
      </c>
      <c r="AH87" s="51">
        <v>149.11000000000001</v>
      </c>
      <c r="AI87" s="19">
        <v>3000</v>
      </c>
      <c r="AJ87" s="52"/>
      <c r="AK87" s="52"/>
    </row>
    <row r="88" spans="1:37" ht="60.75">
      <c r="A88" s="46" t="s">
        <v>225</v>
      </c>
      <c r="B88" s="44" t="s">
        <v>226</v>
      </c>
      <c r="C88" s="45">
        <v>380636867484</v>
      </c>
      <c r="D88" s="46" t="s">
        <v>227</v>
      </c>
      <c r="E88" s="46" t="str">
        <f t="shared" si="33"/>
        <v>68003</v>
      </c>
      <c r="F88" s="46" t="s">
        <v>409</v>
      </c>
      <c r="G88" s="46" t="s">
        <v>433</v>
      </c>
      <c r="H88" s="46" t="s">
        <v>430</v>
      </c>
      <c r="I88" s="46" t="s">
        <v>412</v>
      </c>
      <c r="J88" s="66">
        <f t="shared" si="34"/>
        <v>10.254280503309168</v>
      </c>
      <c r="K88" s="67">
        <f t="shared" si="32"/>
        <v>4</v>
      </c>
      <c r="L88" s="110" t="e">
        <f>АП!#REF!</f>
        <v>#REF!</v>
      </c>
      <c r="M88" s="47">
        <v>22.285436421103817</v>
      </c>
      <c r="N88" s="64">
        <f t="shared" si="35"/>
        <v>1</v>
      </c>
      <c r="O88" s="75">
        <v>3</v>
      </c>
      <c r="P88" s="76"/>
      <c r="Q88" s="74">
        <v>11</v>
      </c>
      <c r="R88" s="77"/>
      <c r="S88" s="87">
        <f t="shared" si="42"/>
        <v>1</v>
      </c>
      <c r="T88" s="77"/>
      <c r="U88" s="75">
        <v>5</v>
      </c>
      <c r="V88" s="78">
        <f t="shared" si="36"/>
        <v>1</v>
      </c>
      <c r="W88" s="69">
        <v>300</v>
      </c>
      <c r="X88" s="64">
        <f t="shared" si="41"/>
        <v>1</v>
      </c>
      <c r="Y88" s="48">
        <v>8</v>
      </c>
      <c r="Z88" s="64">
        <f t="shared" si="37"/>
        <v>1</v>
      </c>
      <c r="AA88" s="52"/>
      <c r="AB88" s="64">
        <f t="shared" si="38"/>
        <v>0</v>
      </c>
      <c r="AC88" s="52"/>
      <c r="AD88" s="64">
        <f t="shared" si="39"/>
        <v>0</v>
      </c>
      <c r="AE88" s="52"/>
      <c r="AF88" s="64">
        <f t="shared" si="40"/>
        <v>0</v>
      </c>
      <c r="AG88" s="51">
        <v>10.254280503309168</v>
      </c>
      <c r="AH88" s="51">
        <v>149.11000000000001</v>
      </c>
      <c r="AI88" s="19">
        <v>3000</v>
      </c>
      <c r="AJ88" s="52"/>
      <c r="AK88" s="52"/>
    </row>
    <row r="89" spans="1:37" ht="60.75">
      <c r="A89" s="46" t="s">
        <v>35</v>
      </c>
      <c r="B89" s="44" t="s">
        <v>36</v>
      </c>
      <c r="C89" s="45">
        <v>380951448855</v>
      </c>
      <c r="D89" s="46" t="s">
        <v>37</v>
      </c>
      <c r="E89" s="46" t="str">
        <f t="shared" si="33"/>
        <v>84200</v>
      </c>
      <c r="F89" s="46" t="s">
        <v>317</v>
      </c>
      <c r="G89" s="46" t="s">
        <v>320</v>
      </c>
      <c r="H89" s="46" t="s">
        <v>429</v>
      </c>
      <c r="I89" s="46">
        <v>22</v>
      </c>
      <c r="J89" s="66">
        <f t="shared" si="34"/>
        <v>9.3746129765551487</v>
      </c>
      <c r="K89" s="67">
        <f t="shared" si="32"/>
        <v>4</v>
      </c>
      <c r="L89" s="110" t="e">
        <f>АП!#REF!</f>
        <v>#REF!</v>
      </c>
      <c r="M89" s="47">
        <v>23.841478239727692</v>
      </c>
      <c r="N89" s="64">
        <f t="shared" si="35"/>
        <v>1</v>
      </c>
      <c r="O89" s="75">
        <v>2</v>
      </c>
      <c r="P89" s="76"/>
      <c r="Q89" s="74">
        <v>11</v>
      </c>
      <c r="R89" s="77"/>
      <c r="S89" s="87">
        <f t="shared" si="42"/>
        <v>1</v>
      </c>
      <c r="T89" s="77"/>
      <c r="U89" s="75">
        <v>5</v>
      </c>
      <c r="V89" s="78">
        <f t="shared" si="36"/>
        <v>1</v>
      </c>
      <c r="W89" s="69">
        <v>200</v>
      </c>
      <c r="X89" s="64">
        <f t="shared" si="41"/>
        <v>1</v>
      </c>
      <c r="Y89" s="48">
        <v>9</v>
      </c>
      <c r="Z89" s="64">
        <f t="shared" si="37"/>
        <v>1</v>
      </c>
      <c r="AA89" s="52"/>
      <c r="AB89" s="64">
        <f t="shared" si="38"/>
        <v>0</v>
      </c>
      <c r="AC89" s="52"/>
      <c r="AD89" s="64">
        <f t="shared" si="39"/>
        <v>0</v>
      </c>
      <c r="AE89" s="52"/>
      <c r="AF89" s="64">
        <f t="shared" si="40"/>
        <v>0</v>
      </c>
      <c r="AG89" s="51">
        <v>9.3746129765551487</v>
      </c>
      <c r="AH89" s="51">
        <v>129</v>
      </c>
      <c r="AI89" s="19">
        <v>3000</v>
      </c>
      <c r="AJ89" s="52"/>
      <c r="AK89" s="52"/>
    </row>
    <row r="90" spans="1:37" ht="60.75">
      <c r="A90" s="46" t="s">
        <v>135</v>
      </c>
      <c r="B90" s="44" t="s">
        <v>136</v>
      </c>
      <c r="C90" s="45">
        <v>380972111738</v>
      </c>
      <c r="D90" s="46" t="s">
        <v>137</v>
      </c>
      <c r="E90" s="46" t="str">
        <f t="shared" si="33"/>
        <v>72319</v>
      </c>
      <c r="F90" s="46" t="s">
        <v>370</v>
      </c>
      <c r="G90" s="46" t="s">
        <v>371</v>
      </c>
      <c r="H90" s="46" t="s">
        <v>429</v>
      </c>
      <c r="I90" s="46" t="s">
        <v>373</v>
      </c>
      <c r="J90" s="66">
        <f t="shared" si="34"/>
        <v>9.294668971238913</v>
      </c>
      <c r="K90" s="67">
        <f t="shared" si="32"/>
        <v>4</v>
      </c>
      <c r="L90" s="110" t="e">
        <f>АП!#REF!</f>
        <v>#REF!</v>
      </c>
      <c r="M90" s="47">
        <v>24.084609773887674</v>
      </c>
      <c r="N90" s="64">
        <f t="shared" si="35"/>
        <v>1</v>
      </c>
      <c r="O90" s="75">
        <v>2</v>
      </c>
      <c r="P90" s="76"/>
      <c r="Q90" s="74">
        <v>11</v>
      </c>
      <c r="R90" s="77"/>
      <c r="S90" s="87">
        <f t="shared" si="42"/>
        <v>1</v>
      </c>
      <c r="T90" s="77"/>
      <c r="U90" s="75">
        <v>5</v>
      </c>
      <c r="V90" s="78">
        <f t="shared" si="36"/>
        <v>1</v>
      </c>
      <c r="W90" s="69">
        <v>200</v>
      </c>
      <c r="X90" s="64">
        <f t="shared" si="41"/>
        <v>1</v>
      </c>
      <c r="Y90" s="48">
        <v>8</v>
      </c>
      <c r="Z90" s="64">
        <f t="shared" si="37"/>
        <v>1</v>
      </c>
      <c r="AA90" s="52"/>
      <c r="AB90" s="64">
        <f t="shared" si="38"/>
        <v>0</v>
      </c>
      <c r="AC90" s="52"/>
      <c r="AD90" s="64">
        <f t="shared" si="39"/>
        <v>0</v>
      </c>
      <c r="AE90" s="52"/>
      <c r="AF90" s="64">
        <f t="shared" si="40"/>
        <v>0</v>
      </c>
      <c r="AG90" s="51">
        <v>9.294668971238913</v>
      </c>
      <c r="AH90" s="51">
        <v>129</v>
      </c>
      <c r="AI90" s="19">
        <v>3000</v>
      </c>
      <c r="AJ90" s="52"/>
      <c r="AK90" s="52"/>
    </row>
    <row r="91" spans="1:37" ht="81">
      <c r="A91" s="46" t="s">
        <v>138</v>
      </c>
      <c r="B91" s="44" t="s">
        <v>139</v>
      </c>
      <c r="C91" s="45">
        <v>380503129349</v>
      </c>
      <c r="D91" s="46" t="s">
        <v>140</v>
      </c>
      <c r="E91" s="46" t="str">
        <f t="shared" si="33"/>
        <v>57286</v>
      </c>
      <c r="F91" s="46" t="s">
        <v>374</v>
      </c>
      <c r="G91" s="46" t="s">
        <v>372</v>
      </c>
      <c r="H91" s="46" t="s">
        <v>429</v>
      </c>
      <c r="I91" s="46">
        <v>64</v>
      </c>
      <c r="J91" s="66">
        <f t="shared" si="34"/>
        <v>9.3178046990004226</v>
      </c>
      <c r="K91" s="67">
        <f t="shared" si="32"/>
        <v>4</v>
      </c>
      <c r="L91" s="110" t="e">
        <f>АП!#REF!</f>
        <v>#REF!</v>
      </c>
      <c r="M91" s="47">
        <v>25.713591052759543</v>
      </c>
      <c r="N91" s="64">
        <f t="shared" si="35"/>
        <v>1</v>
      </c>
      <c r="O91" s="75">
        <v>2</v>
      </c>
      <c r="P91" s="76"/>
      <c r="Q91" s="74">
        <v>11</v>
      </c>
      <c r="R91" s="77"/>
      <c r="S91" s="87">
        <f t="shared" si="42"/>
        <v>1</v>
      </c>
      <c r="T91" s="77"/>
      <c r="U91" s="75">
        <v>5</v>
      </c>
      <c r="V91" s="78">
        <f t="shared" si="36"/>
        <v>1</v>
      </c>
      <c r="W91" s="69">
        <v>200</v>
      </c>
      <c r="X91" s="64">
        <f t="shared" si="41"/>
        <v>1</v>
      </c>
      <c r="Y91" s="48">
        <v>7</v>
      </c>
      <c r="Z91" s="64">
        <f t="shared" si="37"/>
        <v>1</v>
      </c>
      <c r="AA91" s="52"/>
      <c r="AB91" s="64">
        <f t="shared" si="38"/>
        <v>0</v>
      </c>
      <c r="AC91" s="52"/>
      <c r="AD91" s="64">
        <f t="shared" si="39"/>
        <v>0</v>
      </c>
      <c r="AE91" s="52"/>
      <c r="AF91" s="64">
        <f t="shared" si="40"/>
        <v>0</v>
      </c>
      <c r="AG91" s="51">
        <v>9.3178046990004226</v>
      </c>
      <c r="AH91" s="51">
        <v>129</v>
      </c>
      <c r="AI91" s="19">
        <v>3000</v>
      </c>
      <c r="AJ91" s="52"/>
      <c r="AK91" s="52"/>
    </row>
    <row r="92" spans="1:37" ht="60.75">
      <c r="A92" s="46" t="s">
        <v>169</v>
      </c>
      <c r="B92" s="44" t="s">
        <v>255</v>
      </c>
      <c r="C92" s="45">
        <v>380509152981</v>
      </c>
      <c r="D92" s="46" t="s">
        <v>170</v>
      </c>
      <c r="E92" s="46" t="str">
        <f t="shared" si="33"/>
        <v>28000</v>
      </c>
      <c r="F92" s="46" t="s">
        <v>381</v>
      </c>
      <c r="G92" s="46" t="s">
        <v>392</v>
      </c>
      <c r="H92" s="46" t="s">
        <v>429</v>
      </c>
      <c r="I92" s="46">
        <v>38</v>
      </c>
      <c r="J92" s="66">
        <f t="shared" si="34"/>
        <v>9.2639258929525674</v>
      </c>
      <c r="K92" s="67">
        <f t="shared" si="32"/>
        <v>4</v>
      </c>
      <c r="L92" s="110" t="e">
        <f>АП!#REF!</f>
        <v>#REF!</v>
      </c>
      <c r="M92" s="47">
        <v>23.671286165815708</v>
      </c>
      <c r="N92" s="64">
        <f t="shared" si="35"/>
        <v>1</v>
      </c>
      <c r="O92" s="75">
        <v>2</v>
      </c>
      <c r="P92" s="76"/>
      <c r="Q92" s="74">
        <v>11</v>
      </c>
      <c r="R92" s="77"/>
      <c r="S92" s="87">
        <f t="shared" si="42"/>
        <v>1</v>
      </c>
      <c r="T92" s="77"/>
      <c r="U92" s="75">
        <v>5</v>
      </c>
      <c r="V92" s="78">
        <f t="shared" si="36"/>
        <v>1</v>
      </c>
      <c r="W92" s="69">
        <v>200</v>
      </c>
      <c r="X92" s="64">
        <f t="shared" si="41"/>
        <v>1</v>
      </c>
      <c r="Y92" s="48">
        <v>8</v>
      </c>
      <c r="Z92" s="64">
        <f t="shared" si="37"/>
        <v>1</v>
      </c>
      <c r="AA92" s="52"/>
      <c r="AB92" s="64">
        <f t="shared" si="38"/>
        <v>0</v>
      </c>
      <c r="AC92" s="52"/>
      <c r="AD92" s="64">
        <f t="shared" si="39"/>
        <v>0</v>
      </c>
      <c r="AE92" s="52"/>
      <c r="AF92" s="64">
        <f t="shared" si="40"/>
        <v>0</v>
      </c>
      <c r="AG92" s="51">
        <v>9.2639258929525674</v>
      </c>
      <c r="AH92" s="51">
        <v>129</v>
      </c>
      <c r="AI92" s="19">
        <v>3000</v>
      </c>
      <c r="AJ92" s="52"/>
      <c r="AK92" s="52"/>
    </row>
    <row r="93" spans="1:37" ht="81">
      <c r="A93" s="46" t="s">
        <v>14</v>
      </c>
      <c r="B93" s="46" t="s">
        <v>15</v>
      </c>
      <c r="C93" s="45">
        <v>380936252945</v>
      </c>
      <c r="D93" s="46" t="s">
        <v>16</v>
      </c>
      <c r="E93" s="46" t="str">
        <f t="shared" si="33"/>
        <v>08652</v>
      </c>
      <c r="F93" s="46" t="s">
        <v>312</v>
      </c>
      <c r="G93" s="46" t="s">
        <v>303</v>
      </c>
      <c r="H93" s="46" t="s">
        <v>429</v>
      </c>
      <c r="I93" s="46">
        <v>10</v>
      </c>
      <c r="J93" s="66">
        <f t="shared" si="34"/>
        <v>8.3092422073332166</v>
      </c>
      <c r="K93" s="67">
        <f t="shared" si="32"/>
        <v>4</v>
      </c>
      <c r="L93" s="110" t="e">
        <f>АП!#REF!</f>
        <v>#REF!</v>
      </c>
      <c r="M93" s="47">
        <v>20.51057622173596</v>
      </c>
      <c r="N93" s="64">
        <f t="shared" si="35"/>
        <v>1</v>
      </c>
      <c r="O93" s="75">
        <v>0</v>
      </c>
      <c r="P93" s="76"/>
      <c r="Q93" s="74">
        <v>11</v>
      </c>
      <c r="R93" s="77"/>
      <c r="S93" s="87">
        <f t="shared" si="42"/>
        <v>1</v>
      </c>
      <c r="T93" s="77"/>
      <c r="U93" s="75">
        <v>5</v>
      </c>
      <c r="V93" s="78">
        <f t="shared" si="36"/>
        <v>1</v>
      </c>
      <c r="W93" s="69">
        <v>250</v>
      </c>
      <c r="X93" s="64">
        <f t="shared" si="41"/>
        <v>1</v>
      </c>
      <c r="Y93" s="48">
        <v>5</v>
      </c>
      <c r="Z93" s="64">
        <f t="shared" si="37"/>
        <v>1</v>
      </c>
      <c r="AA93" s="52"/>
      <c r="AB93" s="64">
        <f t="shared" si="38"/>
        <v>0</v>
      </c>
      <c r="AC93" s="52"/>
      <c r="AD93" s="64">
        <f t="shared" si="39"/>
        <v>0</v>
      </c>
      <c r="AE93" s="52"/>
      <c r="AF93" s="64">
        <f t="shared" si="40"/>
        <v>0</v>
      </c>
      <c r="AG93" s="51">
        <v>8.3092422073332166</v>
      </c>
      <c r="AH93" s="51">
        <v>129</v>
      </c>
      <c r="AI93" s="19">
        <v>3000</v>
      </c>
      <c r="AJ93" s="52"/>
      <c r="AK93" s="52"/>
    </row>
    <row r="94" spans="1:37" ht="40.5">
      <c r="A94" s="46" t="s">
        <v>86</v>
      </c>
      <c r="B94" s="44" t="s">
        <v>87</v>
      </c>
      <c r="C94" s="45">
        <v>380967187505</v>
      </c>
      <c r="D94" s="46" t="s">
        <v>88</v>
      </c>
      <c r="E94" s="46" t="str">
        <f t="shared" si="33"/>
        <v>03006</v>
      </c>
      <c r="F94" s="46" t="s">
        <v>328</v>
      </c>
      <c r="G94" s="46" t="s">
        <v>344</v>
      </c>
      <c r="H94" s="46" t="s">
        <v>429</v>
      </c>
      <c r="I94" s="46" t="s">
        <v>345</v>
      </c>
      <c r="J94" s="66">
        <f t="shared" si="34"/>
        <v>9.5802008908774177</v>
      </c>
      <c r="K94" s="67">
        <f t="shared" si="32"/>
        <v>4</v>
      </c>
      <c r="L94" s="110" t="e">
        <f>АП!#REF!</f>
        <v>#REF!</v>
      </c>
      <c r="M94" s="47">
        <v>20.753707755895938</v>
      </c>
      <c r="N94" s="64">
        <f t="shared" si="35"/>
        <v>1</v>
      </c>
      <c r="O94" s="75">
        <v>0</v>
      </c>
      <c r="P94" s="76"/>
      <c r="Q94" s="74">
        <v>11</v>
      </c>
      <c r="R94" s="77"/>
      <c r="S94" s="87">
        <f t="shared" si="42"/>
        <v>1</v>
      </c>
      <c r="T94" s="77"/>
      <c r="U94" s="75">
        <v>5</v>
      </c>
      <c r="V94" s="78">
        <f t="shared" si="36"/>
        <v>1</v>
      </c>
      <c r="W94" s="69">
        <v>400</v>
      </c>
      <c r="X94" s="64">
        <f t="shared" si="41"/>
        <v>1</v>
      </c>
      <c r="Y94" s="48">
        <v>7</v>
      </c>
      <c r="Z94" s="64">
        <f t="shared" si="37"/>
        <v>1</v>
      </c>
      <c r="AA94" s="52"/>
      <c r="AB94" s="64">
        <f t="shared" si="38"/>
        <v>0</v>
      </c>
      <c r="AC94" s="52"/>
      <c r="AD94" s="64">
        <f t="shared" si="39"/>
        <v>0</v>
      </c>
      <c r="AE94" s="52"/>
      <c r="AF94" s="64">
        <f t="shared" si="40"/>
        <v>0</v>
      </c>
      <c r="AG94" s="51">
        <v>9.5802008908774177</v>
      </c>
      <c r="AH94" s="51">
        <v>129</v>
      </c>
      <c r="AI94" s="19">
        <v>3000</v>
      </c>
      <c r="AJ94" s="52"/>
      <c r="AK94" s="52"/>
    </row>
    <row r="95" spans="1:37" ht="41.25" thickBot="1">
      <c r="A95" s="46" t="s">
        <v>216</v>
      </c>
      <c r="B95" s="44" t="s">
        <v>217</v>
      </c>
      <c r="C95" s="45">
        <v>380672545544</v>
      </c>
      <c r="D95" s="46" t="s">
        <v>218</v>
      </c>
      <c r="E95" s="46" t="str">
        <f t="shared" si="33"/>
        <v>29013</v>
      </c>
      <c r="F95" s="46" t="s">
        <v>405</v>
      </c>
      <c r="G95" s="46" t="s">
        <v>406</v>
      </c>
      <c r="H95" s="46" t="s">
        <v>429</v>
      </c>
      <c r="I95" s="46">
        <v>54</v>
      </c>
      <c r="J95" s="66">
        <f t="shared" si="34"/>
        <v>8.2756244461883419</v>
      </c>
      <c r="K95" s="67">
        <f t="shared" si="32"/>
        <v>4</v>
      </c>
      <c r="L95" s="110" t="e">
        <f>АП!#REF!</f>
        <v>#REF!</v>
      </c>
      <c r="M95" s="47">
        <v>23.476780938487721</v>
      </c>
      <c r="N95" s="64">
        <f t="shared" si="35"/>
        <v>1</v>
      </c>
      <c r="O95" s="75">
        <v>0</v>
      </c>
      <c r="P95" s="76"/>
      <c r="Q95" s="79">
        <v>11</v>
      </c>
      <c r="R95" s="80"/>
      <c r="S95" s="87">
        <f t="shared" si="42"/>
        <v>1</v>
      </c>
      <c r="T95" s="77"/>
      <c r="U95" s="81">
        <v>5</v>
      </c>
      <c r="V95" s="82">
        <f t="shared" si="36"/>
        <v>1</v>
      </c>
      <c r="W95" s="69">
        <v>200</v>
      </c>
      <c r="X95" s="64">
        <f t="shared" si="41"/>
        <v>1</v>
      </c>
      <c r="Y95" s="48">
        <v>6</v>
      </c>
      <c r="Z95" s="64">
        <f t="shared" si="37"/>
        <v>1</v>
      </c>
      <c r="AA95" s="52"/>
      <c r="AB95" s="64">
        <f t="shared" si="38"/>
        <v>0</v>
      </c>
      <c r="AC95" s="52"/>
      <c r="AD95" s="64">
        <f t="shared" si="39"/>
        <v>0</v>
      </c>
      <c r="AE95" s="52"/>
      <c r="AF95" s="64">
        <f t="shared" si="40"/>
        <v>0</v>
      </c>
      <c r="AG95" s="51">
        <v>8.2756244461883419</v>
      </c>
      <c r="AH95" s="51">
        <v>129</v>
      </c>
      <c r="AI95" s="19">
        <v>3000</v>
      </c>
      <c r="AJ95" s="52"/>
      <c r="AK95" s="52"/>
    </row>
    <row r="96" spans="1:37" s="61" customFormat="1">
      <c r="A96" s="57" t="s">
        <v>229</v>
      </c>
      <c r="B96" s="57"/>
      <c r="C96" s="58"/>
      <c r="D96" s="59"/>
      <c r="E96" s="46" t="str">
        <f t="shared" ref="E96:E97" si="43">LEFT(D96,5)</f>
        <v/>
      </c>
      <c r="F96" s="46"/>
      <c r="G96" s="59"/>
      <c r="H96" s="46" t="s">
        <v>429</v>
      </c>
      <c r="I96" s="59"/>
      <c r="J96" s="66">
        <f t="shared" ref="J96:J100" si="44">AG96</f>
        <v>1444.5181273522733</v>
      </c>
      <c r="K96" s="67">
        <f t="shared" si="32"/>
        <v>0</v>
      </c>
      <c r="L96" s="110" t="e">
        <f>АП!#REF!</f>
        <v>#REF!</v>
      </c>
      <c r="M96" s="60">
        <v>2091.0860685630928</v>
      </c>
      <c r="N96" s="60"/>
      <c r="O96" s="60">
        <v>1372</v>
      </c>
      <c r="P96" s="60"/>
      <c r="Q96" s="72">
        <v>1112</v>
      </c>
      <c r="R96" s="72"/>
      <c r="S96" s="72"/>
      <c r="T96" s="60"/>
      <c r="U96" s="72">
        <v>410</v>
      </c>
      <c r="V96" s="72"/>
      <c r="W96" s="60">
        <v>19850</v>
      </c>
      <c r="X96" s="60"/>
      <c r="Y96" s="60">
        <v>2044</v>
      </c>
      <c r="Z96" s="60"/>
      <c r="AA96" s="60">
        <v>0</v>
      </c>
      <c r="AB96" s="60"/>
      <c r="AC96" s="60">
        <v>0</v>
      </c>
      <c r="AD96" s="60"/>
      <c r="AE96" s="60">
        <v>0</v>
      </c>
      <c r="AF96" s="60"/>
      <c r="AG96" s="60">
        <v>1444.5181273522733</v>
      </c>
      <c r="AH96" s="60">
        <v>13493.990000000011</v>
      </c>
      <c r="AI96" s="19"/>
      <c r="AJ96" s="60">
        <v>0</v>
      </c>
      <c r="AK96" s="60">
        <v>0</v>
      </c>
    </row>
    <row r="97" spans="1:37" s="61" customFormat="1">
      <c r="A97" s="57"/>
      <c r="B97" s="57"/>
      <c r="C97" s="58"/>
      <c r="D97" s="59"/>
      <c r="E97" s="46" t="str">
        <f t="shared" si="43"/>
        <v/>
      </c>
      <c r="F97" s="46"/>
      <c r="G97" s="59"/>
      <c r="H97" s="46" t="s">
        <v>429</v>
      </c>
      <c r="I97" s="59"/>
      <c r="J97" s="66">
        <f t="shared" si="44"/>
        <v>1238.5637842643916</v>
      </c>
      <c r="K97" s="67">
        <f t="shared" si="32"/>
        <v>0</v>
      </c>
      <c r="L97" s="110" t="e">
        <f>АП!#REF!</f>
        <v>#REF!</v>
      </c>
      <c r="M97" s="60">
        <v>329.11889132020428</v>
      </c>
      <c r="N97" s="60"/>
      <c r="O97" s="60">
        <v>1148</v>
      </c>
      <c r="P97" s="60"/>
      <c r="Q97" s="60">
        <v>1298</v>
      </c>
      <c r="R97" s="60"/>
      <c r="S97" s="60">
        <f>SUM(S5:S96)</f>
        <v>100</v>
      </c>
      <c r="T97" s="60"/>
      <c r="U97" s="60">
        <v>90</v>
      </c>
      <c r="V97" s="60"/>
      <c r="W97" s="60">
        <v>2150</v>
      </c>
      <c r="X97" s="60"/>
      <c r="Y97" s="60">
        <v>1506</v>
      </c>
      <c r="Z97" s="60"/>
      <c r="AA97" s="60">
        <v>470</v>
      </c>
      <c r="AB97" s="60"/>
      <c r="AC97" s="60">
        <v>725</v>
      </c>
      <c r="AD97" s="60"/>
      <c r="AE97" s="60">
        <v>1105</v>
      </c>
      <c r="AF97" s="60"/>
      <c r="AG97" s="60">
        <v>1238.5637842643916</v>
      </c>
      <c r="AH97" s="60">
        <v>3095.1</v>
      </c>
      <c r="AI97" s="19"/>
      <c r="AJ97" s="60"/>
      <c r="AK97" s="60"/>
    </row>
    <row r="98" spans="1:37" s="61" customFormat="1">
      <c r="A98" s="57"/>
      <c r="B98" s="57"/>
      <c r="C98" s="58"/>
      <c r="D98" s="59"/>
      <c r="E98" s="46"/>
      <c r="F98" s="46"/>
      <c r="G98" s="59"/>
      <c r="H98" s="46" t="s">
        <v>429</v>
      </c>
      <c r="I98" s="59"/>
      <c r="J98" s="66"/>
      <c r="K98" s="67"/>
      <c r="L98" s="110"/>
      <c r="M98" s="60"/>
      <c r="N98" s="60">
        <f>SUM(N14:N97)</f>
        <v>82</v>
      </c>
      <c r="O98" s="60"/>
      <c r="P98" s="60">
        <f t="shared" ref="P98" si="45">SUM(P14:P97)</f>
        <v>28</v>
      </c>
      <c r="Q98" s="60"/>
      <c r="R98" s="60">
        <f t="shared" ref="R98" si="46">SUM(R14:R97)</f>
        <v>0</v>
      </c>
      <c r="S98" s="60"/>
      <c r="T98" s="60">
        <f t="shared" ref="T98" si="47">SUM(T14:T97)</f>
        <v>0</v>
      </c>
      <c r="U98" s="60"/>
      <c r="V98" s="60">
        <f t="shared" ref="V98" si="48">SUM(V14:V97)</f>
        <v>82</v>
      </c>
      <c r="W98" s="60"/>
      <c r="X98" s="60">
        <f t="shared" ref="X98" si="49">SUM(X14:X97)</f>
        <v>82</v>
      </c>
      <c r="Y98" s="60"/>
      <c r="Z98" s="60">
        <f t="shared" ref="Z98" si="50">SUM(Z14:Z97)</f>
        <v>91</v>
      </c>
      <c r="AA98" s="60"/>
      <c r="AB98" s="60"/>
      <c r="AC98" s="60"/>
      <c r="AD98" s="60"/>
      <c r="AE98" s="60"/>
      <c r="AF98" s="60"/>
      <c r="AG98" s="60"/>
      <c r="AH98" s="60"/>
      <c r="AI98" s="19"/>
      <c r="AJ98" s="60"/>
      <c r="AK98" s="60"/>
    </row>
    <row r="99" spans="1:37" s="61" customFormat="1" ht="138" customHeight="1">
      <c r="A99" s="57"/>
      <c r="B99" s="57"/>
      <c r="C99" s="58"/>
      <c r="D99" s="59"/>
      <c r="E99" s="59"/>
      <c r="F99" s="46"/>
      <c r="G99" s="59"/>
      <c r="H99" s="46" t="s">
        <v>429</v>
      </c>
      <c r="I99" s="59"/>
      <c r="J99" s="66">
        <f t="shared" si="44"/>
        <v>0</v>
      </c>
      <c r="K99" s="67">
        <f>N99+P99+R99+Z99+V99+T99+X99+AB99+AD99+AF99</f>
        <v>592</v>
      </c>
      <c r="L99" s="110" t="e">
        <f>АП!#REF!</f>
        <v>#REF!</v>
      </c>
      <c r="M99" s="60"/>
      <c r="N99" s="60">
        <f>SUM(N6:N95)</f>
        <v>89</v>
      </c>
      <c r="O99" s="60"/>
      <c r="P99" s="60">
        <f>SUM(P6:P97)</f>
        <v>76</v>
      </c>
      <c r="Q99" s="60"/>
      <c r="R99" s="60">
        <f>SUM(R6:R97)</f>
        <v>67</v>
      </c>
      <c r="S99" s="87"/>
      <c r="T99" s="60">
        <f>SUM(T6:T97)</f>
        <v>6</v>
      </c>
      <c r="U99" s="60"/>
      <c r="V99" s="60">
        <f>SUM(V6:V97)</f>
        <v>93</v>
      </c>
      <c r="W99" s="60">
        <f>SUM(W6:W97)</f>
        <v>44000</v>
      </c>
      <c r="X99" s="60">
        <f>SUM(X6:X97)</f>
        <v>87</v>
      </c>
      <c r="Y99" s="60"/>
      <c r="Z99" s="60">
        <f>SUM(Z6:Z97)</f>
        <v>124</v>
      </c>
      <c r="AA99" s="60"/>
      <c r="AB99" s="60">
        <f>SUM(AB6:AB97)</f>
        <v>11</v>
      </c>
      <c r="AC99" s="60">
        <f>SUM(AC6:AC97)</f>
        <v>1450</v>
      </c>
      <c r="AD99" s="60">
        <f>SUM(AD6:AD97)</f>
        <v>16</v>
      </c>
      <c r="AE99" s="60"/>
      <c r="AF99" s="60">
        <f>SUM(AF6:AF97)</f>
        <v>23</v>
      </c>
      <c r="AG99" s="60"/>
      <c r="AH99" s="60">
        <f>SUM(AH6:AH97)</f>
        <v>33178.180000000037</v>
      </c>
      <c r="AI99" s="19"/>
      <c r="AJ99" s="60">
        <f>SUM(AJ6:AJ97)</f>
        <v>2450</v>
      </c>
      <c r="AK99" s="60"/>
    </row>
    <row r="100" spans="1:37" s="61" customFormat="1">
      <c r="A100" s="57"/>
      <c r="B100" s="57"/>
      <c r="C100" s="58"/>
      <c r="D100" s="59"/>
      <c r="E100" s="59"/>
      <c r="F100" s="46"/>
      <c r="G100" s="59"/>
      <c r="H100" s="46" t="s">
        <v>429</v>
      </c>
      <c r="I100" s="59"/>
      <c r="J100" s="66">
        <f t="shared" si="44"/>
        <v>2683.0819116166649</v>
      </c>
      <c r="K100" s="67">
        <f>N100+P100+R100+Z100+V100+T100+X100+AB100+AD100+AF100</f>
        <v>0</v>
      </c>
      <c r="L100" s="110" t="e">
        <f>АП!#REF!</f>
        <v>#REF!</v>
      </c>
      <c r="M100" s="60">
        <v>2420.2049598832973</v>
      </c>
      <c r="N100" s="60"/>
      <c r="O100" s="60">
        <v>2520</v>
      </c>
      <c r="P100" s="60"/>
      <c r="Q100" s="60">
        <v>2410</v>
      </c>
      <c r="R100" s="60"/>
      <c r="S100" s="87">
        <f t="shared" ref="S100" si="51">S99</f>
        <v>0</v>
      </c>
      <c r="T100" s="60"/>
      <c r="U100" s="60">
        <v>500</v>
      </c>
      <c r="V100" s="60"/>
      <c r="W100" s="60">
        <v>22000</v>
      </c>
      <c r="X100" s="60"/>
      <c r="Y100" s="60">
        <v>3550</v>
      </c>
      <c r="Z100" s="60"/>
      <c r="AA100" s="60">
        <v>470</v>
      </c>
      <c r="AB100" s="60"/>
      <c r="AC100" s="60">
        <v>725</v>
      </c>
      <c r="AD100" s="60"/>
      <c r="AE100" s="60">
        <v>1105</v>
      </c>
      <c r="AF100" s="60"/>
      <c r="AG100" s="60">
        <v>2683.0819116166649</v>
      </c>
      <c r="AH100" s="60">
        <v>16589.090000000011</v>
      </c>
      <c r="AI100" s="19"/>
      <c r="AJ100" s="60"/>
      <c r="AK100" s="60"/>
    </row>
    <row r="101" spans="1:37">
      <c r="A101" s="18"/>
      <c r="B101" s="62"/>
    </row>
    <row r="102" spans="1:37">
      <c r="A102" s="18"/>
      <c r="B102" s="62"/>
    </row>
  </sheetData>
  <autoFilter ref="A6:AG100"/>
  <sortState ref="A21:AS95">
    <sortCondition descending="1" ref="O21:O95"/>
    <sortCondition descending="1" ref="Q21:Q95"/>
    <sortCondition descending="1" ref="U21:U95"/>
  </sortState>
  <mergeCells count="1">
    <mergeCell ref="AA5:AE5"/>
  </mergeCells>
  <pageMargins left="0.31496062992125984" right="0.31496062992125984" top="0.23622047244094491" bottom="0.23622047244094491" header="0" footer="0"/>
  <pageSetup paperSize="9" scale="15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B3" sqref="B3"/>
    </sheetView>
  </sheetViews>
  <sheetFormatPr defaultRowHeight="15"/>
  <cols>
    <col min="1" max="1" width="30.85546875" customWidth="1"/>
    <col min="2" max="2" width="20.28515625" style="2" customWidth="1"/>
    <col min="3" max="3" width="14" customWidth="1"/>
  </cols>
  <sheetData>
    <row r="1" spans="1:3" ht="15.75">
      <c r="A1" s="1"/>
    </row>
    <row r="2" spans="1:3" ht="14.25" customHeight="1">
      <c r="A2" s="8"/>
      <c r="B2" s="8" t="s">
        <v>264</v>
      </c>
      <c r="C2" s="9" t="s">
        <v>265</v>
      </c>
    </row>
    <row r="3" spans="1:3">
      <c r="A3" s="7" t="s">
        <v>266</v>
      </c>
      <c r="B3" s="7">
        <f>SUM(B4:B92)</f>
        <v>145</v>
      </c>
      <c r="C3" s="7">
        <f>SUM(C4:C92)</f>
        <v>264</v>
      </c>
    </row>
    <row r="4" spans="1:3">
      <c r="A4" s="3" t="s">
        <v>4</v>
      </c>
      <c r="B4" s="4">
        <v>4</v>
      </c>
      <c r="C4" s="4">
        <v>6</v>
      </c>
    </row>
    <row r="5" spans="1:3">
      <c r="A5" s="3" t="s">
        <v>7</v>
      </c>
      <c r="B5" s="4">
        <v>2</v>
      </c>
      <c r="C5" s="4">
        <v>4</v>
      </c>
    </row>
    <row r="6" spans="1:3">
      <c r="A6" s="3" t="s">
        <v>9</v>
      </c>
      <c r="B6" s="4">
        <v>3</v>
      </c>
      <c r="C6" s="4">
        <v>5</v>
      </c>
    </row>
    <row r="7" spans="1:3">
      <c r="A7" s="3" t="s">
        <v>237</v>
      </c>
      <c r="B7" s="10">
        <v>1</v>
      </c>
      <c r="C7" s="10">
        <v>3</v>
      </c>
    </row>
    <row r="8" spans="1:3">
      <c r="A8" s="3" t="s">
        <v>17</v>
      </c>
      <c r="B8" s="4">
        <v>1</v>
      </c>
      <c r="C8" s="4">
        <v>3</v>
      </c>
    </row>
    <row r="9" spans="1:3">
      <c r="A9" s="3" t="s">
        <v>262</v>
      </c>
      <c r="B9" s="4">
        <v>1</v>
      </c>
      <c r="C9" s="4">
        <v>2</v>
      </c>
    </row>
    <row r="10" spans="1:3">
      <c r="A10" s="3" t="s">
        <v>22</v>
      </c>
      <c r="B10" s="4">
        <v>2</v>
      </c>
      <c r="C10" s="4">
        <v>4</v>
      </c>
    </row>
    <row r="11" spans="1:3">
      <c r="A11" s="3" t="s">
        <v>29</v>
      </c>
      <c r="B11" s="4">
        <v>1</v>
      </c>
      <c r="C11" s="4">
        <v>3</v>
      </c>
    </row>
    <row r="12" spans="1:3">
      <c r="A12" s="3" t="s">
        <v>238</v>
      </c>
      <c r="B12" s="4">
        <v>1</v>
      </c>
      <c r="C12" s="4">
        <v>2</v>
      </c>
    </row>
    <row r="13" spans="1:3">
      <c r="A13" s="3" t="s">
        <v>239</v>
      </c>
      <c r="B13" s="4">
        <v>1</v>
      </c>
      <c r="C13" s="4">
        <v>2</v>
      </c>
    </row>
    <row r="14" spans="1:3">
      <c r="A14" s="3" t="s">
        <v>32</v>
      </c>
      <c r="B14" s="4">
        <v>2</v>
      </c>
      <c r="C14" s="4">
        <v>3</v>
      </c>
    </row>
    <row r="15" spans="1:3">
      <c r="A15" s="3" t="s">
        <v>35</v>
      </c>
      <c r="B15" s="4">
        <v>2</v>
      </c>
      <c r="C15" s="4">
        <v>4</v>
      </c>
    </row>
    <row r="16" spans="1:3">
      <c r="A16" s="3" t="s">
        <v>38</v>
      </c>
      <c r="B16" s="4">
        <v>1</v>
      </c>
      <c r="C16" s="4">
        <v>3</v>
      </c>
    </row>
    <row r="17" spans="1:3">
      <c r="A17" s="3" t="s">
        <v>240</v>
      </c>
      <c r="B17" s="4">
        <v>2</v>
      </c>
      <c r="C17" s="4">
        <v>3</v>
      </c>
    </row>
    <row r="18" spans="1:3">
      <c r="A18" s="3" t="s">
        <v>42</v>
      </c>
      <c r="B18" s="4">
        <v>1</v>
      </c>
      <c r="C18" s="4">
        <v>3</v>
      </c>
    </row>
    <row r="19" spans="1:3">
      <c r="A19" s="3" t="s">
        <v>241</v>
      </c>
      <c r="B19" s="4">
        <v>2</v>
      </c>
      <c r="C19" s="4">
        <v>3</v>
      </c>
    </row>
    <row r="20" spans="1:3">
      <c r="A20" s="3" t="s">
        <v>46</v>
      </c>
      <c r="B20" s="4">
        <v>1</v>
      </c>
      <c r="C20" s="4">
        <v>2</v>
      </c>
    </row>
    <row r="21" spans="1:3">
      <c r="A21" s="3" t="s">
        <v>47</v>
      </c>
      <c r="B21" s="4">
        <v>2</v>
      </c>
      <c r="C21" s="4">
        <v>2</v>
      </c>
    </row>
    <row r="22" spans="1:3">
      <c r="A22" s="3" t="s">
        <v>242</v>
      </c>
      <c r="B22" s="4">
        <v>1</v>
      </c>
      <c r="C22" s="4">
        <v>3</v>
      </c>
    </row>
    <row r="23" spans="1:3">
      <c r="A23" s="3" t="s">
        <v>62</v>
      </c>
      <c r="B23" s="4">
        <v>1</v>
      </c>
      <c r="C23" s="4">
        <v>2</v>
      </c>
    </row>
    <row r="24" spans="1:3">
      <c r="A24" s="3" t="s">
        <v>64</v>
      </c>
      <c r="B24" s="4">
        <v>2</v>
      </c>
      <c r="C24" s="4">
        <v>3</v>
      </c>
    </row>
    <row r="25" spans="1:3">
      <c r="A25" s="3" t="s">
        <v>67</v>
      </c>
      <c r="B25" s="4">
        <v>2</v>
      </c>
      <c r="C25" s="4">
        <v>4</v>
      </c>
    </row>
    <row r="26" spans="1:3">
      <c r="A26" s="3" t="s">
        <v>70</v>
      </c>
      <c r="B26" s="4">
        <v>1</v>
      </c>
      <c r="C26" s="4">
        <v>2</v>
      </c>
    </row>
    <row r="27" spans="1:3">
      <c r="A27" s="3" t="s">
        <v>73</v>
      </c>
      <c r="B27" s="4">
        <v>1</v>
      </c>
      <c r="C27" s="4">
        <v>2</v>
      </c>
    </row>
    <row r="28" spans="1:3">
      <c r="A28" s="5" t="s">
        <v>51</v>
      </c>
      <c r="B28" s="4">
        <v>2</v>
      </c>
      <c r="C28" s="4">
        <v>4</v>
      </c>
    </row>
    <row r="29" spans="1:3">
      <c r="A29" s="3" t="s">
        <v>75</v>
      </c>
      <c r="B29" s="4">
        <v>1</v>
      </c>
      <c r="C29" s="4">
        <v>2</v>
      </c>
    </row>
    <row r="30" spans="1:3">
      <c r="A30" s="3" t="s">
        <v>78</v>
      </c>
      <c r="B30" s="4">
        <v>1</v>
      </c>
      <c r="C30" s="4">
        <v>3</v>
      </c>
    </row>
    <row r="31" spans="1:3">
      <c r="A31" s="3" t="s">
        <v>80</v>
      </c>
      <c r="B31" s="4">
        <v>2</v>
      </c>
      <c r="C31" s="4">
        <v>3</v>
      </c>
    </row>
    <row r="32" spans="1:3">
      <c r="A32" s="3" t="s">
        <v>83</v>
      </c>
      <c r="B32" s="4">
        <v>1</v>
      </c>
      <c r="C32" s="4">
        <v>2</v>
      </c>
    </row>
    <row r="33" spans="1:3">
      <c r="A33" s="3" t="s">
        <v>53</v>
      </c>
      <c r="B33" s="4">
        <v>1</v>
      </c>
      <c r="C33" s="4">
        <v>2</v>
      </c>
    </row>
    <row r="34" spans="1:3">
      <c r="A34" s="3" t="s">
        <v>86</v>
      </c>
      <c r="B34" s="4">
        <v>4</v>
      </c>
      <c r="C34" s="4">
        <v>4</v>
      </c>
    </row>
    <row r="35" spans="1:3">
      <c r="A35" s="3" t="s">
        <v>89</v>
      </c>
      <c r="B35" s="4">
        <v>2</v>
      </c>
      <c r="C35" s="4">
        <v>3</v>
      </c>
    </row>
    <row r="36" spans="1:3">
      <c r="A36" s="3" t="s">
        <v>92</v>
      </c>
      <c r="B36" s="4">
        <v>1</v>
      </c>
      <c r="C36" s="4">
        <v>2</v>
      </c>
    </row>
    <row r="37" spans="1:3">
      <c r="A37" s="3" t="s">
        <v>54</v>
      </c>
      <c r="B37" s="4">
        <v>1</v>
      </c>
      <c r="C37" s="4">
        <v>2</v>
      </c>
    </row>
    <row r="38" spans="1:3">
      <c r="A38" s="3" t="s">
        <v>245</v>
      </c>
      <c r="B38" s="4">
        <v>1</v>
      </c>
      <c r="C38" s="4">
        <v>2</v>
      </c>
    </row>
    <row r="39" spans="1:3">
      <c r="A39" s="3" t="s">
        <v>95</v>
      </c>
      <c r="B39" s="4">
        <v>0</v>
      </c>
      <c r="C39" s="4">
        <v>0</v>
      </c>
    </row>
    <row r="40" spans="1:3">
      <c r="A40" s="3" t="s">
        <v>98</v>
      </c>
      <c r="B40" s="4">
        <v>1</v>
      </c>
      <c r="C40" s="4">
        <v>2</v>
      </c>
    </row>
    <row r="41" spans="1:3">
      <c r="A41" s="3" t="s">
        <v>56</v>
      </c>
      <c r="B41" s="4">
        <v>3</v>
      </c>
      <c r="C41" s="4">
        <v>5</v>
      </c>
    </row>
    <row r="42" spans="1:3">
      <c r="A42" s="3" t="s">
        <v>243</v>
      </c>
      <c r="B42" s="4">
        <v>1</v>
      </c>
      <c r="C42" s="4">
        <v>2</v>
      </c>
    </row>
    <row r="43" spans="1:3">
      <c r="A43" s="3" t="s">
        <v>244</v>
      </c>
      <c r="B43" s="4">
        <v>1</v>
      </c>
      <c r="C43" s="4">
        <v>3</v>
      </c>
    </row>
    <row r="44" spans="1:3">
      <c r="A44" s="3" t="s">
        <v>246</v>
      </c>
      <c r="B44" s="4">
        <v>2</v>
      </c>
      <c r="C44" s="4">
        <v>4</v>
      </c>
    </row>
    <row r="45" spans="1:3">
      <c r="A45" s="3" t="s">
        <v>103</v>
      </c>
      <c r="B45" s="4">
        <v>1</v>
      </c>
      <c r="C45" s="4">
        <v>2</v>
      </c>
    </row>
    <row r="46" spans="1:3">
      <c r="A46" s="3" t="s">
        <v>106</v>
      </c>
      <c r="B46" s="4">
        <v>3</v>
      </c>
      <c r="C46" s="4">
        <v>3</v>
      </c>
    </row>
    <row r="47" spans="1:3">
      <c r="A47" s="3" t="s">
        <v>108</v>
      </c>
      <c r="B47" s="4">
        <v>1</v>
      </c>
      <c r="C47" s="4">
        <v>3</v>
      </c>
    </row>
    <row r="48" spans="1:3">
      <c r="A48" s="3" t="s">
        <v>111</v>
      </c>
      <c r="B48" s="4">
        <v>3</v>
      </c>
      <c r="C48" s="4">
        <v>5</v>
      </c>
    </row>
    <row r="49" spans="1:3">
      <c r="A49" s="3" t="s">
        <v>114</v>
      </c>
      <c r="B49" s="4">
        <v>2</v>
      </c>
      <c r="C49" s="4">
        <v>3</v>
      </c>
    </row>
    <row r="50" spans="1:3">
      <c r="A50" s="3" t="s">
        <v>117</v>
      </c>
      <c r="B50" s="4">
        <v>2</v>
      </c>
      <c r="C50" s="4">
        <v>3</v>
      </c>
    </row>
    <row r="51" spans="1:3">
      <c r="A51" s="3" t="s">
        <v>120</v>
      </c>
      <c r="B51" s="4">
        <v>3</v>
      </c>
      <c r="C51" s="4">
        <v>4</v>
      </c>
    </row>
    <row r="52" spans="1:3">
      <c r="A52" s="3" t="s">
        <v>123</v>
      </c>
      <c r="B52" s="4">
        <v>1</v>
      </c>
      <c r="C52" s="4">
        <v>1</v>
      </c>
    </row>
    <row r="53" spans="1:3">
      <c r="A53" s="3" t="s">
        <v>126</v>
      </c>
      <c r="B53" s="4">
        <v>3</v>
      </c>
      <c r="C53" s="4">
        <v>4</v>
      </c>
    </row>
    <row r="54" spans="1:3">
      <c r="A54" s="3" t="s">
        <v>129</v>
      </c>
      <c r="B54" s="4">
        <v>2</v>
      </c>
      <c r="C54" s="4">
        <v>3</v>
      </c>
    </row>
    <row r="55" spans="1:3">
      <c r="A55" s="3" t="s">
        <v>132</v>
      </c>
      <c r="B55" s="4">
        <v>1</v>
      </c>
      <c r="C55" s="4">
        <v>3</v>
      </c>
    </row>
    <row r="56" spans="1:3">
      <c r="A56" s="3" t="s">
        <v>135</v>
      </c>
      <c r="B56" s="4">
        <v>2</v>
      </c>
      <c r="C56" s="4">
        <v>2</v>
      </c>
    </row>
    <row r="57" spans="1:3">
      <c r="A57" s="3" t="s">
        <v>138</v>
      </c>
      <c r="B57" s="4">
        <v>1</v>
      </c>
      <c r="C57" s="4">
        <v>2</v>
      </c>
    </row>
    <row r="58" spans="1:3">
      <c r="A58" s="3" t="s">
        <v>141</v>
      </c>
      <c r="B58" s="4">
        <v>2</v>
      </c>
      <c r="C58" s="4">
        <v>4</v>
      </c>
    </row>
    <row r="59" spans="1:3">
      <c r="A59" s="3" t="s">
        <v>247</v>
      </c>
      <c r="B59" s="4">
        <v>2</v>
      </c>
      <c r="C59" s="4">
        <v>3</v>
      </c>
    </row>
    <row r="60" spans="1:3">
      <c r="A60" s="3" t="s">
        <v>146</v>
      </c>
      <c r="B60" s="4">
        <v>1</v>
      </c>
      <c r="C60" s="4">
        <v>3</v>
      </c>
    </row>
    <row r="61" spans="1:3">
      <c r="A61" s="3" t="s">
        <v>149</v>
      </c>
      <c r="B61" s="4">
        <v>1</v>
      </c>
      <c r="C61" s="4">
        <v>3</v>
      </c>
    </row>
    <row r="62" spans="1:3">
      <c r="A62" s="3" t="s">
        <v>248</v>
      </c>
      <c r="B62" s="4">
        <v>2</v>
      </c>
      <c r="C62" s="4">
        <v>3</v>
      </c>
    </row>
    <row r="63" spans="1:3">
      <c r="A63" s="3" t="s">
        <v>152</v>
      </c>
      <c r="B63" s="4">
        <v>1</v>
      </c>
      <c r="C63" s="4">
        <v>2</v>
      </c>
    </row>
    <row r="64" spans="1:3">
      <c r="A64" s="3" t="s">
        <v>155</v>
      </c>
      <c r="B64" s="4">
        <v>2</v>
      </c>
      <c r="C64" s="4">
        <v>3</v>
      </c>
    </row>
    <row r="65" spans="1:3">
      <c r="A65" s="3" t="s">
        <v>158</v>
      </c>
      <c r="B65" s="4">
        <v>2</v>
      </c>
      <c r="C65" s="4">
        <v>3</v>
      </c>
    </row>
    <row r="66" spans="1:3">
      <c r="A66" s="3" t="s">
        <v>161</v>
      </c>
      <c r="B66" s="4">
        <v>1</v>
      </c>
      <c r="C66" s="4">
        <v>2</v>
      </c>
    </row>
    <row r="67" spans="1:3">
      <c r="A67" s="3" t="s">
        <v>164</v>
      </c>
      <c r="B67" s="4">
        <v>2</v>
      </c>
      <c r="C67" s="4">
        <v>4</v>
      </c>
    </row>
    <row r="68" spans="1:3">
      <c r="A68" s="3" t="s">
        <v>169</v>
      </c>
      <c r="B68" s="4">
        <v>1</v>
      </c>
      <c r="C68" s="4">
        <v>2</v>
      </c>
    </row>
    <row r="69" spans="1:3">
      <c r="A69" s="3" t="s">
        <v>171</v>
      </c>
      <c r="B69" s="4">
        <v>1</v>
      </c>
      <c r="C69" s="4">
        <v>2</v>
      </c>
    </row>
    <row r="70" spans="1:3">
      <c r="A70" s="3" t="s">
        <v>172</v>
      </c>
      <c r="B70" s="4">
        <v>2</v>
      </c>
      <c r="C70" s="4">
        <v>4</v>
      </c>
    </row>
    <row r="71" spans="1:3">
      <c r="A71" s="3" t="s">
        <v>175</v>
      </c>
      <c r="B71" s="4">
        <v>4</v>
      </c>
      <c r="C71" s="4">
        <v>4</v>
      </c>
    </row>
    <row r="72" spans="1:3">
      <c r="A72" s="3" t="s">
        <v>177</v>
      </c>
      <c r="B72" s="4">
        <v>2</v>
      </c>
      <c r="C72" s="4">
        <v>4</v>
      </c>
    </row>
    <row r="73" spans="1:3">
      <c r="A73" s="3" t="s">
        <v>263</v>
      </c>
      <c r="B73" s="4">
        <v>2</v>
      </c>
      <c r="C73" s="4">
        <v>4</v>
      </c>
    </row>
    <row r="74" spans="1:3">
      <c r="A74" s="3" t="s">
        <v>249</v>
      </c>
      <c r="B74" s="4">
        <v>2</v>
      </c>
      <c r="C74" s="4">
        <v>4</v>
      </c>
    </row>
    <row r="75" spans="1:3">
      <c r="A75" s="3" t="s">
        <v>184</v>
      </c>
      <c r="B75" s="4">
        <v>2</v>
      </c>
      <c r="C75" s="4">
        <v>4</v>
      </c>
    </row>
    <row r="76" spans="1:3">
      <c r="A76" s="3" t="s">
        <v>201</v>
      </c>
      <c r="B76" s="4">
        <v>1</v>
      </c>
      <c r="C76" s="4">
        <v>2</v>
      </c>
    </row>
    <row r="77" spans="1:3">
      <c r="A77" s="3" t="s">
        <v>204</v>
      </c>
      <c r="B77" s="4">
        <v>1</v>
      </c>
      <c r="C77" s="4">
        <v>2</v>
      </c>
    </row>
    <row r="78" spans="1:3">
      <c r="A78" s="3" t="s">
        <v>207</v>
      </c>
      <c r="B78" s="4">
        <v>2</v>
      </c>
      <c r="C78" s="4">
        <v>4</v>
      </c>
    </row>
    <row r="79" spans="1:3">
      <c r="A79" s="3" t="s">
        <v>186</v>
      </c>
      <c r="B79" s="4">
        <v>2</v>
      </c>
      <c r="C79" s="4">
        <v>3</v>
      </c>
    </row>
    <row r="80" spans="1:3">
      <c r="A80" s="3" t="s">
        <v>250</v>
      </c>
      <c r="B80" s="4">
        <v>1</v>
      </c>
      <c r="C80" s="4">
        <v>2</v>
      </c>
    </row>
    <row r="81" spans="1:3">
      <c r="A81" s="5" t="s">
        <v>191</v>
      </c>
      <c r="B81" s="4">
        <v>2</v>
      </c>
      <c r="C81" s="4">
        <v>4</v>
      </c>
    </row>
    <row r="82" spans="1:3">
      <c r="A82" s="3" t="s">
        <v>194</v>
      </c>
      <c r="B82" s="4">
        <v>1</v>
      </c>
      <c r="C82" s="4">
        <v>3</v>
      </c>
    </row>
    <row r="83" spans="1:3">
      <c r="A83" s="3" t="s">
        <v>197</v>
      </c>
      <c r="B83" s="4">
        <v>2</v>
      </c>
      <c r="C83" s="4">
        <v>3</v>
      </c>
    </row>
    <row r="84" spans="1:3">
      <c r="A84" s="3" t="s">
        <v>200</v>
      </c>
      <c r="B84" s="4">
        <v>3</v>
      </c>
      <c r="C84" s="4">
        <v>5</v>
      </c>
    </row>
    <row r="85" spans="1:3">
      <c r="A85" s="3" t="s">
        <v>210</v>
      </c>
      <c r="B85" s="4">
        <v>1</v>
      </c>
      <c r="C85" s="4">
        <v>2</v>
      </c>
    </row>
    <row r="86" spans="1:3">
      <c r="A86" s="3" t="s">
        <v>213</v>
      </c>
      <c r="B86" s="4">
        <v>1</v>
      </c>
      <c r="C86" s="4">
        <v>2</v>
      </c>
    </row>
    <row r="87" spans="1:3">
      <c r="A87" s="5" t="s">
        <v>216</v>
      </c>
      <c r="B87" s="4">
        <v>1</v>
      </c>
      <c r="C87" s="4">
        <v>3</v>
      </c>
    </row>
    <row r="88" spans="1:3">
      <c r="A88" s="3" t="s">
        <v>251</v>
      </c>
      <c r="B88" s="10">
        <v>1</v>
      </c>
      <c r="C88" s="10">
        <v>3</v>
      </c>
    </row>
    <row r="89" spans="1:3">
      <c r="A89" s="3" t="s">
        <v>220</v>
      </c>
      <c r="B89" s="4">
        <v>2</v>
      </c>
      <c r="C89" s="4">
        <v>4</v>
      </c>
    </row>
    <row r="90" spans="1:3">
      <c r="A90" s="5" t="s">
        <v>252</v>
      </c>
      <c r="B90" s="4">
        <v>2</v>
      </c>
      <c r="C90" s="4">
        <v>3</v>
      </c>
    </row>
    <row r="91" spans="1:3">
      <c r="A91" s="5" t="s">
        <v>225</v>
      </c>
      <c r="B91" s="4">
        <v>1</v>
      </c>
      <c r="C91" s="4">
        <v>3</v>
      </c>
    </row>
    <row r="92" spans="1:3">
      <c r="A92" s="6" t="s">
        <v>14</v>
      </c>
      <c r="B92" s="10">
        <v>1</v>
      </c>
      <c r="C92" s="10">
        <v>2</v>
      </c>
    </row>
  </sheetData>
  <autoFilter ref="A3:C3">
    <sortState ref="A7:D94">
      <sortCondition ref="A6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АП</vt:lpstr>
      <vt:lpstr>Код_Прод</vt:lpstr>
      <vt:lpstr>ALL_Адрес</vt:lpstr>
      <vt:lpstr>заппрос</vt:lpstr>
      <vt:lpstr>Лист2 (2)</vt:lpstr>
      <vt:lpstr>АП!ввв</vt:lpstr>
      <vt:lpstr>заппрос!Заголовки_для_печати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Чебукина Татьяна Геннадьевна</dc:creator>
  <cp:lastModifiedBy>manager</cp:lastModifiedBy>
  <cp:lastPrinted>2021-12-13T13:00:59Z</cp:lastPrinted>
  <dcterms:created xsi:type="dcterms:W3CDTF">2021-01-27T09:38:50Z</dcterms:created>
  <dcterms:modified xsi:type="dcterms:W3CDTF">2022-01-19T14:19:52Z</dcterms:modified>
</cp:coreProperties>
</file>