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Учеба в БГТУ\МОПС\"/>
    </mc:Choice>
  </mc:AlternateContent>
  <xr:revisionPtr revIDLastSave="0" documentId="13_ncr:1_{9209CBE7-32CD-421A-80BC-12E1B7B88A4D}" xr6:coauthVersionLast="45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Задание 1" sheetId="1" r:id="rId1"/>
    <sheet name="Задание 2" sheetId="2" r:id="rId2"/>
    <sheet name="Задание 3" sheetId="3" r:id="rId3"/>
  </sheets>
  <definedNames>
    <definedName name="solver_adj" localSheetId="0" hidden="1">'Задание 1'!$A$20:$Q$20</definedName>
    <definedName name="solver_adj" localSheetId="1" hidden="1">'Задание 2'!$A$21:$I$21</definedName>
    <definedName name="solver_adj" localSheetId="2" hidden="1">'Задание 3'!$A$6:$K$6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'Задание 1'!$A$23</definedName>
    <definedName name="solver_lhs1" localSheetId="1" hidden="1">'Задание 2'!$A$21</definedName>
    <definedName name="solver_lhs1" localSheetId="2" hidden="1">'Задание 3'!$A$10</definedName>
    <definedName name="solver_lhs10" localSheetId="0" hidden="1">'Задание 1'!$D$20</definedName>
    <definedName name="solver_lhs10" localSheetId="1" hidden="1">'Задание 2'!$F$21</definedName>
    <definedName name="solver_lhs10" localSheetId="2" hidden="1">'Задание 3'!$J$6</definedName>
    <definedName name="solver_lhs11" localSheetId="0" hidden="1">'Задание 1'!$E$20</definedName>
    <definedName name="solver_lhs11" localSheetId="1" hidden="1">'Задание 2'!$G$21</definedName>
    <definedName name="solver_lhs11" localSheetId="2" hidden="1">'Задание 3'!$J$6</definedName>
    <definedName name="solver_lhs12" localSheetId="0" hidden="1">'Задание 1'!$F$20</definedName>
    <definedName name="solver_lhs12" localSheetId="1" hidden="1">'Задание 2'!$H$21</definedName>
    <definedName name="solver_lhs12" localSheetId="2" hidden="1">'Задание 3'!$J$6</definedName>
    <definedName name="solver_lhs13" localSheetId="0" hidden="1">'Задание 1'!$G$20</definedName>
    <definedName name="solver_lhs13" localSheetId="2" hidden="1">'Задание 3'!$J$6</definedName>
    <definedName name="solver_lhs14" localSheetId="0" hidden="1">'Задание 1'!$H$20</definedName>
    <definedName name="solver_lhs14" localSheetId="2" hidden="1">'Задание 3'!$J$6</definedName>
    <definedName name="solver_lhs15" localSheetId="0" hidden="1">'Задание 1'!$I$20</definedName>
    <definedName name="solver_lhs15" localSheetId="2" hidden="1">'Задание 3'!$J$6</definedName>
    <definedName name="solver_lhs16" localSheetId="0" hidden="1">'Задание 1'!$J$20</definedName>
    <definedName name="solver_lhs16" localSheetId="2" hidden="1">'Задание 3'!$K$6</definedName>
    <definedName name="solver_lhs17" localSheetId="0" hidden="1">'Задание 1'!$K$20</definedName>
    <definedName name="solver_lhs17" localSheetId="2" hidden="1">'Задание 3'!$K$6</definedName>
    <definedName name="solver_lhs18" localSheetId="0" hidden="1">'Задание 1'!$L$20</definedName>
    <definedName name="solver_lhs18" localSheetId="2" hidden="1">'Задание 3'!$K$31</definedName>
    <definedName name="solver_lhs19" localSheetId="0" hidden="1">'Задание 1'!$M$20</definedName>
    <definedName name="solver_lhs2" localSheetId="0" hidden="1">'Задание 1'!$A$24</definedName>
    <definedName name="solver_lhs2" localSheetId="1" hidden="1">'Задание 2'!$A$23</definedName>
    <definedName name="solver_lhs2" localSheetId="2" hidden="1">'Задание 3'!$A$11</definedName>
    <definedName name="solver_lhs20" localSheetId="0" hidden="1">'Задание 1'!$N$20</definedName>
    <definedName name="solver_lhs21" localSheetId="0" hidden="1">'Задание 1'!$O$20</definedName>
    <definedName name="solver_lhs22" localSheetId="0" hidden="1">'Задание 1'!$P$20</definedName>
    <definedName name="solver_lhs23" localSheetId="0" hidden="1">'Задание 1'!$Q$20</definedName>
    <definedName name="solver_lhs3" localSheetId="0" hidden="1">'Задание 1'!$A$25</definedName>
    <definedName name="solver_lhs3" localSheetId="1" hidden="1">'Задание 2'!$A$24</definedName>
    <definedName name="solver_lhs3" localSheetId="2" hidden="1">'Задание 3'!$A$12</definedName>
    <definedName name="solver_lhs4" localSheetId="0" hidden="1">'Задание 1'!$A$26</definedName>
    <definedName name="solver_lhs4" localSheetId="1" hidden="1">'Задание 2'!$A$25</definedName>
    <definedName name="solver_lhs4" localSheetId="2" hidden="1">'Задание 3'!$A$13</definedName>
    <definedName name="solver_lhs5" localSheetId="0" hidden="1">'Задание 1'!$A$27</definedName>
    <definedName name="solver_lhs5" localSheetId="1" hidden="1">'Задание 2'!$A$26</definedName>
    <definedName name="solver_lhs5" localSheetId="2" hidden="1">'Задание 3'!$A$14</definedName>
    <definedName name="solver_lhs6" localSheetId="0" hidden="1">'Задание 1'!$A$28</definedName>
    <definedName name="solver_lhs6" localSheetId="1" hidden="1">'Задание 2'!$A$27</definedName>
    <definedName name="solver_lhs6" localSheetId="2" hidden="1">'Задание 3'!$A$6:$K$6</definedName>
    <definedName name="solver_lhs7" localSheetId="0" hidden="1">'Задание 1'!$A$29</definedName>
    <definedName name="solver_lhs7" localSheetId="1" hidden="1">'Задание 2'!$B$21</definedName>
    <definedName name="solver_lhs7" localSheetId="2" hidden="1">'Задание 3'!$A$8</definedName>
    <definedName name="solver_lhs8" localSheetId="0" hidden="1">'Задание 1'!$B$20</definedName>
    <definedName name="solver_lhs8" localSheetId="1" hidden="1">'Задание 2'!$D$21</definedName>
    <definedName name="solver_lhs8" localSheetId="2" hidden="1">'Задание 3'!$A$9</definedName>
    <definedName name="solver_lhs9" localSheetId="0" hidden="1">'Задание 1'!$C$20</definedName>
    <definedName name="solver_lhs9" localSheetId="1" hidden="1">'Задание 2'!$E$21</definedName>
    <definedName name="solver_lhs9" localSheetId="2" hidden="1">'Задание 3'!$J$6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23</definedName>
    <definedName name="solver_num" localSheetId="1" hidden="1">12</definedName>
    <definedName name="solver_num" localSheetId="2" hidden="1">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'Задание 1'!$D$28</definedName>
    <definedName name="solver_opt" localSheetId="1" hidden="1">'Задание 2'!$F$24</definedName>
    <definedName name="solver_opt" localSheetId="2" hidden="1">'Задание 3'!$E$13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el1" localSheetId="0" hidden="1">2</definedName>
    <definedName name="solver_rel1" localSheetId="1" hidden="1">1</definedName>
    <definedName name="solver_rel1" localSheetId="2" hidden="1">2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1" localSheetId="0" hidden="1">1</definedName>
    <definedName name="solver_rel11" localSheetId="1" hidden="1">1</definedName>
    <definedName name="solver_rel11" localSheetId="2" hidden="1">1</definedName>
    <definedName name="solver_rel12" localSheetId="0" hidden="1">1</definedName>
    <definedName name="solver_rel12" localSheetId="1" hidden="1">1</definedName>
    <definedName name="solver_rel12" localSheetId="2" hidden="1">1</definedName>
    <definedName name="solver_rel13" localSheetId="0" hidden="1">1</definedName>
    <definedName name="solver_rel13" localSheetId="2" hidden="1">1</definedName>
    <definedName name="solver_rel14" localSheetId="0" hidden="1">1</definedName>
    <definedName name="solver_rel14" localSheetId="2" hidden="1">1</definedName>
    <definedName name="solver_rel15" localSheetId="0" hidden="1">1</definedName>
    <definedName name="solver_rel15" localSheetId="2" hidden="1">1</definedName>
    <definedName name="solver_rel16" localSheetId="0" hidden="1">1</definedName>
    <definedName name="solver_rel16" localSheetId="2" hidden="1">1</definedName>
    <definedName name="solver_rel17" localSheetId="0" hidden="1">1</definedName>
    <definedName name="solver_rel17" localSheetId="2" hidden="1">1</definedName>
    <definedName name="solver_rel18" localSheetId="0" hidden="1">1</definedName>
    <definedName name="solver_rel18" localSheetId="2" hidden="1">1</definedName>
    <definedName name="solver_rel19" localSheetId="0" hidden="1">1</definedName>
    <definedName name="solver_rel2" localSheetId="0" hidden="1">2</definedName>
    <definedName name="solver_rel2" localSheetId="1" hidden="1">1</definedName>
    <definedName name="solver_rel2" localSheetId="2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6" localSheetId="0" hidden="1">2</definedName>
    <definedName name="solver_rel6" localSheetId="1" hidden="1">2</definedName>
    <definedName name="solver_rel6" localSheetId="2" hidden="1">4</definedName>
    <definedName name="solver_rel7" localSheetId="0" hidden="1">2</definedName>
    <definedName name="solver_rel7" localSheetId="1" hidden="1">1</definedName>
    <definedName name="solver_rel7" localSheetId="2" hidden="1">2</definedName>
    <definedName name="solver_rel8" localSheetId="0" hidden="1">1</definedName>
    <definedName name="solver_rel8" localSheetId="1" hidden="1">1</definedName>
    <definedName name="solver_rel8" localSheetId="2" hidden="1">2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hs1" localSheetId="0" hidden="1">0</definedName>
    <definedName name="solver_rhs1" localSheetId="1" hidden="1">15</definedName>
    <definedName name="solver_rhs1" localSheetId="2" hidden="1">0</definedName>
    <definedName name="solver_rhs10" localSheetId="0" hidden="1">'Задание 1'!$D$18</definedName>
    <definedName name="solver_rhs10" localSheetId="1" hidden="1">15</definedName>
    <definedName name="solver_rhs10" localSheetId="2" hidden="1">'Задание 3'!$J$4</definedName>
    <definedName name="solver_rhs11" localSheetId="0" hidden="1">'Задание 1'!$E$18</definedName>
    <definedName name="solver_rhs11" localSheetId="1" hidden="1">5</definedName>
    <definedName name="solver_rhs11" localSheetId="2" hidden="1">'Задание 3'!$J$4</definedName>
    <definedName name="solver_rhs12" localSheetId="0" hidden="1">'Задание 1'!$F$18</definedName>
    <definedName name="solver_rhs12" localSheetId="1" hidden="1">4</definedName>
    <definedName name="solver_rhs12" localSheetId="2" hidden="1">'Задание 3'!$J$4</definedName>
    <definedName name="solver_rhs13" localSheetId="0" hidden="1">'Задание 1'!$G$18</definedName>
    <definedName name="solver_rhs13" localSheetId="2" hidden="1">'Задание 3'!$J$4</definedName>
    <definedName name="solver_rhs14" localSheetId="0" hidden="1">'Задание 1'!$H$18</definedName>
    <definedName name="solver_rhs14" localSheetId="2" hidden="1">'Задание 3'!$J$4</definedName>
    <definedName name="solver_rhs15" localSheetId="0" hidden="1">'Задание 1'!$I$18</definedName>
    <definedName name="solver_rhs15" localSheetId="2" hidden="1">'Задание 3'!$J$4</definedName>
    <definedName name="solver_rhs16" localSheetId="0" hidden="1">'Задание 1'!$J$18</definedName>
    <definedName name="solver_rhs16" localSheetId="2" hidden="1">'Задание 3'!$K$4</definedName>
    <definedName name="solver_rhs17" localSheetId="0" hidden="1">'Задание 1'!$K$18</definedName>
    <definedName name="solver_rhs17" localSheetId="2" hidden="1">'Задание 3'!$K$4</definedName>
    <definedName name="solver_rhs18" localSheetId="0" hidden="1">'Задание 1'!$L$18</definedName>
    <definedName name="solver_rhs18" localSheetId="2" hidden="1">12</definedName>
    <definedName name="solver_rhs19" localSheetId="0" hidden="1">'Задание 1'!$M$18</definedName>
    <definedName name="solver_rhs2" localSheetId="0" hidden="1">0</definedName>
    <definedName name="solver_rhs2" localSheetId="1" hidden="1">20</definedName>
    <definedName name="solver_rhs2" localSheetId="2" hidden="1">0</definedName>
    <definedName name="solver_rhs20" localSheetId="0" hidden="1">'Задание 1'!$N$18</definedName>
    <definedName name="solver_rhs21" localSheetId="0" hidden="1">'Задание 1'!$O$18</definedName>
    <definedName name="solver_rhs22" localSheetId="0" hidden="1">'Задание 1'!$P$18</definedName>
    <definedName name="solver_rhs23" localSheetId="0" hidden="1">'Задание 1'!$Q$18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4" localSheetId="0" hidden="1">0</definedName>
    <definedName name="solver_rhs4" localSheetId="1" hidden="1">0</definedName>
    <definedName name="solver_rhs4" localSheetId="2" hidden="1">0</definedName>
    <definedName name="solver_rhs5" localSheetId="0" hidden="1">0</definedName>
    <definedName name="solver_rhs5" localSheetId="1" hidden="1">5</definedName>
    <definedName name="solver_rhs5" localSheetId="2" hidden="1">1</definedName>
    <definedName name="solver_rhs6" localSheetId="0" hidden="1">0</definedName>
    <definedName name="solver_rhs6" localSheetId="1" hidden="1">15</definedName>
    <definedName name="solver_rhs6" localSheetId="2" hidden="1">целое</definedName>
    <definedName name="solver_rhs7" localSheetId="0" hidden="1">0</definedName>
    <definedName name="solver_rhs7" localSheetId="1" hidden="1">8</definedName>
    <definedName name="solver_rhs7" localSheetId="2" hidden="1">1</definedName>
    <definedName name="solver_rhs8" localSheetId="0" hidden="1">'Задание 1'!$B$18</definedName>
    <definedName name="solver_rhs8" localSheetId="1" hidden="1">4</definedName>
    <definedName name="solver_rhs8" localSheetId="2" hidden="1">0</definedName>
    <definedName name="solver_rhs9" localSheetId="0" hidden="1">'Задание 1'!$C$18</definedName>
    <definedName name="solver_rhs9" localSheetId="1" hidden="1">10</definedName>
    <definedName name="solver_rhs9" localSheetId="2" hidden="1">'Задание 3'!$J$4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2" l="1"/>
  <c r="A23" i="1"/>
  <c r="D28" i="1" l="1"/>
  <c r="E13" i="3" l="1"/>
  <c r="A11" i="3"/>
  <c r="A10" i="3"/>
  <c r="A14" i="3"/>
  <c r="A13" i="3"/>
  <c r="A12" i="3"/>
  <c r="A9" i="3"/>
  <c r="A8" i="3"/>
  <c r="F24" i="2" l="1"/>
  <c r="A27" i="2"/>
  <c r="A26" i="2"/>
  <c r="A25" i="2"/>
  <c r="A24" i="2"/>
  <c r="A29" i="1"/>
  <c r="A28" i="1"/>
  <c r="A27" i="1"/>
  <c r="A26" i="1"/>
  <c r="A25" i="1"/>
  <c r="A24" i="1"/>
</calcChain>
</file>

<file path=xl/sharedStrings.xml><?xml version="1.0" encoding="utf-8"?>
<sst xmlns="http://schemas.openxmlformats.org/spreadsheetml/2006/main" count="90" uniqueCount="58">
  <si>
    <t>Задача о максимальном потоке</t>
  </si>
  <si>
    <t>С12</t>
  </si>
  <si>
    <t>С13</t>
  </si>
  <si>
    <t>С23</t>
  </si>
  <si>
    <t>С24</t>
  </si>
  <si>
    <t>С25</t>
  </si>
  <si>
    <t>С26</t>
  </si>
  <si>
    <t>С27</t>
  </si>
  <si>
    <t>С32</t>
  </si>
  <si>
    <t>С36</t>
  </si>
  <si>
    <t>С63</t>
  </si>
  <si>
    <t>С35</t>
  </si>
  <si>
    <t>С56</t>
  </si>
  <si>
    <t>С65</t>
  </si>
  <si>
    <t>С64</t>
  </si>
  <si>
    <t>С46</t>
  </si>
  <si>
    <t>С47</t>
  </si>
  <si>
    <t>С67</t>
  </si>
  <si>
    <t>С57</t>
  </si>
  <si>
    <t>F</t>
  </si>
  <si>
    <t>X12</t>
  </si>
  <si>
    <t>X13</t>
  </si>
  <si>
    <t>X23</t>
  </si>
  <si>
    <t>X32</t>
  </si>
  <si>
    <t>X24</t>
  </si>
  <si>
    <t>X26</t>
  </si>
  <si>
    <t>X36</t>
  </si>
  <si>
    <t>X63</t>
  </si>
  <si>
    <t>X35</t>
  </si>
  <si>
    <t>X56</t>
  </si>
  <si>
    <t>X65</t>
  </si>
  <si>
    <t>X64</t>
  </si>
  <si>
    <t>X46</t>
  </si>
  <si>
    <t>X47</t>
  </si>
  <si>
    <t>X67</t>
  </si>
  <si>
    <t>X57</t>
  </si>
  <si>
    <t>Задача о потоке минимальной стоимости</t>
  </si>
  <si>
    <t>С34</t>
  </si>
  <si>
    <t>С53</t>
  </si>
  <si>
    <t>С45</t>
  </si>
  <si>
    <t>X25</t>
  </si>
  <si>
    <t>X34</t>
  </si>
  <si>
    <t>C23</t>
  </si>
  <si>
    <t>X53</t>
  </si>
  <si>
    <t>X45</t>
  </si>
  <si>
    <t>Задача о кратчайшем маршруте</t>
  </si>
  <si>
    <t>X27</t>
  </si>
  <si>
    <t>Стоимость доставки</t>
  </si>
  <si>
    <t>через найти решение</t>
  </si>
  <si>
    <t>максимальное значение потока</t>
  </si>
  <si>
    <t>пропускные способности дуг</t>
  </si>
  <si>
    <t>ограничение по формулам</t>
  </si>
  <si>
    <t>сколько может пропустить путь</t>
  </si>
  <si>
    <t>4 и 5 – потребности в продукте</t>
  </si>
  <si>
    <t>1 (источник) – количество имеющегося продукта</t>
  </si>
  <si>
    <t>Первые числа у стрелок означают удельную стоимость транспортировки продукта ( )</t>
  </si>
  <si>
    <t>вторые – пропускную способность дуги (например, магистрали)</t>
  </si>
  <si>
    <t>Индекс у дуг (2,3) и (4,5) означает, что их пропускные способности могут считаться неограниченными (например, они значительно превосходят имеющиеся в наличии запасы продукта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</si>
</sst>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0"/>
      <name val="Times New Roman"/>
      <family val="1"/>
      <charset val="204"/>
    </font>
    <font>
      <b/>
      <sz val="14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2" applyFont="1" applyFill="1" applyAlignment="1">
      <alignment horizontal="center" vertical="center"/>
    </xf>
    <xf numFmtId="0" fontId="6" fillId="6" borderId="0" xfId="2" applyFont="1" applyFill="1" applyAlignment="1">
      <alignment horizontal="center"/>
    </xf>
    <xf numFmtId="0" fontId="5" fillId="7" borderId="0" xfId="3" applyFont="1" applyFill="1" applyAlignment="1">
      <alignment horizontal="center"/>
    </xf>
    <xf numFmtId="0" fontId="7" fillId="6" borderId="1" xfId="1" applyFont="1" applyFill="1"/>
    <xf numFmtId="0" fontId="7" fillId="6" borderId="2" xfId="1" applyFont="1" applyFill="1" applyBorder="1"/>
    <xf numFmtId="0" fontId="7" fillId="6" borderId="3" xfId="1" applyFont="1" applyFill="1" applyBorder="1"/>
    <xf numFmtId="0" fontId="6" fillId="8" borderId="4" xfId="2" applyFont="1" applyFill="1" applyBorder="1"/>
    <xf numFmtId="0" fontId="6" fillId="8" borderId="5" xfId="2" applyFont="1" applyFill="1" applyBorder="1"/>
    <xf numFmtId="0" fontId="6" fillId="8" borderId="6" xfId="2" applyFont="1" applyFill="1" applyBorder="1"/>
    <xf numFmtId="0" fontId="9" fillId="6" borderId="1" xfId="1" applyFont="1" applyFill="1"/>
    <xf numFmtId="0" fontId="6" fillId="0" borderId="0" xfId="2" applyFont="1" applyFill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7" fillId="9" borderId="3" xfId="1" applyFont="1" applyFill="1" applyBorder="1"/>
    <xf numFmtId="0" fontId="9" fillId="9" borderId="2" xfId="1" applyFont="1" applyFill="1" applyBorder="1"/>
    <xf numFmtId="0" fontId="6" fillId="6" borderId="7" xfId="2" applyFont="1" applyFill="1" applyBorder="1" applyAlignment="1">
      <alignment horizontal="center" vertical="center"/>
    </xf>
    <xf numFmtId="0" fontId="6" fillId="6" borderId="8" xfId="2" applyFont="1" applyFill="1" applyBorder="1" applyAlignment="1">
      <alignment horizontal="center" vertical="center"/>
    </xf>
    <xf numFmtId="0" fontId="6" fillId="6" borderId="9" xfId="2" applyFont="1" applyFill="1" applyBorder="1" applyAlignment="1">
      <alignment horizontal="center" vertical="center"/>
    </xf>
    <xf numFmtId="0" fontId="6" fillId="6" borderId="8" xfId="2" applyFont="1" applyFill="1" applyBorder="1"/>
    <xf numFmtId="0" fontId="6" fillId="6" borderId="9" xfId="2" applyFont="1" applyFill="1" applyBorder="1"/>
    <xf numFmtId="0" fontId="7" fillId="9" borderId="1" xfId="1" applyFont="1" applyFill="1"/>
    <xf numFmtId="0" fontId="6" fillId="0" borderId="0" xfId="2" applyFont="1" applyFill="1" applyAlignment="1">
      <alignment horizontal="center" vertical="center"/>
    </xf>
    <xf numFmtId="0" fontId="6" fillId="9" borderId="4" xfId="2" applyFont="1" applyFill="1" applyBorder="1"/>
    <xf numFmtId="0" fontId="6" fillId="9" borderId="5" xfId="2" applyFont="1" applyFill="1" applyBorder="1"/>
    <xf numFmtId="0" fontId="6" fillId="9" borderId="6" xfId="2" applyFont="1" applyFill="1" applyBorder="1"/>
    <xf numFmtId="0" fontId="9" fillId="6" borderId="0" xfId="2" applyFont="1" applyFill="1" applyAlignment="1">
      <alignment horizontal="center"/>
    </xf>
  </cellXfs>
  <cellStyles count="4">
    <cellStyle name="40% — акцент5" xfId="3" builtinId="47"/>
    <cellStyle name="Акцент5" xfId="2" builtinId="45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420342</xdr:colOff>
      <xdr:row>2</xdr:row>
      <xdr:rowOff>188430</xdr:rowOff>
    </xdr:from>
    <xdr:to>
      <xdr:col>11</xdr:col>
      <xdr:colOff>410056</xdr:colOff>
      <xdr:row>14</xdr:row>
      <xdr:rowOff>21614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942" y="652256"/>
          <a:ext cx="6085714" cy="2616141"/>
        </a:xfrm>
        <a:prstGeom prst="rect">
          <a:avLst/>
        </a:prstGeom>
      </xdr:spPr>
    </xdr:pic>
    <xdr:clientData/>
  </xdr:twoCellAnchor>
  <xdr:twoCellAnchor editAs="oneCell">
    <xdr:from>
      <xdr:col>7</xdr:col>
      <xdr:colOff>395576</xdr:colOff>
      <xdr:row>21</xdr:row>
      <xdr:rowOff>155218</xdr:rowOff>
    </xdr:from>
    <xdr:to>
      <xdr:col>10</xdr:col>
      <xdr:colOff>132521</xdr:colOff>
      <xdr:row>23</xdr:row>
      <xdr:rowOff>205410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0268" b="81661"/>
        <a:stretch/>
      </xdr:blipFill>
      <xdr:spPr>
        <a:xfrm>
          <a:off x="4662776" y="5051896"/>
          <a:ext cx="1565745" cy="514018"/>
        </a:xfrm>
        <a:prstGeom prst="rect">
          <a:avLst/>
        </a:prstGeom>
      </xdr:spPr>
    </xdr:pic>
    <xdr:clientData/>
  </xdr:twoCellAnchor>
  <xdr:twoCellAnchor editAs="oneCell">
    <xdr:from>
      <xdr:col>6</xdr:col>
      <xdr:colOff>574481</xdr:colOff>
      <xdr:row>25</xdr:row>
      <xdr:rowOff>13252</xdr:rowOff>
    </xdr:from>
    <xdr:to>
      <xdr:col>11</xdr:col>
      <xdr:colOff>147761</xdr:colOff>
      <xdr:row>30</xdr:row>
      <xdr:rowOff>29355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D0ADDB5-2DA2-4243-94BD-65E40832E6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8055"/>
        <a:stretch/>
      </xdr:blipFill>
      <xdr:spPr>
        <a:xfrm>
          <a:off x="4232081" y="5837582"/>
          <a:ext cx="2621280" cy="1175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9525</xdr:rowOff>
    </xdr:from>
    <xdr:to>
      <xdr:col>10</xdr:col>
      <xdr:colOff>320040</xdr:colOff>
      <xdr:row>14</xdr:row>
      <xdr:rowOff>0</xdr:rowOff>
    </xdr:to>
    <xdr:grpSp>
      <xdr:nvGrpSpPr>
        <xdr:cNvPr id="3" name="Полотно 5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247650" y="9525"/>
          <a:ext cx="6168390" cy="3488055"/>
          <a:chOff x="0" y="0"/>
          <a:chExt cx="5486400" cy="3289935"/>
        </a:xfrm>
      </xdr:grpSpPr>
      <xdr:sp macro="" textlink="">
        <xdr:nvSpPr>
          <xdr:cNvPr id="4" name="Прямоугольник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0" y="0"/>
            <a:ext cx="5486400" cy="3289935"/>
          </a:xfrm>
          <a:prstGeom prst="rect">
            <a:avLst/>
          </a:prstGeom>
          <a:noFill/>
        </xdr:spPr>
      </xdr:sp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95" y="1600200"/>
            <a:ext cx="548005" cy="34290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(20</a:t>
            </a: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>
            <a:grpSpLocks/>
          </xdr:cNvGrpSpPr>
        </xdr:nvGrpSpPr>
        <xdr:grpSpPr bwMode="auto">
          <a:xfrm>
            <a:off x="619760" y="90805"/>
            <a:ext cx="4866640" cy="3199130"/>
            <a:chOff x="3254" y="6736"/>
            <a:chExt cx="7664" cy="5038"/>
          </a:xfrm>
        </xdr:grpSpPr>
        <xdr:sp macro="" textlink="">
          <xdr:nvSpPr>
            <xdr:cNvPr id="7" name="Text 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55" y="11234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 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979" y="10733"/>
              <a:ext cx="939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(15)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Text 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40" y="6736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54" y="8907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9" y="69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745" y="69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70" y="105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784" y="105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5" name="Lin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4039" y="7673"/>
              <a:ext cx="1565" cy="138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4039" y="9653"/>
              <a:ext cx="162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379" y="7365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8" name="Lin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470" y="10978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9" name="Line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9209" y="7853"/>
              <a:ext cx="1" cy="27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0" name="Line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225" y="7777"/>
              <a:ext cx="2700" cy="288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1" name="Lin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6316" y="7725"/>
              <a:ext cx="2520" cy="28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2" name="Line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980" y="7853"/>
              <a:ext cx="1" cy="27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3" name="Lin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444" y="11117"/>
              <a:ext cx="234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arrow" w="med" len="med"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4" name="Text Box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979" y="7133"/>
              <a:ext cx="72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(5)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5" name="Text Box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718" y="7814"/>
              <a:ext cx="978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6" name="Text Box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59" y="8753"/>
              <a:ext cx="939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2, *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7" name="Text 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121" y="8753"/>
              <a:ext cx="718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*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8" name="Text 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622" y="7595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10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 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179" y="8510"/>
              <a:ext cx="941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 Box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81" y="10373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1" name="Text Box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718" y="10245"/>
              <a:ext cx="1056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8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xdr:twoCellAnchor editAs="oneCell">
    <xdr:from>
      <xdr:col>11</xdr:col>
      <xdr:colOff>38100</xdr:colOff>
      <xdr:row>11</xdr:row>
      <xdr:rowOff>38100</xdr:rowOff>
    </xdr:from>
    <xdr:to>
      <xdr:col>11</xdr:col>
      <xdr:colOff>4423674</xdr:colOff>
      <xdr:row>18</xdr:row>
      <xdr:rowOff>158535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0" y="2849880"/>
          <a:ext cx="4385574" cy="1735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0</xdr:rowOff>
    </xdr:from>
    <xdr:to>
      <xdr:col>20</xdr:col>
      <xdr:colOff>231913</xdr:colOff>
      <xdr:row>10</xdr:row>
      <xdr:rowOff>225287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pSpPr>
          <a:grpSpLocks/>
        </xdr:cNvGrpSpPr>
      </xdr:nvGrpSpPr>
      <xdr:grpSpPr bwMode="auto">
        <a:xfrm>
          <a:off x="7315199" y="0"/>
          <a:ext cx="5108714" cy="2570922"/>
          <a:chOff x="1898" y="6547"/>
          <a:chExt cx="8445" cy="4211"/>
        </a:xfrm>
      </xdr:grpSpPr>
      <xdr:sp macro="" textlink="">
        <xdr:nvSpPr>
          <xdr:cNvPr id="34" name="Oval 80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1898" y="8403"/>
            <a:ext cx="855" cy="771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Oval 81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3532" y="6727"/>
            <a:ext cx="854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Oval 82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9488" y="6847"/>
            <a:ext cx="855" cy="772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Oval 83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3618" y="9813"/>
            <a:ext cx="855" cy="773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Oval 84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7190" y="9803"/>
            <a:ext cx="855" cy="77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9" name="Line 85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2570" y="7393"/>
            <a:ext cx="1037" cy="106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0" name="Line 86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678" y="9067"/>
            <a:ext cx="1025" cy="90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1" name="Line 87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386" y="7080"/>
            <a:ext cx="5132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2" name="Line 88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473" y="10190"/>
            <a:ext cx="2709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3" name="Line 89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007" y="7499"/>
            <a:ext cx="1" cy="231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 type="arrow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4" name="Text Box 90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38" y="7478"/>
            <a:ext cx="663" cy="40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Text Box 91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7" y="8383"/>
            <a:ext cx="671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Text Box 92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38" y="9581"/>
            <a:ext cx="737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Oval 93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8150" y="8306"/>
            <a:ext cx="855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Oval 94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5560" y="8182"/>
            <a:ext cx="855" cy="771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49" name="Line 95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289" y="7400"/>
            <a:ext cx="1368" cy="9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50" name="Text Box 96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10" y="7345"/>
            <a:ext cx="908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51" name="Line 97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244" y="8866"/>
            <a:ext cx="1136" cy="10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2" name="Line 98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CxnSpPr>
            <a:cxnSpLocks noChangeShapeType="1"/>
          </xdr:cNvCxnSpPr>
        </xdr:nvCxnSpPr>
        <xdr:spPr bwMode="auto">
          <a:xfrm rot="180000" flipV="1">
            <a:off x="6369" y="7267"/>
            <a:ext cx="3151" cy="12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53" name="Text Box 99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18" y="7447"/>
            <a:ext cx="341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Text Box 100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36" y="9197"/>
            <a:ext cx="513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Text Box 101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8" y="8047"/>
            <a:ext cx="570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Text Box 102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58" y="9351"/>
            <a:ext cx="340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57" name="Line 103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845" y="9043"/>
            <a:ext cx="565" cy="82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8" name="Line 104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8798" y="7507"/>
            <a:ext cx="825" cy="86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9" name="Line 105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4383" y="8798"/>
            <a:ext cx="1260" cy="11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0" name="Text Box 106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09" y="9223"/>
            <a:ext cx="709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Text Box 107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93" y="10295"/>
            <a:ext cx="585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2" name="Text Box 108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58" y="6547"/>
            <a:ext cx="900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opLeftCell="A13" zoomScale="115" zoomScaleNormal="115" workbookViewId="0">
      <selection activeCell="A23" sqref="A23"/>
    </sheetView>
  </sheetViews>
  <sheetFormatPr defaultRowHeight="18" x14ac:dyDescent="0.35"/>
  <cols>
    <col min="1" max="16384" width="8.88671875" style="3"/>
  </cols>
  <sheetData>
    <row r="1" spans="4:13" x14ac:dyDescent="0.35">
      <c r="D1" s="14" t="s">
        <v>0</v>
      </c>
      <c r="E1" s="14"/>
      <c r="F1" s="14"/>
      <c r="G1" s="14"/>
      <c r="H1" s="14"/>
      <c r="I1" s="14"/>
      <c r="J1" s="14"/>
      <c r="K1" s="14"/>
    </row>
    <row r="2" spans="4:13" x14ac:dyDescent="0.35">
      <c r="D2" s="14"/>
      <c r="E2" s="14"/>
      <c r="F2" s="14"/>
      <c r="G2" s="14"/>
      <c r="H2" s="14"/>
      <c r="I2" s="14"/>
      <c r="J2" s="14"/>
      <c r="K2" s="14"/>
    </row>
    <row r="9" spans="4:13" x14ac:dyDescent="0.35">
      <c r="M9" s="3" t="s">
        <v>52</v>
      </c>
    </row>
    <row r="16" spans="4:13" ht="18.600000000000001" thickBot="1" x14ac:dyDescent="0.4"/>
    <row r="17" spans="1:18" ht="18.600000000000001" thickBot="1" x14ac:dyDescent="0.4">
      <c r="B17" s="18" t="s">
        <v>1</v>
      </c>
      <c r="C17" s="19" t="s">
        <v>2</v>
      </c>
      <c r="D17" s="19" t="s">
        <v>3</v>
      </c>
      <c r="E17" s="19" t="s">
        <v>8</v>
      </c>
      <c r="F17" s="19" t="s">
        <v>4</v>
      </c>
      <c r="G17" s="19" t="s">
        <v>6</v>
      </c>
      <c r="H17" s="19" t="s">
        <v>9</v>
      </c>
      <c r="I17" s="19" t="s">
        <v>10</v>
      </c>
      <c r="J17" s="19" t="s">
        <v>11</v>
      </c>
      <c r="K17" s="19" t="s">
        <v>12</v>
      </c>
      <c r="L17" s="19" t="s">
        <v>13</v>
      </c>
      <c r="M17" s="19" t="s">
        <v>14</v>
      </c>
      <c r="N17" s="19" t="s">
        <v>15</v>
      </c>
      <c r="O17" s="19" t="s">
        <v>16</v>
      </c>
      <c r="P17" s="19" t="s">
        <v>17</v>
      </c>
      <c r="Q17" s="20" t="s">
        <v>18</v>
      </c>
    </row>
    <row r="18" spans="1:18" ht="18.600000000000001" thickBot="1" x14ac:dyDescent="0.4">
      <c r="B18" s="16">
        <v>20</v>
      </c>
      <c r="C18" s="16">
        <v>22</v>
      </c>
      <c r="D18" s="16">
        <v>4</v>
      </c>
      <c r="E18" s="16">
        <v>2</v>
      </c>
      <c r="F18" s="16">
        <v>12</v>
      </c>
      <c r="G18" s="16">
        <v>10</v>
      </c>
      <c r="H18" s="16">
        <v>10</v>
      </c>
      <c r="I18" s="16">
        <v>10</v>
      </c>
      <c r="J18" s="16">
        <v>14</v>
      </c>
      <c r="K18" s="16">
        <v>4</v>
      </c>
      <c r="L18" s="16">
        <v>4</v>
      </c>
      <c r="M18" s="16">
        <v>6</v>
      </c>
      <c r="N18" s="16">
        <v>6</v>
      </c>
      <c r="O18" s="16">
        <v>14</v>
      </c>
      <c r="P18" s="16">
        <v>4</v>
      </c>
      <c r="Q18" s="16">
        <v>16</v>
      </c>
    </row>
    <row r="19" spans="1:18" ht="18.600000000000001" thickBot="1" x14ac:dyDescent="0.4">
      <c r="A19" s="18" t="s">
        <v>19</v>
      </c>
      <c r="B19" s="21" t="s">
        <v>20</v>
      </c>
      <c r="C19" s="21" t="s">
        <v>21</v>
      </c>
      <c r="D19" s="21" t="s">
        <v>22</v>
      </c>
      <c r="E19" s="21" t="s">
        <v>23</v>
      </c>
      <c r="F19" s="21" t="s">
        <v>24</v>
      </c>
      <c r="G19" s="21" t="s">
        <v>25</v>
      </c>
      <c r="H19" s="21" t="s">
        <v>26</v>
      </c>
      <c r="I19" s="21" t="s">
        <v>27</v>
      </c>
      <c r="J19" s="21" t="s">
        <v>28</v>
      </c>
      <c r="K19" s="21" t="s">
        <v>29</v>
      </c>
      <c r="L19" s="21" t="s">
        <v>30</v>
      </c>
      <c r="M19" s="21" t="s">
        <v>31</v>
      </c>
      <c r="N19" s="21" t="s">
        <v>32</v>
      </c>
      <c r="O19" s="21" t="s">
        <v>33</v>
      </c>
      <c r="P19" s="21" t="s">
        <v>34</v>
      </c>
      <c r="Q19" s="22" t="s">
        <v>35</v>
      </c>
    </row>
    <row r="20" spans="1:18" x14ac:dyDescent="0.35">
      <c r="A20" s="17">
        <v>25.999999999999996</v>
      </c>
      <c r="B20" s="17">
        <v>3.9999999999999991</v>
      </c>
      <c r="C20" s="17">
        <v>22</v>
      </c>
      <c r="D20" s="17">
        <v>3.9999999999999991</v>
      </c>
      <c r="E20" s="17">
        <v>2</v>
      </c>
      <c r="F20" s="17">
        <v>1.9999999999999998</v>
      </c>
      <c r="G20" s="17">
        <v>0</v>
      </c>
      <c r="H20" s="17">
        <v>10</v>
      </c>
      <c r="I20" s="17">
        <v>0</v>
      </c>
      <c r="J20" s="17">
        <v>14</v>
      </c>
      <c r="K20" s="17">
        <v>0</v>
      </c>
      <c r="L20" s="17">
        <v>1.9999999999999984</v>
      </c>
      <c r="M20" s="17">
        <v>4.0000000000000036</v>
      </c>
      <c r="N20" s="17">
        <v>0</v>
      </c>
      <c r="O20" s="17">
        <v>6.0000000000000036</v>
      </c>
      <c r="P20" s="17">
        <v>4</v>
      </c>
      <c r="Q20" s="17">
        <v>16</v>
      </c>
      <c r="R20" s="3" t="s">
        <v>48</v>
      </c>
    </row>
    <row r="22" spans="1:18" x14ac:dyDescent="0.35">
      <c r="A22" s="3" t="s">
        <v>51</v>
      </c>
    </row>
    <row r="23" spans="1:18" x14ac:dyDescent="0.35">
      <c r="A23" s="23">
        <f>B20+C20-A20</f>
        <v>0</v>
      </c>
      <c r="M23" s="3" t="s">
        <v>50</v>
      </c>
    </row>
    <row r="24" spans="1:18" x14ac:dyDescent="0.35">
      <c r="A24" s="23">
        <f>B20+E20-D20-G20-F20</f>
        <v>0</v>
      </c>
    </row>
    <row r="25" spans="1:18" x14ac:dyDescent="0.35">
      <c r="A25" s="23">
        <f>C20+B20+I20-E20-H20-J20</f>
        <v>0</v>
      </c>
    </row>
    <row r="26" spans="1:18" x14ac:dyDescent="0.35">
      <c r="A26" s="23">
        <f>F20+M20-O20-N20</f>
        <v>0</v>
      </c>
      <c r="C26" s="3" t="s">
        <v>49</v>
      </c>
    </row>
    <row r="27" spans="1:18" x14ac:dyDescent="0.35">
      <c r="A27" s="23">
        <f>J20+L20-K20-Q20</f>
        <v>0</v>
      </c>
      <c r="D27" s="15" t="s">
        <v>19</v>
      </c>
    </row>
    <row r="28" spans="1:18" x14ac:dyDescent="0.35">
      <c r="A28" s="23">
        <f>G20+N20+H20+K20-L20-I20-M20-P20</f>
        <v>0</v>
      </c>
      <c r="D28" s="23">
        <f>B20+C20</f>
        <v>26</v>
      </c>
    </row>
    <row r="29" spans="1:18" x14ac:dyDescent="0.35">
      <c r="A29" s="23">
        <f>O20+P20+Q20-A20</f>
        <v>0</v>
      </c>
    </row>
  </sheetData>
  <mergeCells count="1">
    <mergeCell ref="D1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7"/>
  <sheetViews>
    <sheetView topLeftCell="B4" zoomScaleNormal="100" workbookViewId="0">
      <selection activeCell="F24" sqref="F24"/>
    </sheetView>
  </sheetViews>
  <sheetFormatPr defaultRowHeight="18" x14ac:dyDescent="0.35"/>
  <cols>
    <col min="1" max="1" width="8.88671875" style="3"/>
    <col min="2" max="2" width="8.88671875" style="3" customWidth="1"/>
    <col min="3" max="11" width="8.88671875" style="3"/>
    <col min="12" max="12" width="111.109375" style="3" customWidth="1"/>
    <col min="13" max="16384" width="8.88671875" style="3"/>
  </cols>
  <sheetData>
    <row r="2" spans="3:12" x14ac:dyDescent="0.35">
      <c r="L2" s="3" t="s">
        <v>54</v>
      </c>
    </row>
    <row r="4" spans="3:12" x14ac:dyDescent="0.35">
      <c r="L4" s="3" t="s">
        <v>53</v>
      </c>
    </row>
    <row r="6" spans="3:12" x14ac:dyDescent="0.35">
      <c r="L6" s="3" t="s">
        <v>55</v>
      </c>
    </row>
    <row r="7" spans="3:12" x14ac:dyDescent="0.35">
      <c r="L7" s="3" t="s">
        <v>56</v>
      </c>
    </row>
    <row r="9" spans="3:12" ht="41.4" customHeight="1" x14ac:dyDescent="0.35">
      <c r="L9" s="2" t="s">
        <v>57</v>
      </c>
    </row>
    <row r="16" spans="3:12" x14ac:dyDescent="0.35">
      <c r="C16" s="28" t="s">
        <v>36</v>
      </c>
      <c r="D16" s="28"/>
      <c r="E16" s="28"/>
      <c r="F16" s="28"/>
      <c r="G16" s="28"/>
      <c r="H16" s="28"/>
      <c r="I16" s="28"/>
    </row>
    <row r="17" spans="1:9" ht="18.600000000000001" thickBot="1" x14ac:dyDescent="0.4"/>
    <row r="18" spans="1:9" ht="18.600000000000001" thickBot="1" x14ac:dyDescent="0.4">
      <c r="A18" s="25" t="s">
        <v>1</v>
      </c>
      <c r="B18" s="26" t="s">
        <v>2</v>
      </c>
      <c r="C18" s="26" t="s">
        <v>42</v>
      </c>
      <c r="D18" s="26" t="s">
        <v>4</v>
      </c>
      <c r="E18" s="26" t="s">
        <v>5</v>
      </c>
      <c r="F18" s="26" t="s">
        <v>37</v>
      </c>
      <c r="G18" s="26" t="s">
        <v>11</v>
      </c>
      <c r="H18" s="26" t="s">
        <v>38</v>
      </c>
      <c r="I18" s="27" t="s">
        <v>39</v>
      </c>
    </row>
    <row r="19" spans="1:9" ht="18.600000000000001" thickBot="1" x14ac:dyDescent="0.4">
      <c r="A19" s="9">
        <v>12</v>
      </c>
      <c r="B19" s="9">
        <v>14</v>
      </c>
      <c r="C19" s="9">
        <v>5</v>
      </c>
      <c r="D19" s="9">
        <v>4</v>
      </c>
      <c r="E19" s="9">
        <v>9</v>
      </c>
      <c r="F19" s="9">
        <v>2</v>
      </c>
      <c r="G19" s="9">
        <v>5</v>
      </c>
      <c r="H19" s="9">
        <v>5</v>
      </c>
      <c r="I19" s="9">
        <v>12</v>
      </c>
    </row>
    <row r="20" spans="1:9" ht="18.600000000000001" thickBot="1" x14ac:dyDescent="0.4">
      <c r="A20" s="25" t="s">
        <v>20</v>
      </c>
      <c r="B20" s="26" t="s">
        <v>21</v>
      </c>
      <c r="C20" s="26" t="s">
        <v>22</v>
      </c>
      <c r="D20" s="26" t="s">
        <v>24</v>
      </c>
      <c r="E20" s="26" t="s">
        <v>40</v>
      </c>
      <c r="F20" s="26" t="s">
        <v>41</v>
      </c>
      <c r="G20" s="26" t="s">
        <v>28</v>
      </c>
      <c r="H20" s="26" t="s">
        <v>43</v>
      </c>
      <c r="I20" s="27" t="s">
        <v>44</v>
      </c>
    </row>
    <row r="21" spans="1:9" x14ac:dyDescent="0.35">
      <c r="A21" s="8">
        <v>14</v>
      </c>
      <c r="B21" s="8">
        <v>6</v>
      </c>
      <c r="C21" s="8">
        <v>0</v>
      </c>
      <c r="D21" s="8">
        <v>4</v>
      </c>
      <c r="E21" s="8">
        <v>10</v>
      </c>
      <c r="F21" s="8">
        <v>1</v>
      </c>
      <c r="G21" s="8">
        <v>5</v>
      </c>
      <c r="H21" s="8">
        <v>0</v>
      </c>
      <c r="I21" s="8">
        <v>0</v>
      </c>
    </row>
    <row r="22" spans="1:9" ht="15" customHeight="1" x14ac:dyDescent="0.35"/>
    <row r="23" spans="1:9" ht="15" customHeight="1" x14ac:dyDescent="0.35">
      <c r="A23" s="7">
        <f>A21+B21</f>
        <v>20</v>
      </c>
      <c r="F23" s="24" t="s">
        <v>19</v>
      </c>
    </row>
    <row r="24" spans="1:9" x14ac:dyDescent="0.35">
      <c r="A24" s="7">
        <f>A21-D21-C21-E21</f>
        <v>0</v>
      </c>
      <c r="F24" s="7">
        <f>SUMPRODUCT(A19:I19,A21:I21)</f>
        <v>385</v>
      </c>
    </row>
    <row r="25" spans="1:9" x14ac:dyDescent="0.35">
      <c r="A25" s="7">
        <f>B21+C21+H21-F21-G21</f>
        <v>0</v>
      </c>
    </row>
    <row r="26" spans="1:9" x14ac:dyDescent="0.35">
      <c r="A26" s="7">
        <f>F21+D21-I21</f>
        <v>5</v>
      </c>
    </row>
    <row r="27" spans="1:9" x14ac:dyDescent="0.35">
      <c r="A27" s="7">
        <f>G21+I21+E21-H21</f>
        <v>15</v>
      </c>
    </row>
  </sheetData>
  <mergeCells count="1">
    <mergeCell ref="C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zoomScale="115" zoomScaleNormal="115" workbookViewId="0">
      <selection activeCell="I17" sqref="I17"/>
    </sheetView>
  </sheetViews>
  <sheetFormatPr defaultRowHeight="18" x14ac:dyDescent="0.35"/>
  <cols>
    <col min="1" max="16384" width="8.88671875" style="3"/>
  </cols>
  <sheetData>
    <row r="1" spans="1:11" x14ac:dyDescent="0.35">
      <c r="A1" s="5" t="s">
        <v>45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8.600000000000001" thickBot="1" x14ac:dyDescent="0.4">
      <c r="A2" s="6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8.600000000000001" thickBot="1" x14ac:dyDescent="0.4">
      <c r="A3" s="10" t="s">
        <v>1</v>
      </c>
      <c r="B3" s="11" t="s">
        <v>2</v>
      </c>
      <c r="C3" s="11" t="s">
        <v>8</v>
      </c>
      <c r="D3" s="11" t="s">
        <v>4</v>
      </c>
      <c r="E3" s="11" t="s">
        <v>7</v>
      </c>
      <c r="F3" s="11" t="s">
        <v>37</v>
      </c>
      <c r="G3" s="11" t="s">
        <v>11</v>
      </c>
      <c r="H3" s="11" t="s">
        <v>39</v>
      </c>
      <c r="I3" s="11" t="s">
        <v>16</v>
      </c>
      <c r="J3" s="11" t="s">
        <v>12</v>
      </c>
      <c r="K3" s="12" t="s">
        <v>17</v>
      </c>
    </row>
    <row r="4" spans="1:11" ht="18.600000000000001" thickBot="1" x14ac:dyDescent="0.4">
      <c r="A4" s="9">
        <v>24</v>
      </c>
      <c r="B4" s="9">
        <v>20</v>
      </c>
      <c r="C4" s="9">
        <v>14</v>
      </c>
      <c r="D4" s="9">
        <v>12</v>
      </c>
      <c r="E4" s="9">
        <v>30</v>
      </c>
      <c r="F4" s="9">
        <v>10</v>
      </c>
      <c r="G4" s="9">
        <v>12</v>
      </c>
      <c r="H4" s="9">
        <v>6</v>
      </c>
      <c r="I4" s="9">
        <v>7</v>
      </c>
      <c r="J4" s="9">
        <v>8</v>
      </c>
      <c r="K4" s="9">
        <v>12</v>
      </c>
    </row>
    <row r="5" spans="1:11" ht="18.600000000000001" thickBot="1" x14ac:dyDescent="0.4">
      <c r="A5" s="10" t="s">
        <v>20</v>
      </c>
      <c r="B5" s="11" t="s">
        <v>21</v>
      </c>
      <c r="C5" s="11" t="s">
        <v>23</v>
      </c>
      <c r="D5" s="11" t="s">
        <v>24</v>
      </c>
      <c r="E5" s="11" t="s">
        <v>46</v>
      </c>
      <c r="F5" s="11" t="s">
        <v>41</v>
      </c>
      <c r="G5" s="11" t="s">
        <v>28</v>
      </c>
      <c r="H5" s="11" t="s">
        <v>44</v>
      </c>
      <c r="I5" s="11" t="s">
        <v>33</v>
      </c>
      <c r="J5" s="11" t="s">
        <v>29</v>
      </c>
      <c r="K5" s="12" t="s">
        <v>34</v>
      </c>
    </row>
    <row r="6" spans="1:11" x14ac:dyDescent="0.35">
      <c r="A6" s="8">
        <v>0</v>
      </c>
      <c r="B6" s="8">
        <v>1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1</v>
      </c>
      <c r="J6" s="8">
        <v>0</v>
      </c>
      <c r="K6" s="8">
        <v>0</v>
      </c>
    </row>
    <row r="8" spans="1:11" x14ac:dyDescent="0.35">
      <c r="A8" s="7">
        <f>A6+B6</f>
        <v>1</v>
      </c>
    </row>
    <row r="9" spans="1:11" x14ac:dyDescent="0.35">
      <c r="A9" s="7">
        <f>A6+C6-D6-E6</f>
        <v>0</v>
      </c>
    </row>
    <row r="10" spans="1:11" x14ac:dyDescent="0.35">
      <c r="A10" s="7">
        <f>B6-C6-G6-F6</f>
        <v>0</v>
      </c>
    </row>
    <row r="11" spans="1:11" x14ac:dyDescent="0.35">
      <c r="A11" s="7">
        <f>D6+F6-I6-H6</f>
        <v>0</v>
      </c>
    </row>
    <row r="12" spans="1:11" x14ac:dyDescent="0.35">
      <c r="A12" s="7">
        <f>G6+H6-J6</f>
        <v>0</v>
      </c>
      <c r="E12" s="4" t="s">
        <v>19</v>
      </c>
    </row>
    <row r="13" spans="1:11" x14ac:dyDescent="0.35">
      <c r="A13" s="7">
        <f>J6-K6</f>
        <v>0</v>
      </c>
      <c r="E13" s="13">
        <f>SUMPRODUCT(A4:K4,A6:K6)</f>
        <v>37</v>
      </c>
    </row>
    <row r="14" spans="1:11" x14ac:dyDescent="0.35">
      <c r="A14" s="7">
        <f>E6+I6+K6</f>
        <v>1</v>
      </c>
    </row>
    <row r="22" spans="5:5" x14ac:dyDescent="0.35">
      <c r="E22" s="1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Кирпиченко</dc:creator>
  <cp:lastModifiedBy>Vasilisa</cp:lastModifiedBy>
  <dcterms:created xsi:type="dcterms:W3CDTF">2021-10-31T14:00:57Z</dcterms:created>
  <dcterms:modified xsi:type="dcterms:W3CDTF">2022-12-20T09:29:18Z</dcterms:modified>
</cp:coreProperties>
</file>