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rh\Dropbox (Personal)\Carbon\Sites\PanamaLandscape\PanamaLandscapeGitHub\data\met_data\"/>
    </mc:Choice>
  </mc:AlternateContent>
  <xr:revisionPtr revIDLastSave="0" documentId="13_ncr:1_{A896D183-F72C-4A8A-8B27-CAC297EA53DA}" xr6:coauthVersionLast="47" xr6:coauthVersionMax="47" xr10:uidLastSave="{00000000-0000-0000-0000-000000000000}"/>
  <bookViews>
    <workbookView xWindow="6555" yWindow="0" windowWidth="20910" windowHeight="11835" xr2:uid="{00000000-000D-0000-FFFF-FFFF00000000}"/>
  </bookViews>
  <sheets>
    <sheet name="datafixed" sheetId="6" r:id="rId1"/>
    <sheet name="info" sheetId="3" r:id="rId2"/>
    <sheet name="dataori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5" l="1"/>
  <c r="F92" i="5"/>
  <c r="E92" i="5"/>
  <c r="D92" i="5"/>
  <c r="G90" i="5"/>
  <c r="F90" i="5"/>
  <c r="E90" i="5"/>
  <c r="D90" i="5"/>
  <c r="I70" i="5"/>
  <c r="H70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</calcChain>
</file>

<file path=xl/sharedStrings.xml><?xml version="1.0" encoding="utf-8"?>
<sst xmlns="http://schemas.openxmlformats.org/spreadsheetml/2006/main" count="1441" uniqueCount="427">
  <si>
    <t>ACP_Name</t>
  </si>
  <si>
    <t>ELE_m</t>
  </si>
  <si>
    <t>UTM_N</t>
  </si>
  <si>
    <t>UTM_E</t>
  </si>
  <si>
    <t>LAT_N</t>
  </si>
  <si>
    <t>LONG_W</t>
  </si>
  <si>
    <t>START</t>
  </si>
  <si>
    <t>STOP</t>
  </si>
  <si>
    <t>Agua Buena</t>
  </si>
  <si>
    <t>AGUABUENA</t>
  </si>
  <si>
    <t>NA</t>
  </si>
  <si>
    <t>Agua Clara</t>
  </si>
  <si>
    <t>AGUACLARA</t>
  </si>
  <si>
    <t>Agua Salud</t>
  </si>
  <si>
    <t>AGUASALUD</t>
  </si>
  <si>
    <t>Alhajuela (Maddan)</t>
  </si>
  <si>
    <t>ALHAJUELA</t>
  </si>
  <si>
    <t>1-Jul 1899</t>
  </si>
  <si>
    <t>Amador</t>
  </si>
  <si>
    <t>AMADOR</t>
  </si>
  <si>
    <t>Arca Sonia</t>
  </si>
  <si>
    <t>ARCASONIA</t>
  </si>
  <si>
    <t>Balboa Heights</t>
  </si>
  <si>
    <t>BALBOAHTS</t>
  </si>
  <si>
    <t>1-Jan-1891</t>
  </si>
  <si>
    <t>Barbacoa</t>
  </si>
  <si>
    <t>BARBACOA</t>
  </si>
  <si>
    <t>Barro Colorado Island</t>
  </si>
  <si>
    <t>BCI</t>
  </si>
  <si>
    <t>Candelaria</t>
  </si>
  <si>
    <t>CANDELARIA</t>
  </si>
  <si>
    <t>CANO</t>
  </si>
  <si>
    <t>Cerro Cama</t>
  </si>
  <si>
    <t>CERROCAMA</t>
  </si>
  <si>
    <t>Chagrecito</t>
  </si>
  <si>
    <t>CHAGRECITO</t>
  </si>
  <si>
    <t>Chamon</t>
  </si>
  <si>
    <t>CHAMON</t>
  </si>
  <si>
    <t>Chico</t>
  </si>
  <si>
    <t>CHICO</t>
  </si>
  <si>
    <t>Chico Cabecera</t>
  </si>
  <si>
    <t>CHICOCABERCERA</t>
  </si>
  <si>
    <t>Ciento</t>
  </si>
  <si>
    <t>CIENTO</t>
  </si>
  <si>
    <t>?-May-2008</t>
  </si>
  <si>
    <t>Cocle del Norte</t>
  </si>
  <si>
    <t>COCOLI326</t>
  </si>
  <si>
    <t>Corozal Oeste</t>
  </si>
  <si>
    <t>COROZAL</t>
  </si>
  <si>
    <t>Diablo Heights</t>
  </si>
  <si>
    <t>DIABLO</t>
  </si>
  <si>
    <t>Dos Bocas</t>
  </si>
  <si>
    <t>DOSBOCAS</t>
  </si>
  <si>
    <t>El Chorro</t>
  </si>
  <si>
    <t>CHORRO</t>
  </si>
  <si>
    <t>Empire Hill</t>
  </si>
  <si>
    <t>EMPIREHILL</t>
  </si>
  <si>
    <t>1-Apr-1883</t>
  </si>
  <si>
    <t>Escandalosa</t>
  </si>
  <si>
    <t>ESCANDALOSA</t>
  </si>
  <si>
    <t>Esperanza</t>
  </si>
  <si>
    <t>ESPERANZA</t>
  </si>
  <si>
    <t>FAA</t>
  </si>
  <si>
    <t>BALBOAFAA</t>
  </si>
  <si>
    <t>Frijolito</t>
  </si>
  <si>
    <t>FRIJOLITO</t>
  </si>
  <si>
    <t>Fort Sherman (STRI)</t>
  </si>
  <si>
    <t>FTS</t>
  </si>
  <si>
    <t>Galeta (STRI)</t>
  </si>
  <si>
    <t>GALETA</t>
  </si>
  <si>
    <t>?-Jan-1974</t>
  </si>
  <si>
    <t>Gamboa</t>
  </si>
  <si>
    <t>GAMBOA</t>
  </si>
  <si>
    <t>1-Jun-1881</t>
  </si>
  <si>
    <t>Gasparillal</t>
  </si>
  <si>
    <t>GASPARILLAL</t>
  </si>
  <si>
    <t>GATUN</t>
  </si>
  <si>
    <t>Gatun West</t>
  </si>
  <si>
    <t>GATUNWEST</t>
  </si>
  <si>
    <t>Gold Hill</t>
  </si>
  <si>
    <t>GOLD HILL</t>
  </si>
  <si>
    <t>Guacha</t>
  </si>
  <si>
    <t>GUACHA</t>
  </si>
  <si>
    <t>Guarumal</t>
  </si>
  <si>
    <t>Indio Este</t>
  </si>
  <si>
    <t>INDIOESTE</t>
  </si>
  <si>
    <t>Isla Bruja Chiquita</t>
  </si>
  <si>
    <t>ISLABRUJA</t>
  </si>
  <si>
    <t>Jagua</t>
  </si>
  <si>
    <t>JAGUA</t>
  </si>
  <si>
    <t>La Humedad</t>
  </si>
  <si>
    <t>HUMEDAD</t>
  </si>
  <si>
    <t>Las Cascadas</t>
  </si>
  <si>
    <t>CASCADAS</t>
  </si>
  <si>
    <t>Las Raices</t>
  </si>
  <si>
    <t>RAICES</t>
  </si>
  <si>
    <t>Limon Bay</t>
  </si>
  <si>
    <t>LIMONBAY</t>
  </si>
  <si>
    <t>CANONES</t>
  </si>
  <si>
    <t>Los Darieles</t>
  </si>
  <si>
    <t>LOSDARIELES</t>
  </si>
  <si>
    <t>Los Hules</t>
  </si>
  <si>
    <t>LOSHULES</t>
  </si>
  <si>
    <t>Miraflores</t>
  </si>
  <si>
    <t>MIRAFLORES</t>
  </si>
  <si>
    <t>Monte Lirio</t>
  </si>
  <si>
    <t>Nueva Borinquen</t>
  </si>
  <si>
    <t>Pedro Miguel</t>
  </si>
  <si>
    <t>Peluca</t>
  </si>
  <si>
    <t>PELUCA</t>
  </si>
  <si>
    <t>PUNTABOHIO</t>
  </si>
  <si>
    <t>Punta Frijoles</t>
  </si>
  <si>
    <t>PUNTAFRIJOLES</t>
  </si>
  <si>
    <t>Rio Piedras</t>
  </si>
  <si>
    <t>RIOPIEDRAS</t>
  </si>
  <si>
    <t>Rio Piedras Arriba</t>
  </si>
  <si>
    <t xml:space="preserve">RIOPIEDRASARRIBA    </t>
  </si>
  <si>
    <t>Salamanca</t>
  </si>
  <si>
    <t>SALAMANCA</t>
  </si>
  <si>
    <t>San Miguel</t>
  </si>
  <si>
    <t>SANMIGUEL</t>
  </si>
  <si>
    <t>Santa Clara</t>
  </si>
  <si>
    <t>SANTACLARA</t>
  </si>
  <si>
    <t>Santa Rosa</t>
  </si>
  <si>
    <t>SANTAROSA</t>
  </si>
  <si>
    <t>VICTORVALDEZ</t>
  </si>
  <si>
    <t>Tranquilla</t>
  </si>
  <si>
    <t>TRANQUILLA</t>
  </si>
  <si>
    <t>Vistamares</t>
  </si>
  <si>
    <t>VISTAMARES</t>
  </si>
  <si>
    <t>SANVICENTE</t>
  </si>
  <si>
    <t>Zanguenga</t>
  </si>
  <si>
    <t>ZANGUENGA</t>
  </si>
  <si>
    <t>Balboa Docks</t>
  </si>
  <si>
    <t>BALBOADOCKS</t>
  </si>
  <si>
    <t>?-Jun-1894</t>
  </si>
  <si>
    <t>?-Feb-1983</t>
  </si>
  <si>
    <t>Batatilla</t>
  </si>
  <si>
    <t>BATATILLA</t>
  </si>
  <si>
    <t>Bateales</t>
  </si>
  <si>
    <t>BATEALES</t>
  </si>
  <si>
    <t>Boca de Uracillo</t>
  </si>
  <si>
    <t>URACILLO</t>
  </si>
  <si>
    <t>Canoa</t>
  </si>
  <si>
    <t>CANOA</t>
  </si>
  <si>
    <t>Coco Solo</t>
  </si>
  <si>
    <t>COCOSOLO</t>
  </si>
  <si>
    <t>Cristobal</t>
  </si>
  <si>
    <t>1 Oct 1862</t>
  </si>
  <si>
    <t>Replaced by Coco Solo and then by Limon Bay</t>
  </si>
  <si>
    <t>El Fraile</t>
  </si>
  <si>
    <t>FRAILE</t>
  </si>
  <si>
    <t>Hodges Hill</t>
  </si>
  <si>
    <t>HODGESHILL</t>
  </si>
  <si>
    <t>Replaced by Gold Hill</t>
  </si>
  <si>
    <t>Indio Los Chorros</t>
  </si>
  <si>
    <t>INDIOCHORROS</t>
  </si>
  <si>
    <t>Las Marias</t>
  </si>
  <si>
    <t>MARIAS</t>
  </si>
  <si>
    <t>Limpio</t>
  </si>
  <si>
    <t>LIMPIO</t>
  </si>
  <si>
    <t>Loma Grande</t>
  </si>
  <si>
    <t>LOMAGRANDE</t>
  </si>
  <si>
    <t>Nuevo San Juan</t>
  </si>
  <si>
    <t xml:space="preserve">NUEVOSANJUAN        </t>
  </si>
  <si>
    <t>Pedro Miguel (LAKE)</t>
  </si>
  <si>
    <t>RANCHERIA</t>
  </si>
  <si>
    <t>Rio Piedras (RIVER)</t>
  </si>
  <si>
    <t xml:space="preserve">RIOPIEDRAS          </t>
  </si>
  <si>
    <t>San Pedro</t>
  </si>
  <si>
    <t>Caño</t>
  </si>
  <si>
    <t>Caño Quebrado</t>
  </si>
  <si>
    <t>Cerro Cocolí</t>
  </si>
  <si>
    <t>Cocolí 326</t>
  </si>
  <si>
    <t>Gatún</t>
  </si>
  <si>
    <t>Los Cañones</t>
  </si>
  <si>
    <t>Punta Bohío</t>
  </si>
  <si>
    <t>Sitio Víctor Valdéz</t>
  </si>
  <si>
    <t>Valle Central Gatún</t>
  </si>
  <si>
    <t>Toabré San Vicente</t>
  </si>
  <si>
    <t>Boca de Tucué</t>
  </si>
  <si>
    <t>BOCATUCUE</t>
  </si>
  <si>
    <t>Chisná</t>
  </si>
  <si>
    <t>CHISNA</t>
  </si>
  <si>
    <t>Nuevo Vigía</t>
  </si>
  <si>
    <t>Ranchería</t>
  </si>
  <si>
    <t>CERROCOCOLI</t>
  </si>
  <si>
    <t>COCLENORTE</t>
  </si>
  <si>
    <t>MONTELIRIO</t>
  </si>
  <si>
    <t>NUEVABORINQUEN</t>
  </si>
  <si>
    <t>VALLECENTRALGATUN</t>
  </si>
  <si>
    <t>CANOQUEBRADO</t>
  </si>
  <si>
    <t>GUARUMAL</t>
  </si>
  <si>
    <t>NUEVOVIGIA</t>
  </si>
  <si>
    <t>PEDROMIGUELLAKE</t>
  </si>
  <si>
    <t>https://smithsonian.figshare.com/ndownloader/files/24995609</t>
  </si>
  <si>
    <t>PEDROMIGUEL</t>
  </si>
  <si>
    <t>MONTE LIRIO</t>
  </si>
  <si>
    <t>VALLEGATUN</t>
  </si>
  <si>
    <t>COCOLI</t>
  </si>
  <si>
    <t>Names in data that don't have matches in location</t>
  </si>
  <si>
    <t>CABACERA</t>
  </si>
  <si>
    <t>PALMARAZO</t>
  </si>
  <si>
    <t>Names in locations files that don't have matches in data</t>
  </si>
  <si>
    <t>STRI_Name</t>
  </si>
  <si>
    <t xml:space="preserve">RIOPIEDRASARRIBA    </t>
  </si>
  <si>
    <t xml:space="preserve">NUEVOSANJUAN        </t>
  </si>
  <si>
    <t xml:space="preserve">RIOPIEDRAS          </t>
  </si>
  <si>
    <t>Active Stations</t>
  </si>
  <si>
    <t>Station Coordinates</t>
  </si>
  <si>
    <t>Installation</t>
  </si>
  <si>
    <t>ACP Name</t>
  </si>
  <si>
    <t>STRI Name</t>
  </si>
  <si>
    <t>ELE (m)</t>
  </si>
  <si>
    <t>UTM (N)</t>
  </si>
  <si>
    <t>UTM (E)</t>
  </si>
  <si>
    <t>LAT (N)</t>
  </si>
  <si>
    <t>LONG (W)</t>
  </si>
  <si>
    <t>09° 07' 40"</t>
  </si>
  <si>
    <t>79° 35' 55"</t>
  </si>
  <si>
    <t>09° 21' 52"</t>
  </si>
  <si>
    <t>79° 42' 22"</t>
  </si>
  <si>
    <t>09° 13' 28"</t>
  </si>
  <si>
    <t>79° 45' 37"</t>
  </si>
  <si>
    <t>1 Aug 2009</t>
  </si>
  <si>
    <t>09° 12' 23"</t>
  </si>
  <si>
    <t>79° 37' 14"</t>
  </si>
  <si>
    <t>08° 55' 00"</t>
  </si>
  <si>
    <t>79° 32' 05"</t>
  </si>
  <si>
    <t>09° 11' 36"</t>
  </si>
  <si>
    <t>79° 30' 54"</t>
  </si>
  <si>
    <t>08° 57' 34"</t>
  </si>
  <si>
    <t>79° 33' 15"</t>
  </si>
  <si>
    <t>09° 07' 13"</t>
  </si>
  <si>
    <t>79° 47' 50"</t>
  </si>
  <si>
    <t>09° 09' 55"</t>
  </si>
  <si>
    <t>79° 50' 11"</t>
  </si>
  <si>
    <t>09° 22' 58"</t>
  </si>
  <si>
    <t>79° 30' 59"</t>
  </si>
  <si>
    <t>09° 04' 35"</t>
  </si>
  <si>
    <t>79° 49' 22"</t>
  </si>
  <si>
    <t>09° 00' 17"</t>
  </si>
  <si>
    <t>79° 49' 34"</t>
  </si>
  <si>
    <t>09° 01' 36"</t>
  </si>
  <si>
    <t>79° 54' 21"</t>
  </si>
  <si>
    <t>09° 23' 41"</t>
  </si>
  <si>
    <t>79° 18' 20"</t>
  </si>
  <si>
    <t>09° 20' 31"</t>
  </si>
  <si>
    <t>79° 19' 06"</t>
  </si>
  <si>
    <t>09° 15' 49"</t>
  </si>
  <si>
    <t>79° 30' 35"</t>
  </si>
  <si>
    <t>09° 21' 00"</t>
  </si>
  <si>
    <t>79° 27' 49"</t>
  </si>
  <si>
    <t>09° 17' 52"</t>
  </si>
  <si>
    <t>79° 43' 41"</t>
  </si>
  <si>
    <t>08° 59' 24.96"</t>
  </si>
  <si>
    <t>79° 35' 30.3"</t>
  </si>
  <si>
    <t xml:space="preserve">COCLENORTE          </t>
  </si>
  <si>
    <t>08° 58' 57"</t>
  </si>
  <si>
    <t>79° 35' 37"</t>
  </si>
  <si>
    <t>08° 58' 46"</t>
  </si>
  <si>
    <t>79° 34' 30"</t>
  </si>
  <si>
    <t>08° 57' 56"</t>
  </si>
  <si>
    <t>79° 34' 24"</t>
  </si>
  <si>
    <t>09° 27' 09"</t>
  </si>
  <si>
    <t>79° 25' 52"</t>
  </si>
  <si>
    <t>08° 58' 32"</t>
  </si>
  <si>
    <t>79° 59' 25"</t>
  </si>
  <si>
    <t>09° 03' 29"</t>
  </si>
  <si>
    <t>79° 39' 53"</t>
  </si>
  <si>
    <t>09° 25' 25"</t>
  </si>
  <si>
    <t>79° 34' 42"</t>
  </si>
  <si>
    <t>09° 24' 35"</t>
  </si>
  <si>
    <t>79° 21' 08"</t>
  </si>
  <si>
    <t>08° 58' 08"</t>
  </si>
  <si>
    <t>79° 32' 58"</t>
  </si>
  <si>
    <t>09° 13' 08"</t>
  </si>
  <si>
    <t>79° 42' 58"</t>
  </si>
  <si>
    <t>09°21'2.81"</t>
  </si>
  <si>
    <t>82°15'27.67"</t>
  </si>
  <si>
    <t>09°24'10.64"</t>
  </si>
  <si>
    <t>79°51'39.00"</t>
  </si>
  <si>
    <t>09° 06' 44"</t>
  </si>
  <si>
    <t>79° 41' 38"</t>
  </si>
  <si>
    <t>08° 51' 46"</t>
  </si>
  <si>
    <t>80° 00' 56"</t>
  </si>
  <si>
    <t>09° 16' 06"</t>
  </si>
  <si>
    <t>79° 55' 14"</t>
  </si>
  <si>
    <t>09° 15' 47"</t>
  </si>
  <si>
    <t>79° 55' 45"</t>
  </si>
  <si>
    <t>09° 02.564</t>
  </si>
  <si>
    <t>79° 38.578'</t>
  </si>
  <si>
    <t>09° 10' 37"</t>
  </si>
  <si>
    <t>79° 56' 20"</t>
  </si>
  <si>
    <t>09° 12.26'</t>
  </si>
  <si>
    <t>79° 31.54'</t>
  </si>
  <si>
    <t>09° 12' 18"</t>
  </si>
  <si>
    <t>79° 31' 05"</t>
  </si>
  <si>
    <t>09° 12' 39"</t>
  </si>
  <si>
    <t>79° 55' 02"</t>
  </si>
  <si>
    <t>08° 44' 14"</t>
  </si>
  <si>
    <t>80° 02' 50"</t>
  </si>
  <si>
    <t>09° 02' 54"</t>
  </si>
  <si>
    <t>80° 02' 21"</t>
  </si>
  <si>
    <t>09° 04' 53"</t>
  </si>
  <si>
    <t>79° 40' 48"</t>
  </si>
  <si>
    <t>09° 05' 31"</t>
  </si>
  <si>
    <t>79° 59' 16"</t>
  </si>
  <si>
    <t>09° 21' 20"</t>
  </si>
  <si>
    <t>79° 54' 53"</t>
  </si>
  <si>
    <t>08° 56' 56"</t>
  </si>
  <si>
    <t>80° 03' 45"</t>
  </si>
  <si>
    <t>08° 48.787'</t>
  </si>
  <si>
    <t>80° 16.176'</t>
  </si>
  <si>
    <t>08° 54' 19"</t>
  </si>
  <si>
    <t>80° 15' 37"</t>
  </si>
  <si>
    <t>09° 00' 51"</t>
  </si>
  <si>
    <t>79° 36' 36"</t>
  </si>
  <si>
    <t>09° 14' 28"</t>
  </si>
  <si>
    <t>79° 51' 12"</t>
  </si>
  <si>
    <t xml:space="preserve">NUEVABORINQUEN      </t>
  </si>
  <si>
    <t>08° 59' 11"</t>
  </si>
  <si>
    <t>79° 35' 54"</t>
  </si>
  <si>
    <t>09° 01' 22"</t>
  </si>
  <si>
    <t>79° 37' 02"</t>
  </si>
  <si>
    <t>09° 22' 48"</t>
  </si>
  <si>
    <t>79° 33' 40"</t>
  </si>
  <si>
    <t>09° 11' 03"</t>
  </si>
  <si>
    <t>79° 51' 22"</t>
  </si>
  <si>
    <t>09° 09' 36"</t>
  </si>
  <si>
    <t>79° 48' 22"</t>
  </si>
  <si>
    <t>09° 16' 55"</t>
  </si>
  <si>
    <t>79° 23' 53"</t>
  </si>
  <si>
    <t>09° 18' 16"</t>
  </si>
  <si>
    <t>79° 35' 00"</t>
  </si>
  <si>
    <t>09° 25' 12"</t>
  </si>
  <si>
    <t>79° 30' 15"</t>
  </si>
  <si>
    <t xml:space="preserve">09° 1.96’ </t>
  </si>
  <si>
    <t>79° 45.11’</t>
  </si>
  <si>
    <t>09° 11' 09"</t>
  </si>
  <si>
    <t>79° 39' 15"</t>
  </si>
  <si>
    <t>09° 00' 24"</t>
  </si>
  <si>
    <t>79° 37' 09"</t>
  </si>
  <si>
    <t>09° 15' 00"</t>
  </si>
  <si>
    <t>79° 34' 00"</t>
  </si>
  <si>
    <t>09° 22' 33"</t>
  </si>
  <si>
    <t>79° 38' 19"</t>
  </si>
  <si>
    <t>09° 14' 04"</t>
  </si>
  <si>
    <t>79° 24' 05"</t>
  </si>
  <si>
    <t>08° 53.147'</t>
  </si>
  <si>
    <t>80° 25.034'</t>
  </si>
  <si>
    <t>08° 57.367</t>
  </si>
  <si>
    <t>79° 52.004'</t>
  </si>
  <si>
    <t>Deactivated Stations</t>
  </si>
  <si>
    <t>08° 57'</t>
  </si>
  <si>
    <t xml:space="preserve">79° 34' </t>
  </si>
  <si>
    <t>08° 55' 01"</t>
  </si>
  <si>
    <t>80° 30' 03"</t>
  </si>
  <si>
    <t>08° 43' 30"</t>
  </si>
  <si>
    <t>80° 33' 59"</t>
  </si>
  <si>
    <t>08° 45.190'</t>
  </si>
  <si>
    <t>80° 19.674'</t>
  </si>
  <si>
    <t>08° 58' 33"</t>
  </si>
  <si>
    <t>80° 10' 30"</t>
  </si>
  <si>
    <t>08° 53' 09"</t>
  </si>
  <si>
    <t>80° 33' 26"</t>
  </si>
  <si>
    <t>08° 47' 17"</t>
  </si>
  <si>
    <t xml:space="preserve">80° 28.7' </t>
  </si>
  <si>
    <t>09° 22'</t>
  </si>
  <si>
    <t>79° 53'</t>
  </si>
  <si>
    <t>CHRISTOBAL</t>
  </si>
  <si>
    <t>09° 21'</t>
  </si>
  <si>
    <t>79° 54'</t>
  </si>
  <si>
    <t>08° 48.028'</t>
  </si>
  <si>
    <t>80° 32.065'</t>
  </si>
  <si>
    <t>09° 02' 39"</t>
  </si>
  <si>
    <t>79° 39' 05"</t>
  </si>
  <si>
    <t>08° 45' 42"</t>
  </si>
  <si>
    <t>80° 07' 36"</t>
  </si>
  <si>
    <t>08° 53'</t>
  </si>
  <si>
    <t>80° 13.275'</t>
  </si>
  <si>
    <t>09° 19' 41"</t>
  </si>
  <si>
    <t>79° 28' 07"</t>
  </si>
  <si>
    <t>08° 52'</t>
  </si>
  <si>
    <t>80° 27'</t>
  </si>
  <si>
    <t>09° 15.707'</t>
  </si>
  <si>
    <t>79° 35.399'</t>
  </si>
  <si>
    <t xml:space="preserve">PEDROMIGUEL         </t>
  </si>
  <si>
    <t>08° 44' 39"</t>
  </si>
  <si>
    <t>80° 29' 04"</t>
  </si>
  <si>
    <t>SANPEDRO</t>
  </si>
  <si>
    <t>08° 44'</t>
  </si>
  <si>
    <t>80° 13' 26"</t>
  </si>
  <si>
    <t>ActiveTF</t>
  </si>
  <si>
    <t>T</t>
  </si>
  <si>
    <t>F</t>
  </si>
  <si>
    <t>NOTES</t>
  </si>
  <si>
    <t>origorder</t>
  </si>
  <si>
    <t>STRI_Name_orig</t>
  </si>
  <si>
    <t>STRI_Name_fixed</t>
  </si>
  <si>
    <t>LAT_N_DMS</t>
  </si>
  <si>
    <t>LONG_W_DMS</t>
  </si>
  <si>
    <t>NameChangeTF</t>
  </si>
  <si>
    <t xml:space="preserve">dataorig is  sheet 2 of </t>
  </si>
  <si>
    <t xml:space="preserve">datafixed is a modification of this </t>
  </si>
  <si>
    <t>Modification by Helene Muller-Landau, August 2022</t>
  </si>
  <si>
    <t>Bold indicates stations where the STRI_Name_fixed does not match STRI_Name_orig (and thus NameChangeTF=T)</t>
  </si>
  <si>
    <t>Specific changes to station names:</t>
  </si>
  <si>
    <t>Columns renamed to have no spaces or parentheses</t>
  </si>
  <si>
    <t>blanks and #REFs changed to NA</t>
  </si>
  <si>
    <t>Columns added</t>
  </si>
  <si>
    <t>T or F on whether the station is in the "Active Stations" group in the original (as opposed to the "Deactivated Stations" group)</t>
  </si>
  <si>
    <t>the order in which the rows appeared in the dataorig (for ease of comparison with original)</t>
  </si>
  <si>
    <t xml:space="preserve">modified station name to fix trailing spaces, interior spaces, etc. to </t>
  </si>
  <si>
    <t>NoteNameChange</t>
  </si>
  <si>
    <t>was missing</t>
  </si>
  <si>
    <t>complete name matching data</t>
  </si>
  <si>
    <t>removed space to match data</t>
  </si>
  <si>
    <t>trailing space removed</t>
  </si>
  <si>
    <t>make station unique</t>
  </si>
  <si>
    <t>match data</t>
  </si>
  <si>
    <t>note need to change name in data file (there it is PEDROMIGEL)</t>
  </si>
  <si>
    <t>explanation of name change</t>
  </si>
  <si>
    <t>T or F on whether STRI_Name_fixed differs from STRI_Name_orig</t>
  </si>
  <si>
    <t>CRISTOBAL</t>
  </si>
  <si>
    <t>misspelling</t>
  </si>
  <si>
    <t>For many of the  stations, the UTMN and UTME coordinates were obviously reversed; this was fixed.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</si>
</sst>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[$-409]d\-mmm\-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18" fillId="0" borderId="0" xfId="42"/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/>
    </xf>
    <xf numFmtId="0" fontId="19" fillId="0" borderId="0" xfId="0" applyFont="1"/>
    <xf numFmtId="0" fontId="21" fillId="0" borderId="0" xfId="0" applyFont="1"/>
    <xf numFmtId="0" fontId="22" fillId="0" borderId="0" xfId="0" applyFont="1" applyAlignment="1">
      <alignment horizontal="right"/>
    </xf>
    <xf numFmtId="164" fontId="0" fillId="0" borderId="10" xfId="0" applyNumberFormat="1" applyBorder="1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13" xfId="0" applyFont="1" applyBorder="1" applyAlignment="1">
      <alignment horizontal="left"/>
    </xf>
    <xf numFmtId="0" fontId="24" fillId="0" borderId="14" xfId="0" applyFont="1" applyBorder="1" applyAlignment="1">
      <alignment horizontal="left"/>
    </xf>
    <xf numFmtId="1" fontId="23" fillId="0" borderId="14" xfId="0" applyNumberFormat="1" applyFont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64" fontId="23" fillId="0" borderId="14" xfId="0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25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66" fontId="25" fillId="0" borderId="0" xfId="0" quotePrefix="1" applyNumberFormat="1" applyFont="1" applyAlignment="1">
      <alignment horizontal="left"/>
    </xf>
    <xf numFmtId="164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27" fillId="0" borderId="0" xfId="0" applyFont="1"/>
    <xf numFmtId="166" fontId="27" fillId="0" borderId="0" xfId="0" applyNumberFormat="1" applyFont="1" applyAlignment="1">
      <alignment horizontal="right"/>
    </xf>
    <xf numFmtId="166" fontId="27" fillId="0" borderId="16" xfId="0" applyNumberFormat="1" applyFont="1" applyBorder="1" applyAlignment="1">
      <alignment horizontal="right"/>
    </xf>
    <xf numFmtId="164" fontId="27" fillId="0" borderId="0" xfId="0" applyNumberFormat="1" applyFont="1"/>
    <xf numFmtId="0" fontId="23" fillId="0" borderId="0" xfId="0" applyFont="1" applyFill="1" applyBorder="1" applyAlignment="1">
      <alignment horizontal="center"/>
    </xf>
    <xf numFmtId="0" fontId="16" fillId="0" borderId="0" xfId="0" applyFont="1"/>
    <xf numFmtId="0" fontId="0" fillId="0" borderId="0" xfId="0" applyFont="1"/>
    <xf numFmtId="0" fontId="2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27</xdr:row>
      <xdr:rowOff>18865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21D962-43BE-4938-9FE9-B0FB6FDCECFF}"/>
            </a:ext>
          </a:extLst>
        </xdr:cNvPr>
        <xdr:cNvSpPr/>
      </xdr:nvSpPr>
      <xdr:spPr>
        <a:xfrm>
          <a:off x="10134600" y="541001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28</xdr:row>
      <xdr:rowOff>18865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860715-F8E8-4303-BF2E-C4B93FF38361}"/>
            </a:ext>
          </a:extLst>
        </xdr:cNvPr>
        <xdr:cNvSpPr/>
      </xdr:nvSpPr>
      <xdr:spPr>
        <a:xfrm>
          <a:off x="10134600" y="541001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mithsonian.figshare.com/ndownloader/files/249956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FEEF-E5FA-4983-9554-AFD191612EC0}">
  <dimension ref="A1:Q94"/>
  <sheetViews>
    <sheetView tabSelected="1" zoomScale="75" zoomScaleNormal="75" workbookViewId="0">
      <pane ySplit="1" topLeftCell="A2" activePane="bottomLeft" state="frozen"/>
      <selection pane="bottomLeft" activeCell="J28" sqref="J28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4.28515625" customWidth="1"/>
    <col min="5" max="6" width="11.5703125" style="21" bestFit="1" customWidth="1"/>
    <col min="7" max="7" width="14.28515625" customWidth="1"/>
    <col min="8" max="8" width="12.85546875" bestFit="1" customWidth="1"/>
    <col min="9" max="9" width="12.42578125" bestFit="1" customWidth="1"/>
    <col min="10" max="10" width="14.42578125" bestFit="1" customWidth="1"/>
    <col min="11" max="12" width="13.5703125" style="13" bestFit="1" customWidth="1"/>
    <col min="13" max="13" width="16.5703125" bestFit="1" customWidth="1"/>
    <col min="14" max="14" width="14.7109375" bestFit="1" customWidth="1"/>
    <col min="15" max="16" width="9.7109375" customWidth="1"/>
    <col min="17" max="17" width="11.28515625" bestFit="1" customWidth="1"/>
    <col min="18" max="18" width="10.28515625" bestFit="1" customWidth="1"/>
    <col min="20" max="21" width="10.7109375" bestFit="1" customWidth="1"/>
  </cols>
  <sheetData>
    <row r="1" spans="1:17" x14ac:dyDescent="0.25">
      <c r="A1" s="14" t="s">
        <v>0</v>
      </c>
      <c r="B1" s="15" t="s">
        <v>398</v>
      </c>
      <c r="C1" s="15" t="s">
        <v>399</v>
      </c>
      <c r="D1" s="16" t="s">
        <v>1</v>
      </c>
      <c r="E1" s="17" t="s">
        <v>2</v>
      </c>
      <c r="F1" s="18" t="s">
        <v>3</v>
      </c>
      <c r="G1" s="19" t="s">
        <v>400</v>
      </c>
      <c r="H1" s="19" t="s">
        <v>401</v>
      </c>
      <c r="I1" s="19" t="s">
        <v>4</v>
      </c>
      <c r="J1" s="19" t="s">
        <v>5</v>
      </c>
      <c r="K1" s="20" t="s">
        <v>6</v>
      </c>
      <c r="L1" s="20" t="s">
        <v>7</v>
      </c>
      <c r="M1" s="35" t="s">
        <v>396</v>
      </c>
      <c r="N1" s="35" t="s">
        <v>393</v>
      </c>
      <c r="O1" s="15" t="s">
        <v>402</v>
      </c>
      <c r="P1" s="15" t="s">
        <v>414</v>
      </c>
      <c r="Q1" s="35" t="s">
        <v>397</v>
      </c>
    </row>
    <row r="2" spans="1:17" x14ac:dyDescent="0.25">
      <c r="A2" t="s">
        <v>8</v>
      </c>
      <c r="B2" t="s">
        <v>9</v>
      </c>
      <c r="C2" t="s">
        <v>9</v>
      </c>
      <c r="D2" s="21">
        <v>125</v>
      </c>
      <c r="E2" s="21">
        <v>1011231.933</v>
      </c>
      <c r="F2" s="21">
        <v>654658.10649999999</v>
      </c>
      <c r="G2" t="s">
        <v>218</v>
      </c>
      <c r="H2" t="s">
        <v>219</v>
      </c>
      <c r="I2" s="22">
        <v>9.1277777777777782</v>
      </c>
      <c r="J2" s="22">
        <v>-79.598611111111111</v>
      </c>
      <c r="K2" s="23">
        <v>39198</v>
      </c>
      <c r="L2" s="24" t="s">
        <v>10</v>
      </c>
      <c r="M2" t="s">
        <v>10</v>
      </c>
      <c r="N2" t="s">
        <v>394</v>
      </c>
      <c r="O2" t="s">
        <v>395</v>
      </c>
      <c r="P2" t="s">
        <v>10</v>
      </c>
      <c r="Q2">
        <v>1</v>
      </c>
    </row>
    <row r="3" spans="1:17" x14ac:dyDescent="0.25">
      <c r="A3" t="s">
        <v>11</v>
      </c>
      <c r="B3" t="s">
        <v>12</v>
      </c>
      <c r="C3" t="s">
        <v>12</v>
      </c>
      <c r="D3" s="21">
        <v>459.94320000000005</v>
      </c>
      <c r="E3" s="21">
        <v>1035211</v>
      </c>
      <c r="F3" s="21">
        <v>642054</v>
      </c>
      <c r="G3" t="s">
        <v>220</v>
      </c>
      <c r="H3" t="s">
        <v>221</v>
      </c>
      <c r="I3" s="22">
        <v>9.3644444444444446</v>
      </c>
      <c r="J3" s="22">
        <v>-79.706111111111113</v>
      </c>
      <c r="K3" s="23">
        <v>3774</v>
      </c>
      <c r="L3" s="24" t="s">
        <v>10</v>
      </c>
      <c r="M3" t="s">
        <v>10</v>
      </c>
      <c r="N3" t="s">
        <v>394</v>
      </c>
      <c r="O3" t="s">
        <v>395</v>
      </c>
      <c r="P3" t="s">
        <v>10</v>
      </c>
      <c r="Q3">
        <v>2</v>
      </c>
    </row>
    <row r="4" spans="1:17" x14ac:dyDescent="0.25">
      <c r="A4" t="s">
        <v>13</v>
      </c>
      <c r="B4" t="s">
        <v>14</v>
      </c>
      <c r="C4" t="s">
        <v>14</v>
      </c>
      <c r="D4" s="21">
        <v>171</v>
      </c>
      <c r="E4" s="21">
        <v>1019838.312</v>
      </c>
      <c r="F4" s="21">
        <v>636189.5442</v>
      </c>
      <c r="G4" t="s">
        <v>222</v>
      </c>
      <c r="H4" t="s">
        <v>223</v>
      </c>
      <c r="I4" s="22">
        <v>9.224444444444444</v>
      </c>
      <c r="J4" s="22">
        <v>-79.760277777777773</v>
      </c>
      <c r="K4" s="23" t="s">
        <v>224</v>
      </c>
      <c r="L4" s="24" t="s">
        <v>10</v>
      </c>
      <c r="M4" t="s">
        <v>10</v>
      </c>
      <c r="N4" t="s">
        <v>394</v>
      </c>
      <c r="O4" t="s">
        <v>395</v>
      </c>
      <c r="P4" t="s">
        <v>10</v>
      </c>
      <c r="Q4">
        <v>3</v>
      </c>
    </row>
    <row r="5" spans="1:17" x14ac:dyDescent="0.25">
      <c r="A5" t="s">
        <v>15</v>
      </c>
      <c r="B5" t="s">
        <v>16</v>
      </c>
      <c r="C5" t="s">
        <v>16</v>
      </c>
      <c r="D5" s="21">
        <v>39.624000000000002</v>
      </c>
      <c r="E5" s="21">
        <v>1017897.944</v>
      </c>
      <c r="F5" s="21">
        <v>651549.10239999997</v>
      </c>
      <c r="G5" t="s">
        <v>225</v>
      </c>
      <c r="H5" t="s">
        <v>226</v>
      </c>
      <c r="I5" s="22">
        <v>9.2063888888888883</v>
      </c>
      <c r="J5" s="22">
        <v>-79.620555555555555</v>
      </c>
      <c r="K5" s="23" t="s">
        <v>17</v>
      </c>
      <c r="L5" s="24" t="s">
        <v>10</v>
      </c>
      <c r="M5" t="s">
        <v>10</v>
      </c>
      <c r="N5" t="s">
        <v>394</v>
      </c>
      <c r="O5" t="s">
        <v>395</v>
      </c>
      <c r="P5" t="s">
        <v>10</v>
      </c>
      <c r="Q5">
        <v>4</v>
      </c>
    </row>
    <row r="6" spans="1:17" x14ac:dyDescent="0.25">
      <c r="A6" t="s">
        <v>18</v>
      </c>
      <c r="B6" t="s">
        <v>19</v>
      </c>
      <c r="C6" t="s">
        <v>19</v>
      </c>
      <c r="D6" s="21">
        <v>2</v>
      </c>
      <c r="E6" s="21">
        <v>985896.36</v>
      </c>
      <c r="F6" s="21">
        <v>661109.93999999994</v>
      </c>
      <c r="G6" t="s">
        <v>227</v>
      </c>
      <c r="H6" t="s">
        <v>228</v>
      </c>
      <c r="I6" s="22">
        <v>8.9166666666666661</v>
      </c>
      <c r="J6" s="22">
        <v>-79.534722222222214</v>
      </c>
      <c r="K6" s="23">
        <v>38682</v>
      </c>
      <c r="L6" s="24" t="s">
        <v>10</v>
      </c>
      <c r="M6" t="s">
        <v>10</v>
      </c>
      <c r="N6" t="s">
        <v>394</v>
      </c>
      <c r="O6" t="s">
        <v>395</v>
      </c>
      <c r="P6" t="s">
        <v>10</v>
      </c>
      <c r="Q6">
        <v>5</v>
      </c>
    </row>
    <row r="7" spans="1:17" x14ac:dyDescent="0.25">
      <c r="A7" t="s">
        <v>20</v>
      </c>
      <c r="B7" t="s">
        <v>21</v>
      </c>
      <c r="C7" t="s">
        <v>21</v>
      </c>
      <c r="D7" s="21">
        <v>265.17599999999999</v>
      </c>
      <c r="E7" s="21">
        <v>1016500.5649999999</v>
      </c>
      <c r="F7" s="21">
        <v>663154.06790000002</v>
      </c>
      <c r="G7" t="s">
        <v>229</v>
      </c>
      <c r="H7" t="s">
        <v>230</v>
      </c>
      <c r="I7" s="22">
        <v>9.1933333333333334</v>
      </c>
      <c r="J7" s="22">
        <v>-79.515000000000001</v>
      </c>
      <c r="K7" s="23">
        <v>36216</v>
      </c>
      <c r="L7" s="24" t="s">
        <v>10</v>
      </c>
      <c r="M7" t="s">
        <v>10</v>
      </c>
      <c r="N7" t="s">
        <v>394</v>
      </c>
      <c r="O7" t="s">
        <v>395</v>
      </c>
      <c r="P7" t="s">
        <v>10</v>
      </c>
      <c r="Q7">
        <v>6</v>
      </c>
    </row>
    <row r="8" spans="1:17" x14ac:dyDescent="0.25">
      <c r="A8" t="s">
        <v>22</v>
      </c>
      <c r="B8" t="s">
        <v>23</v>
      </c>
      <c r="C8" t="s">
        <v>23</v>
      </c>
      <c r="D8" s="21">
        <v>30.48</v>
      </c>
      <c r="E8" s="21">
        <v>990618.47</v>
      </c>
      <c r="F8" s="21">
        <v>658953</v>
      </c>
      <c r="G8" t="s">
        <v>231</v>
      </c>
      <c r="H8" t="s">
        <v>232</v>
      </c>
      <c r="I8" s="22">
        <v>8.9594444444444434</v>
      </c>
      <c r="J8" s="22">
        <v>-79.55416666666666</v>
      </c>
      <c r="K8" s="23" t="s">
        <v>24</v>
      </c>
      <c r="L8" s="24" t="s">
        <v>10</v>
      </c>
      <c r="M8" t="s">
        <v>10</v>
      </c>
      <c r="N8" t="s">
        <v>394</v>
      </c>
      <c r="O8" t="s">
        <v>395</v>
      </c>
      <c r="P8" t="s">
        <v>10</v>
      </c>
      <c r="Q8">
        <v>7</v>
      </c>
    </row>
    <row r="9" spans="1:17" x14ac:dyDescent="0.25">
      <c r="A9" t="s">
        <v>25</v>
      </c>
      <c r="B9" t="s">
        <v>26</v>
      </c>
      <c r="C9" t="s">
        <v>26</v>
      </c>
      <c r="D9" s="21">
        <v>53</v>
      </c>
      <c r="E9" s="21">
        <v>1008502.902</v>
      </c>
      <c r="F9" s="21">
        <v>632195.80850000004</v>
      </c>
      <c r="G9" t="s">
        <v>233</v>
      </c>
      <c r="H9" t="s">
        <v>234</v>
      </c>
      <c r="I9" s="22">
        <v>9.1202777777777779</v>
      </c>
      <c r="J9" s="22">
        <v>-79.797222222222217</v>
      </c>
      <c r="K9" s="23">
        <v>39476</v>
      </c>
      <c r="L9" s="24" t="s">
        <v>10</v>
      </c>
      <c r="M9" t="s">
        <v>10</v>
      </c>
      <c r="N9" t="s">
        <v>394</v>
      </c>
      <c r="O9" t="s">
        <v>395</v>
      </c>
      <c r="P9" t="s">
        <v>10</v>
      </c>
      <c r="Q9">
        <v>8</v>
      </c>
    </row>
    <row r="10" spans="1:17" x14ac:dyDescent="0.25">
      <c r="A10" t="s">
        <v>27</v>
      </c>
      <c r="B10" t="s">
        <v>28</v>
      </c>
      <c r="C10" t="s">
        <v>28</v>
      </c>
      <c r="D10" s="21">
        <v>33.527999999999999</v>
      </c>
      <c r="E10" s="21">
        <v>1013267.932</v>
      </c>
      <c r="F10" s="21">
        <v>627848.46680000005</v>
      </c>
      <c r="G10" t="s">
        <v>235</v>
      </c>
      <c r="H10" t="s">
        <v>236</v>
      </c>
      <c r="I10" s="22">
        <v>9.1652777777777779</v>
      </c>
      <c r="J10" s="22">
        <v>-79.836388888888891</v>
      </c>
      <c r="K10" s="23">
        <v>9223</v>
      </c>
      <c r="L10" s="24" t="s">
        <v>10</v>
      </c>
      <c r="M10" t="s">
        <v>10</v>
      </c>
      <c r="N10" t="s">
        <v>394</v>
      </c>
      <c r="O10" t="s">
        <v>395</v>
      </c>
      <c r="P10" t="s">
        <v>10</v>
      </c>
      <c r="Q10">
        <v>9</v>
      </c>
    </row>
    <row r="11" spans="1:17" x14ac:dyDescent="0.25">
      <c r="A11" t="s">
        <v>29</v>
      </c>
      <c r="B11" t="s">
        <v>30</v>
      </c>
      <c r="C11" t="s">
        <v>30</v>
      </c>
      <c r="D11">
        <v>97.536000000000001</v>
      </c>
      <c r="E11" s="21">
        <v>1037450.14</v>
      </c>
      <c r="F11" s="21">
        <v>662913.8652</v>
      </c>
      <c r="G11" t="s">
        <v>237</v>
      </c>
      <c r="H11" t="s">
        <v>238</v>
      </c>
      <c r="I11" s="22">
        <v>9.382777777777779</v>
      </c>
      <c r="J11" s="22">
        <v>-79.516388888888883</v>
      </c>
      <c r="K11" s="23">
        <v>12298</v>
      </c>
      <c r="L11" s="24" t="s">
        <v>10</v>
      </c>
      <c r="M11" t="s">
        <v>10</v>
      </c>
      <c r="N11" t="s">
        <v>394</v>
      </c>
      <c r="O11" t="s">
        <v>395</v>
      </c>
      <c r="P11" t="s">
        <v>10</v>
      </c>
      <c r="Q11">
        <v>10</v>
      </c>
    </row>
    <row r="12" spans="1:17" x14ac:dyDescent="0.25">
      <c r="A12" t="s">
        <v>170</v>
      </c>
      <c r="B12" t="s">
        <v>31</v>
      </c>
      <c r="C12" t="s">
        <v>31</v>
      </c>
      <c r="D12" s="21">
        <v>32.918399999999998</v>
      </c>
      <c r="E12" s="21">
        <v>1003444.044</v>
      </c>
      <c r="F12" s="21">
        <v>629376.16540000006</v>
      </c>
      <c r="G12" t="s">
        <v>239</v>
      </c>
      <c r="H12" t="s">
        <v>240</v>
      </c>
      <c r="I12" s="22">
        <v>9.0763888888888893</v>
      </c>
      <c r="J12" s="22">
        <v>-79.822777777777773</v>
      </c>
      <c r="K12" s="23">
        <v>4384</v>
      </c>
      <c r="L12" s="24" t="s">
        <v>10</v>
      </c>
      <c r="M12" t="s">
        <v>10</v>
      </c>
      <c r="N12" t="s">
        <v>394</v>
      </c>
      <c r="O12" t="s">
        <v>395</v>
      </c>
      <c r="P12" t="s">
        <v>10</v>
      </c>
      <c r="Q12">
        <v>11</v>
      </c>
    </row>
    <row r="13" spans="1:17" x14ac:dyDescent="0.25">
      <c r="A13" s="36" t="s">
        <v>171</v>
      </c>
      <c r="B13" s="36"/>
      <c r="C13" s="36" t="s">
        <v>191</v>
      </c>
      <c r="D13" s="21">
        <v>32.4</v>
      </c>
      <c r="E13" s="21">
        <v>995516.47</v>
      </c>
      <c r="F13" s="21">
        <v>629022.30000000005</v>
      </c>
      <c r="G13" t="s">
        <v>241</v>
      </c>
      <c r="H13" t="s">
        <v>242</v>
      </c>
      <c r="I13" s="22">
        <v>9.0047222222222221</v>
      </c>
      <c r="J13" s="22">
        <v>-79.826111111111103</v>
      </c>
      <c r="K13" s="23">
        <v>37580</v>
      </c>
      <c r="L13" s="24" t="s">
        <v>10</v>
      </c>
      <c r="M13" t="s">
        <v>10</v>
      </c>
      <c r="N13" t="s">
        <v>394</v>
      </c>
      <c r="O13" t="s">
        <v>394</v>
      </c>
      <c r="P13" s="37" t="s">
        <v>415</v>
      </c>
      <c r="Q13">
        <v>12</v>
      </c>
    </row>
    <row r="14" spans="1:17" x14ac:dyDescent="0.25">
      <c r="A14" t="s">
        <v>32</v>
      </c>
      <c r="B14" t="s">
        <v>33</v>
      </c>
      <c r="C14" t="s">
        <v>33</v>
      </c>
      <c r="D14" s="21">
        <v>120.0912</v>
      </c>
      <c r="E14" s="21">
        <v>997917.70620000002</v>
      </c>
      <c r="F14" s="21">
        <v>620263.81649999996</v>
      </c>
      <c r="G14" t="s">
        <v>243</v>
      </c>
      <c r="H14" t="s">
        <v>244</v>
      </c>
      <c r="I14" s="22">
        <v>9.0266666666666673</v>
      </c>
      <c r="J14" s="22">
        <v>-79.905833333333334</v>
      </c>
      <c r="K14" s="23">
        <v>36635</v>
      </c>
      <c r="L14" s="24" t="s">
        <v>10</v>
      </c>
      <c r="M14" t="s">
        <v>10</v>
      </c>
      <c r="N14" t="s">
        <v>394</v>
      </c>
      <c r="O14" t="s">
        <v>395</v>
      </c>
      <c r="P14" t="s">
        <v>10</v>
      </c>
      <c r="Q14">
        <v>13</v>
      </c>
    </row>
    <row r="15" spans="1:17" x14ac:dyDescent="0.25">
      <c r="A15" t="s">
        <v>34</v>
      </c>
      <c r="B15" t="s">
        <v>35</v>
      </c>
      <c r="C15" t="s">
        <v>35</v>
      </c>
      <c r="D15" s="21">
        <v>479</v>
      </c>
      <c r="E15" s="21">
        <v>1038875.915</v>
      </c>
      <c r="F15" s="21">
        <v>686064.92469999997</v>
      </c>
      <c r="G15" t="s">
        <v>245</v>
      </c>
      <c r="H15" t="s">
        <v>246</v>
      </c>
      <c r="I15" s="22">
        <v>9.3947222222222209</v>
      </c>
      <c r="J15" s="22">
        <v>-79.305555555555557</v>
      </c>
      <c r="K15" s="23">
        <v>40379</v>
      </c>
      <c r="L15" s="24" t="s">
        <v>10</v>
      </c>
      <c r="M15" t="s">
        <v>10</v>
      </c>
      <c r="N15" t="s">
        <v>394</v>
      </c>
      <c r="O15" t="s">
        <v>395</v>
      </c>
      <c r="P15" t="s">
        <v>10</v>
      </c>
      <c r="Q15">
        <v>14</v>
      </c>
    </row>
    <row r="16" spans="1:17" x14ac:dyDescent="0.25">
      <c r="A16" t="s">
        <v>36</v>
      </c>
      <c r="B16" t="s">
        <v>37</v>
      </c>
      <c r="C16" t="s">
        <v>37</v>
      </c>
      <c r="D16" s="21">
        <v>640</v>
      </c>
      <c r="E16" s="21">
        <v>1033032.039</v>
      </c>
      <c r="F16" s="21">
        <v>684689.32290000003</v>
      </c>
      <c r="G16" t="s">
        <v>247</v>
      </c>
      <c r="H16" t="s">
        <v>248</v>
      </c>
      <c r="I16" s="22">
        <v>9.3419444444444455</v>
      </c>
      <c r="J16" s="22">
        <v>-79.318333333333328</v>
      </c>
      <c r="K16" s="23">
        <v>36483</v>
      </c>
      <c r="L16" s="24" t="s">
        <v>10</v>
      </c>
      <c r="M16" t="s">
        <v>10</v>
      </c>
      <c r="N16" t="s">
        <v>394</v>
      </c>
      <c r="O16" t="s">
        <v>395</v>
      </c>
      <c r="P16" t="s">
        <v>10</v>
      </c>
      <c r="Q16">
        <v>15</v>
      </c>
    </row>
    <row r="17" spans="1:17" x14ac:dyDescent="0.25">
      <c r="A17" t="s">
        <v>38</v>
      </c>
      <c r="B17" t="s">
        <v>39</v>
      </c>
      <c r="C17" t="s">
        <v>39</v>
      </c>
      <c r="D17" s="21">
        <v>103.63200000000001</v>
      </c>
      <c r="E17" s="21">
        <v>1024274.82</v>
      </c>
      <c r="F17" s="21">
        <v>663701.62560000003</v>
      </c>
      <c r="G17" t="s">
        <v>249</v>
      </c>
      <c r="H17" t="s">
        <v>250</v>
      </c>
      <c r="I17" s="22">
        <v>9.2636111111111106</v>
      </c>
      <c r="J17" s="22">
        <v>-79.509722222222223</v>
      </c>
      <c r="K17" s="23">
        <v>11994</v>
      </c>
      <c r="L17" s="24" t="s">
        <v>10</v>
      </c>
      <c r="M17" t="s">
        <v>10</v>
      </c>
      <c r="N17" t="s">
        <v>394</v>
      </c>
      <c r="O17" t="s">
        <v>395</v>
      </c>
      <c r="P17" t="s">
        <v>10</v>
      </c>
      <c r="Q17">
        <v>16</v>
      </c>
    </row>
    <row r="18" spans="1:17" x14ac:dyDescent="0.25">
      <c r="A18" t="s">
        <v>40</v>
      </c>
      <c r="B18" t="s">
        <v>41</v>
      </c>
      <c r="C18" t="s">
        <v>41</v>
      </c>
      <c r="D18" s="21">
        <v>332</v>
      </c>
      <c r="E18" s="21">
        <v>1033850.14</v>
      </c>
      <c r="F18" s="21">
        <v>668726.47</v>
      </c>
      <c r="G18" t="s">
        <v>251</v>
      </c>
      <c r="H18" t="s">
        <v>252</v>
      </c>
      <c r="I18" s="22">
        <v>9.35</v>
      </c>
      <c r="J18" s="22">
        <v>-79.463611111111121</v>
      </c>
      <c r="K18" s="23">
        <v>39933</v>
      </c>
      <c r="L18" s="24" t="s">
        <v>10</v>
      </c>
      <c r="M18" t="s">
        <v>10</v>
      </c>
      <c r="N18" t="s">
        <v>394</v>
      </c>
      <c r="O18" t="s">
        <v>395</v>
      </c>
      <c r="P18" t="s">
        <v>10</v>
      </c>
      <c r="Q18">
        <v>17</v>
      </c>
    </row>
    <row r="19" spans="1:17" x14ac:dyDescent="0.25">
      <c r="A19" t="s">
        <v>42</v>
      </c>
      <c r="B19" t="s">
        <v>43</v>
      </c>
      <c r="C19" t="s">
        <v>43</v>
      </c>
      <c r="D19" s="21">
        <v>38.1</v>
      </c>
      <c r="E19" s="21">
        <v>1027959.811</v>
      </c>
      <c r="F19" s="21">
        <v>639700.88540000003</v>
      </c>
      <c r="G19" t="s">
        <v>253</v>
      </c>
      <c r="H19" t="s">
        <v>254</v>
      </c>
      <c r="I19" s="22">
        <v>9.2977777777777781</v>
      </c>
      <c r="J19" s="22">
        <v>-79.728055555555557</v>
      </c>
      <c r="K19" s="23">
        <v>17258</v>
      </c>
      <c r="L19" s="24" t="s">
        <v>10</v>
      </c>
      <c r="M19" t="s">
        <v>10</v>
      </c>
      <c r="N19" t="s">
        <v>394</v>
      </c>
      <c r="O19" t="s">
        <v>395</v>
      </c>
      <c r="P19" t="s">
        <v>10</v>
      </c>
      <c r="Q19">
        <v>18</v>
      </c>
    </row>
    <row r="20" spans="1:17" x14ac:dyDescent="0.25">
      <c r="A20" s="36" t="s">
        <v>172</v>
      </c>
      <c r="B20" s="36" t="s">
        <v>199</v>
      </c>
      <c r="C20" s="36" t="s">
        <v>186</v>
      </c>
      <c r="D20" s="21">
        <v>37</v>
      </c>
      <c r="E20" s="21">
        <v>994073.42</v>
      </c>
      <c r="F20" s="21">
        <v>654805.43000000005</v>
      </c>
      <c r="G20" t="s">
        <v>255</v>
      </c>
      <c r="H20" t="s">
        <v>256</v>
      </c>
      <c r="I20" s="22">
        <v>8.9902669999999993</v>
      </c>
      <c r="J20" s="22">
        <v>-79.591750000000005</v>
      </c>
      <c r="K20" s="25" t="s">
        <v>44</v>
      </c>
      <c r="L20" s="24" t="s">
        <v>10</v>
      </c>
      <c r="M20" t="s">
        <v>10</v>
      </c>
      <c r="N20" t="s">
        <v>394</v>
      </c>
      <c r="O20" t="s">
        <v>394</v>
      </c>
      <c r="P20" s="37" t="s">
        <v>416</v>
      </c>
      <c r="Q20">
        <v>19</v>
      </c>
    </row>
    <row r="21" spans="1:17" x14ac:dyDescent="0.25">
      <c r="A21" s="36" t="s">
        <v>45</v>
      </c>
      <c r="B21" s="36" t="s">
        <v>257</v>
      </c>
      <c r="C21" s="36" t="s">
        <v>187</v>
      </c>
      <c r="D21" s="21" t="s">
        <v>10</v>
      </c>
      <c r="E21" s="21">
        <v>1003004</v>
      </c>
      <c r="F21" s="21">
        <v>546994</v>
      </c>
      <c r="G21" t="s">
        <v>10</v>
      </c>
      <c r="H21" t="s">
        <v>10</v>
      </c>
      <c r="I21" s="22">
        <v>9.0734840000000005</v>
      </c>
      <c r="J21" s="22">
        <v>-80.572365000000005</v>
      </c>
      <c r="K21" s="23" t="s">
        <v>10</v>
      </c>
      <c r="L21" s="24" t="s">
        <v>10</v>
      </c>
      <c r="M21" t="s">
        <v>10</v>
      </c>
      <c r="N21" t="s">
        <v>394</v>
      </c>
      <c r="O21" t="s">
        <v>394</v>
      </c>
      <c r="P21" s="37" t="s">
        <v>418</v>
      </c>
      <c r="Q21">
        <v>20</v>
      </c>
    </row>
    <row r="22" spans="1:17" x14ac:dyDescent="0.25">
      <c r="A22" t="s">
        <v>173</v>
      </c>
      <c r="B22" t="s">
        <v>46</v>
      </c>
      <c r="C22" t="s">
        <v>46</v>
      </c>
      <c r="D22" s="21">
        <v>37</v>
      </c>
      <c r="E22" s="21">
        <v>993158</v>
      </c>
      <c r="F22" s="21">
        <v>654609</v>
      </c>
      <c r="G22" t="s">
        <v>258</v>
      </c>
      <c r="H22" t="s">
        <v>259</v>
      </c>
      <c r="I22" s="22">
        <v>8.9824999999999999</v>
      </c>
      <c r="J22" s="22">
        <v>-79.593611111111102</v>
      </c>
      <c r="K22" s="23">
        <v>40403</v>
      </c>
      <c r="L22" s="24" t="s">
        <v>10</v>
      </c>
      <c r="M22" t="s">
        <v>10</v>
      </c>
      <c r="N22" t="s">
        <v>394</v>
      </c>
      <c r="O22" t="s">
        <v>395</v>
      </c>
      <c r="P22" t="s">
        <v>10</v>
      </c>
      <c r="Q22">
        <v>21</v>
      </c>
    </row>
    <row r="23" spans="1:17" x14ac:dyDescent="0.25">
      <c r="A23" t="s">
        <v>47</v>
      </c>
      <c r="B23" t="s">
        <v>48</v>
      </c>
      <c r="C23" t="s">
        <v>48</v>
      </c>
      <c r="D23" s="21">
        <v>6.7735703999999997</v>
      </c>
      <c r="E23" s="21">
        <v>993032</v>
      </c>
      <c r="F23" s="21">
        <v>656675</v>
      </c>
      <c r="G23" t="s">
        <v>260</v>
      </c>
      <c r="H23" t="s">
        <v>261</v>
      </c>
      <c r="I23" s="22">
        <v>8.9794444444444448</v>
      </c>
      <c r="J23" s="22">
        <v>-79.575000000000003</v>
      </c>
      <c r="K23" s="23">
        <v>38477</v>
      </c>
      <c r="L23" s="24" t="s">
        <v>10</v>
      </c>
      <c r="M23" t="s">
        <v>10</v>
      </c>
      <c r="N23" t="s">
        <v>394</v>
      </c>
      <c r="O23" t="s">
        <v>395</v>
      </c>
      <c r="P23" t="s">
        <v>10</v>
      </c>
      <c r="Q23">
        <v>22</v>
      </c>
    </row>
    <row r="24" spans="1:17" x14ac:dyDescent="0.25">
      <c r="A24" t="s">
        <v>49</v>
      </c>
      <c r="B24" t="s">
        <v>50</v>
      </c>
      <c r="C24" t="s">
        <v>50</v>
      </c>
      <c r="D24" s="21">
        <v>4.5720000000000001</v>
      </c>
      <c r="E24" s="21">
        <v>991286.03</v>
      </c>
      <c r="F24" s="21">
        <v>656842.80000000005</v>
      </c>
      <c r="G24" t="s">
        <v>262</v>
      </c>
      <c r="H24" t="s">
        <v>263</v>
      </c>
      <c r="I24" s="22">
        <v>8.9655555555555555</v>
      </c>
      <c r="J24" s="22">
        <v>-79.573333333333323</v>
      </c>
      <c r="K24" s="23">
        <v>30317</v>
      </c>
      <c r="L24" s="24" t="s">
        <v>10</v>
      </c>
      <c r="M24" t="s">
        <v>10</v>
      </c>
      <c r="N24" t="s">
        <v>394</v>
      </c>
      <c r="O24" t="s">
        <v>395</v>
      </c>
      <c r="P24" t="s">
        <v>10</v>
      </c>
      <c r="Q24">
        <v>23</v>
      </c>
    </row>
    <row r="25" spans="1:17" x14ac:dyDescent="0.25">
      <c r="A25" t="s">
        <v>51</v>
      </c>
      <c r="B25" t="s">
        <v>52</v>
      </c>
      <c r="C25" t="s">
        <v>52</v>
      </c>
      <c r="D25" s="21">
        <v>228.60000000000002</v>
      </c>
      <c r="E25" s="21">
        <v>1045201.584</v>
      </c>
      <c r="F25" s="21">
        <v>672245.74710000004</v>
      </c>
      <c r="G25" t="s">
        <v>264</v>
      </c>
      <c r="H25" t="s">
        <v>265</v>
      </c>
      <c r="I25" s="22">
        <v>9.4524999999999988</v>
      </c>
      <c r="J25" s="22">
        <v>-79.431111111111122</v>
      </c>
      <c r="K25" s="23">
        <v>36662</v>
      </c>
      <c r="L25" s="24" t="s">
        <v>10</v>
      </c>
      <c r="M25" t="s">
        <v>10</v>
      </c>
      <c r="N25" t="s">
        <v>394</v>
      </c>
      <c r="O25" t="s">
        <v>395</v>
      </c>
      <c r="P25" t="s">
        <v>10</v>
      </c>
      <c r="Q25">
        <v>24</v>
      </c>
    </row>
    <row r="26" spans="1:17" x14ac:dyDescent="0.25">
      <c r="A26" t="s">
        <v>53</v>
      </c>
      <c r="B26" t="s">
        <v>54</v>
      </c>
      <c r="C26" t="s">
        <v>54</v>
      </c>
      <c r="D26" s="21">
        <v>42.672000000000004</v>
      </c>
      <c r="E26" s="21">
        <v>992239.76729999995</v>
      </c>
      <c r="F26" s="21">
        <v>610996.84680000006</v>
      </c>
      <c r="G26" t="s">
        <v>266</v>
      </c>
      <c r="H26" t="s">
        <v>267</v>
      </c>
      <c r="I26" s="22">
        <v>8.9755555555555553</v>
      </c>
      <c r="J26" s="22">
        <v>-79.990277777777777</v>
      </c>
      <c r="K26" s="23">
        <v>17411</v>
      </c>
      <c r="L26" s="24" t="s">
        <v>10</v>
      </c>
      <c r="M26" t="s">
        <v>10</v>
      </c>
      <c r="N26" t="s">
        <v>394</v>
      </c>
      <c r="O26" t="s">
        <v>395</v>
      </c>
      <c r="P26" t="s">
        <v>10</v>
      </c>
      <c r="Q26">
        <v>25</v>
      </c>
    </row>
    <row r="27" spans="1:17" x14ac:dyDescent="0.25">
      <c r="A27" t="s">
        <v>55</v>
      </c>
      <c r="B27" t="s">
        <v>56</v>
      </c>
      <c r="C27" t="s">
        <v>56</v>
      </c>
      <c r="D27" s="21">
        <v>60.96</v>
      </c>
      <c r="E27" s="21">
        <v>1001476.851</v>
      </c>
      <c r="F27" s="21">
        <v>646756.67409999995</v>
      </c>
      <c r="G27" t="s">
        <v>268</v>
      </c>
      <c r="H27" t="s">
        <v>269</v>
      </c>
      <c r="I27" s="22">
        <v>9.0580555555555566</v>
      </c>
      <c r="J27" s="22">
        <v>-79.664722222222224</v>
      </c>
      <c r="K27" s="23" t="s">
        <v>57</v>
      </c>
      <c r="L27" s="24" t="s">
        <v>10</v>
      </c>
      <c r="M27" t="s">
        <v>10</v>
      </c>
      <c r="N27" t="s">
        <v>394</v>
      </c>
      <c r="O27" t="s">
        <v>395</v>
      </c>
      <c r="P27" t="s">
        <v>10</v>
      </c>
      <c r="Q27">
        <v>26</v>
      </c>
    </row>
    <row r="28" spans="1:17" x14ac:dyDescent="0.25">
      <c r="A28" t="s">
        <v>58</v>
      </c>
      <c r="B28" t="s">
        <v>59</v>
      </c>
      <c r="C28" t="s">
        <v>59</v>
      </c>
      <c r="D28" s="21">
        <v>480.06</v>
      </c>
      <c r="E28" s="21">
        <v>1041937.583</v>
      </c>
      <c r="F28" s="21">
        <v>656092.13749999995</v>
      </c>
      <c r="G28" t="s">
        <v>270</v>
      </c>
      <c r="H28" t="s">
        <v>271</v>
      </c>
      <c r="I28" s="22">
        <v>9.4236111111111107</v>
      </c>
      <c r="J28" s="22">
        <v>-79.578333333333333</v>
      </c>
      <c r="K28" s="23">
        <v>17533</v>
      </c>
      <c r="L28" s="24" t="s">
        <v>10</v>
      </c>
      <c r="M28" t="s">
        <v>10</v>
      </c>
      <c r="N28" t="s">
        <v>394</v>
      </c>
      <c r="O28" t="s">
        <v>395</v>
      </c>
      <c r="P28" t="s">
        <v>10</v>
      </c>
      <c r="Q28">
        <v>27</v>
      </c>
    </row>
    <row r="29" spans="1:17" x14ac:dyDescent="0.25">
      <c r="A29" t="s">
        <v>60</v>
      </c>
      <c r="B29" t="s">
        <v>61</v>
      </c>
      <c r="C29" t="s">
        <v>61</v>
      </c>
      <c r="D29" s="21">
        <v>542.54399999999998</v>
      </c>
      <c r="E29" s="21">
        <v>1040295</v>
      </c>
      <c r="F29" s="21">
        <v>680911</v>
      </c>
      <c r="G29" t="s">
        <v>272</v>
      </c>
      <c r="H29" t="s">
        <v>273</v>
      </c>
      <c r="I29" s="22">
        <v>9.4097222222222232</v>
      </c>
      <c r="J29" s="22">
        <v>-79.35222222222221</v>
      </c>
      <c r="K29" s="23">
        <v>35949</v>
      </c>
      <c r="L29" s="24" t="s">
        <v>10</v>
      </c>
      <c r="M29" t="s">
        <v>10</v>
      </c>
      <c r="N29" t="s">
        <v>394</v>
      </c>
      <c r="O29" t="s">
        <v>395</v>
      </c>
      <c r="P29" t="s">
        <v>10</v>
      </c>
      <c r="Q29">
        <v>28</v>
      </c>
    </row>
    <row r="30" spans="1:17" x14ac:dyDescent="0.25">
      <c r="A30" t="s">
        <v>62</v>
      </c>
      <c r="B30" t="s">
        <v>63</v>
      </c>
      <c r="C30" t="s">
        <v>63</v>
      </c>
      <c r="D30" s="21">
        <v>10.058400000000001</v>
      </c>
      <c r="E30" s="21">
        <v>991664.02</v>
      </c>
      <c r="F30" s="21">
        <v>659468.14</v>
      </c>
      <c r="G30" t="s">
        <v>274</v>
      </c>
      <c r="H30" t="s">
        <v>275</v>
      </c>
      <c r="I30" s="22">
        <v>8.9688888888888894</v>
      </c>
      <c r="J30" s="22">
        <v>-79.549444444444447</v>
      </c>
      <c r="K30" s="23">
        <v>35886</v>
      </c>
      <c r="L30" s="24" t="s">
        <v>10</v>
      </c>
      <c r="M30" t="s">
        <v>10</v>
      </c>
      <c r="N30" t="s">
        <v>394</v>
      </c>
      <c r="O30" t="s">
        <v>395</v>
      </c>
      <c r="P30" t="s">
        <v>10</v>
      </c>
      <c r="Q30">
        <v>29</v>
      </c>
    </row>
    <row r="31" spans="1:17" x14ac:dyDescent="0.25">
      <c r="A31" t="s">
        <v>64</v>
      </c>
      <c r="B31" t="s">
        <v>65</v>
      </c>
      <c r="C31" t="s">
        <v>65</v>
      </c>
      <c r="D31" s="21">
        <v>348.99600000000004</v>
      </c>
      <c r="E31" s="21">
        <v>1019241.13</v>
      </c>
      <c r="F31" s="21">
        <v>641044.43999999994</v>
      </c>
      <c r="G31" t="s">
        <v>276</v>
      </c>
      <c r="H31" t="s">
        <v>277</v>
      </c>
      <c r="I31" s="22">
        <v>9.2188888888888894</v>
      </c>
      <c r="J31" s="22">
        <v>-79.716111111111118</v>
      </c>
      <c r="K31" s="23">
        <v>35913</v>
      </c>
      <c r="L31" s="24" t="s">
        <v>10</v>
      </c>
      <c r="M31" t="s">
        <v>10</v>
      </c>
      <c r="N31" t="s">
        <v>394</v>
      </c>
      <c r="O31" t="s">
        <v>395</v>
      </c>
      <c r="P31" t="s">
        <v>10</v>
      </c>
      <c r="Q31">
        <v>30</v>
      </c>
    </row>
    <row r="32" spans="1:17" x14ac:dyDescent="0.25">
      <c r="A32" t="s">
        <v>66</v>
      </c>
      <c r="B32" t="s">
        <v>67</v>
      </c>
      <c r="C32" t="s">
        <v>67</v>
      </c>
      <c r="D32" s="21" t="s">
        <v>10</v>
      </c>
      <c r="E32" s="21">
        <v>1026085</v>
      </c>
      <c r="F32" s="21">
        <v>612632.17000000004</v>
      </c>
      <c r="G32" t="s">
        <v>278</v>
      </c>
      <c r="H32" t="s">
        <v>279</v>
      </c>
      <c r="I32" s="22">
        <v>9.2810310000000005</v>
      </c>
      <c r="J32" s="22">
        <v>-79.974518000000003</v>
      </c>
      <c r="K32" s="23" t="s">
        <v>10</v>
      </c>
      <c r="L32" s="24" t="s">
        <v>10</v>
      </c>
      <c r="M32" t="s">
        <v>10</v>
      </c>
      <c r="N32" t="s">
        <v>394</v>
      </c>
      <c r="O32" t="s">
        <v>395</v>
      </c>
      <c r="P32" t="s">
        <v>10</v>
      </c>
      <c r="Q32">
        <v>31</v>
      </c>
    </row>
    <row r="33" spans="1:17" x14ac:dyDescent="0.25">
      <c r="A33" t="s">
        <v>68</v>
      </c>
      <c r="B33" t="s">
        <v>69</v>
      </c>
      <c r="C33" t="s">
        <v>69</v>
      </c>
      <c r="D33" s="21">
        <v>1</v>
      </c>
      <c r="E33" s="21">
        <v>1039605.52</v>
      </c>
      <c r="F33" s="21">
        <v>625076.42000000004</v>
      </c>
      <c r="G33" t="s">
        <v>280</v>
      </c>
      <c r="H33" t="s">
        <v>281</v>
      </c>
      <c r="I33" s="22">
        <v>9.4027419999999999</v>
      </c>
      <c r="J33" s="22">
        <v>-79.860837000000004</v>
      </c>
      <c r="K33" s="26" t="s">
        <v>70</v>
      </c>
      <c r="L33" s="24" t="s">
        <v>10</v>
      </c>
      <c r="M33" t="s">
        <v>10</v>
      </c>
      <c r="N33" t="s">
        <v>394</v>
      </c>
      <c r="O33" t="s">
        <v>395</v>
      </c>
      <c r="P33" t="s">
        <v>10</v>
      </c>
      <c r="Q33">
        <v>32</v>
      </c>
    </row>
    <row r="34" spans="1:17" x14ac:dyDescent="0.25">
      <c r="A34" t="s">
        <v>71</v>
      </c>
      <c r="B34" t="s">
        <v>72</v>
      </c>
      <c r="C34" t="s">
        <v>72</v>
      </c>
      <c r="D34" s="21">
        <v>31.394400000000001</v>
      </c>
      <c r="E34" s="21">
        <v>1007454.88</v>
      </c>
      <c r="F34" s="21">
        <v>643528.94559999998</v>
      </c>
      <c r="G34" t="s">
        <v>282</v>
      </c>
      <c r="H34" t="s">
        <v>283</v>
      </c>
      <c r="I34" s="22">
        <v>9.112222222222222</v>
      </c>
      <c r="J34" s="22">
        <v>-79.693888888888893</v>
      </c>
      <c r="K34" s="23" t="s">
        <v>73</v>
      </c>
      <c r="L34" s="24" t="s">
        <v>10</v>
      </c>
      <c r="M34" t="s">
        <v>10</v>
      </c>
      <c r="N34" t="s">
        <v>394</v>
      </c>
      <c r="O34" t="s">
        <v>395</v>
      </c>
      <c r="P34" t="s">
        <v>10</v>
      </c>
      <c r="Q34">
        <v>33</v>
      </c>
    </row>
    <row r="35" spans="1:17" x14ac:dyDescent="0.25">
      <c r="A35" t="s">
        <v>74</v>
      </c>
      <c r="B35" t="s">
        <v>75</v>
      </c>
      <c r="C35" t="s">
        <v>75</v>
      </c>
      <c r="D35" s="21">
        <v>345.94800000000004</v>
      </c>
      <c r="E35" s="21">
        <v>979762.87849999999</v>
      </c>
      <c r="F35" s="21">
        <v>608251.06359999999</v>
      </c>
      <c r="G35" t="s">
        <v>284</v>
      </c>
      <c r="H35" t="s">
        <v>285</v>
      </c>
      <c r="I35" s="22">
        <v>8.8627777777777776</v>
      </c>
      <c r="J35" s="22">
        <v>-80.015555555555551</v>
      </c>
      <c r="K35" s="23">
        <v>36707</v>
      </c>
      <c r="L35" s="24" t="s">
        <v>10</v>
      </c>
      <c r="M35" t="s">
        <v>10</v>
      </c>
      <c r="N35" t="s">
        <v>394</v>
      </c>
      <c r="O35" t="s">
        <v>395</v>
      </c>
      <c r="P35" t="s">
        <v>10</v>
      </c>
      <c r="Q35">
        <v>34</v>
      </c>
    </row>
    <row r="36" spans="1:17" x14ac:dyDescent="0.25">
      <c r="A36" t="s">
        <v>174</v>
      </c>
      <c r="B36" t="s">
        <v>76</v>
      </c>
      <c r="C36" t="s">
        <v>76</v>
      </c>
      <c r="D36" s="21">
        <v>30.48</v>
      </c>
      <c r="E36" s="21">
        <v>1024588</v>
      </c>
      <c r="F36" s="21">
        <v>618565.41740000003</v>
      </c>
      <c r="G36" t="s">
        <v>286</v>
      </c>
      <c r="H36" t="s">
        <v>287</v>
      </c>
      <c r="I36" s="22">
        <v>9.2683333333333344</v>
      </c>
      <c r="J36" s="22">
        <v>-79.920555555555566</v>
      </c>
      <c r="K36" s="23">
        <v>1828</v>
      </c>
      <c r="L36" s="24" t="s">
        <v>10</v>
      </c>
      <c r="M36" t="s">
        <v>10</v>
      </c>
      <c r="N36" t="s">
        <v>394</v>
      </c>
      <c r="O36" t="s">
        <v>395</v>
      </c>
      <c r="P36" t="s">
        <v>10</v>
      </c>
      <c r="Q36">
        <v>35</v>
      </c>
    </row>
    <row r="37" spans="1:17" x14ac:dyDescent="0.25">
      <c r="A37" t="s">
        <v>77</v>
      </c>
      <c r="B37" t="s">
        <v>78</v>
      </c>
      <c r="C37" t="s">
        <v>78</v>
      </c>
      <c r="D37" s="21">
        <v>32.918399999999998</v>
      </c>
      <c r="E37" s="21">
        <v>1024047.58</v>
      </c>
      <c r="F37" s="21">
        <v>617621.23</v>
      </c>
      <c r="G37" t="s">
        <v>288</v>
      </c>
      <c r="H37" t="s">
        <v>289</v>
      </c>
      <c r="I37" s="22">
        <v>9.2630555555555549</v>
      </c>
      <c r="J37" s="22">
        <v>-79.929166666666674</v>
      </c>
      <c r="K37" s="23">
        <v>35431</v>
      </c>
      <c r="L37" s="24" t="s">
        <v>10</v>
      </c>
      <c r="M37" t="s">
        <v>10</v>
      </c>
      <c r="N37" t="s">
        <v>394</v>
      </c>
      <c r="O37" t="s">
        <v>395</v>
      </c>
      <c r="P37" t="s">
        <v>10</v>
      </c>
      <c r="Q37">
        <v>36</v>
      </c>
    </row>
    <row r="38" spans="1:17" x14ac:dyDescent="0.25">
      <c r="A38" t="s">
        <v>79</v>
      </c>
      <c r="B38" t="s">
        <v>80</v>
      </c>
      <c r="C38" t="s">
        <v>80</v>
      </c>
      <c r="D38" s="21">
        <v>179.83200000000002</v>
      </c>
      <c r="E38" s="21">
        <v>999855.91</v>
      </c>
      <c r="F38" s="21">
        <v>649164</v>
      </c>
      <c r="G38" t="s">
        <v>290</v>
      </c>
      <c r="H38" t="s">
        <v>291</v>
      </c>
      <c r="I38" s="22">
        <v>9.0511111111111102</v>
      </c>
      <c r="J38" s="22">
        <v>-79.655000000000001</v>
      </c>
      <c r="K38" s="23">
        <v>36895</v>
      </c>
      <c r="L38" s="24" t="s">
        <v>10</v>
      </c>
      <c r="M38" t="s">
        <v>10</v>
      </c>
      <c r="N38" t="s">
        <v>394</v>
      </c>
      <c r="O38" t="s">
        <v>395</v>
      </c>
      <c r="P38" t="s">
        <v>10</v>
      </c>
      <c r="Q38">
        <v>37</v>
      </c>
    </row>
    <row r="39" spans="1:17" x14ac:dyDescent="0.25">
      <c r="A39" t="s">
        <v>81</v>
      </c>
      <c r="B39" t="s">
        <v>82</v>
      </c>
      <c r="C39" t="s">
        <v>82</v>
      </c>
      <c r="D39" s="21">
        <v>28.956000000000003</v>
      </c>
      <c r="E39" s="21">
        <v>1014523.077</v>
      </c>
      <c r="F39" s="21">
        <v>616581.47199999995</v>
      </c>
      <c r="G39" t="s">
        <v>292</v>
      </c>
      <c r="H39" t="s">
        <v>293</v>
      </c>
      <c r="I39" s="22">
        <v>9.1769444444444446</v>
      </c>
      <c r="J39" s="22">
        <v>-79.938888888888897</v>
      </c>
      <c r="K39" s="23">
        <v>21885</v>
      </c>
      <c r="L39" s="24" t="s">
        <v>10</v>
      </c>
      <c r="M39" t="s">
        <v>10</v>
      </c>
      <c r="N39" t="s">
        <v>394</v>
      </c>
      <c r="O39" t="s">
        <v>395</v>
      </c>
      <c r="P39" t="s">
        <v>10</v>
      </c>
      <c r="Q39">
        <v>38</v>
      </c>
    </row>
    <row r="40" spans="1:17" x14ac:dyDescent="0.25">
      <c r="A40" s="36" t="s">
        <v>83</v>
      </c>
      <c r="B40" s="36"/>
      <c r="C40" s="36" t="s">
        <v>192</v>
      </c>
      <c r="D40" s="21">
        <v>101</v>
      </c>
      <c r="E40" s="21">
        <v>1017600</v>
      </c>
      <c r="F40" s="21">
        <v>662560</v>
      </c>
      <c r="G40" t="s">
        <v>294</v>
      </c>
      <c r="H40" t="s">
        <v>295</v>
      </c>
      <c r="I40" s="22">
        <v>9.2043333333333326</v>
      </c>
      <c r="J40" s="22">
        <v>-79.525666666666666</v>
      </c>
      <c r="K40" s="23" t="s">
        <v>10</v>
      </c>
      <c r="L40" s="24" t="s">
        <v>10</v>
      </c>
      <c r="M40" t="s">
        <v>10</v>
      </c>
      <c r="N40" t="s">
        <v>394</v>
      </c>
      <c r="O40" t="s">
        <v>394</v>
      </c>
      <c r="P40" s="37" t="s">
        <v>415</v>
      </c>
      <c r="Q40">
        <v>39</v>
      </c>
    </row>
    <row r="41" spans="1:17" x14ac:dyDescent="0.25">
      <c r="A41" t="s">
        <v>84</v>
      </c>
      <c r="B41" t="s">
        <v>85</v>
      </c>
      <c r="C41" t="s">
        <v>85</v>
      </c>
      <c r="D41">
        <v>100.6</v>
      </c>
      <c r="E41" s="21">
        <v>1017884</v>
      </c>
      <c r="F41" s="21">
        <v>662790</v>
      </c>
      <c r="G41" t="s">
        <v>296</v>
      </c>
      <c r="H41" t="s">
        <v>297</v>
      </c>
      <c r="I41" s="22">
        <v>9.2049780000000005</v>
      </c>
      <c r="J41" s="22">
        <v>-79.518028999999999</v>
      </c>
      <c r="K41" s="23">
        <v>37355</v>
      </c>
      <c r="L41" s="24" t="s">
        <v>10</v>
      </c>
      <c r="M41" t="s">
        <v>10</v>
      </c>
      <c r="N41" t="s">
        <v>394</v>
      </c>
      <c r="O41" t="s">
        <v>395</v>
      </c>
      <c r="P41" t="s">
        <v>10</v>
      </c>
      <c r="Q41">
        <v>40</v>
      </c>
    </row>
    <row r="42" spans="1:17" x14ac:dyDescent="0.25">
      <c r="A42" t="s">
        <v>86</v>
      </c>
      <c r="B42" t="s">
        <v>87</v>
      </c>
      <c r="C42" t="s">
        <v>87</v>
      </c>
      <c r="D42" s="21">
        <v>24</v>
      </c>
      <c r="E42" s="21">
        <v>1018277.292</v>
      </c>
      <c r="F42" s="21">
        <v>618950.88390000002</v>
      </c>
      <c r="G42" t="s">
        <v>298</v>
      </c>
      <c r="H42" t="s">
        <v>299</v>
      </c>
      <c r="I42" s="22">
        <v>9.2108333333333334</v>
      </c>
      <c r="J42" s="22">
        <v>-79.917222222222222</v>
      </c>
      <c r="K42" s="26" t="s">
        <v>44</v>
      </c>
      <c r="L42" s="24" t="s">
        <v>10</v>
      </c>
      <c r="M42" t="s">
        <v>10</v>
      </c>
      <c r="N42" t="s">
        <v>394</v>
      </c>
      <c r="O42" t="s">
        <v>395</v>
      </c>
      <c r="P42" t="s">
        <v>10</v>
      </c>
      <c r="Q42">
        <v>41</v>
      </c>
    </row>
    <row r="43" spans="1:17" x14ac:dyDescent="0.25">
      <c r="A43" t="s">
        <v>88</v>
      </c>
      <c r="B43" t="s">
        <v>89</v>
      </c>
      <c r="C43" t="s">
        <v>89</v>
      </c>
      <c r="D43" s="21">
        <v>545.59199999999998</v>
      </c>
      <c r="E43" s="21">
        <v>965871.89260000002</v>
      </c>
      <c r="F43" s="21">
        <v>604803.95319999999</v>
      </c>
      <c r="G43" t="s">
        <v>300</v>
      </c>
      <c r="H43" t="s">
        <v>301</v>
      </c>
      <c r="I43" s="22">
        <v>8.737222222222222</v>
      </c>
      <c r="J43" s="22">
        <v>-80.047222222222217</v>
      </c>
      <c r="K43" s="23">
        <v>35852</v>
      </c>
      <c r="L43" s="24" t="s">
        <v>10</v>
      </c>
      <c r="M43" t="s">
        <v>10</v>
      </c>
      <c r="N43" t="s">
        <v>394</v>
      </c>
      <c r="O43" t="s">
        <v>395</v>
      </c>
      <c r="P43" t="s">
        <v>10</v>
      </c>
      <c r="Q43">
        <v>42</v>
      </c>
    </row>
    <row r="44" spans="1:17" x14ac:dyDescent="0.25">
      <c r="A44" t="s">
        <v>90</v>
      </c>
      <c r="B44" t="s">
        <v>91</v>
      </c>
      <c r="C44" t="s">
        <v>91</v>
      </c>
      <c r="D44" s="21">
        <v>30.48</v>
      </c>
      <c r="E44" s="21">
        <v>1000272.051</v>
      </c>
      <c r="F44" s="21">
        <v>605600.94999999995</v>
      </c>
      <c r="G44" t="s">
        <v>302</v>
      </c>
      <c r="H44" t="s">
        <v>303</v>
      </c>
      <c r="I44" s="22">
        <v>9.0483333333333338</v>
      </c>
      <c r="J44" s="22">
        <v>-80.039166666666659</v>
      </c>
      <c r="K44" s="23">
        <v>9345</v>
      </c>
      <c r="L44" s="24" t="s">
        <v>10</v>
      </c>
      <c r="M44" t="s">
        <v>10</v>
      </c>
      <c r="N44" t="s">
        <v>394</v>
      </c>
      <c r="O44" t="s">
        <v>395</v>
      </c>
      <c r="P44" t="s">
        <v>10</v>
      </c>
      <c r="Q44">
        <v>43</v>
      </c>
    </row>
    <row r="45" spans="1:17" x14ac:dyDescent="0.25">
      <c r="A45" t="s">
        <v>92</v>
      </c>
      <c r="B45" t="s">
        <v>93</v>
      </c>
      <c r="C45" t="s">
        <v>93</v>
      </c>
      <c r="D45" s="21">
        <v>47.244</v>
      </c>
      <c r="E45" s="21">
        <v>1004050.899</v>
      </c>
      <c r="F45" s="21">
        <v>645067.87800000003</v>
      </c>
      <c r="G45" t="s">
        <v>304</v>
      </c>
      <c r="H45" t="s">
        <v>305</v>
      </c>
      <c r="I45" s="22">
        <v>9.0813888888888883</v>
      </c>
      <c r="J45" s="22">
        <v>-79.680000000000007</v>
      </c>
      <c r="K45" s="23">
        <v>24504</v>
      </c>
      <c r="L45" s="24" t="s">
        <v>10</v>
      </c>
      <c r="M45" t="s">
        <v>10</v>
      </c>
      <c r="N45" t="s">
        <v>394</v>
      </c>
      <c r="O45" t="s">
        <v>395</v>
      </c>
      <c r="P45" t="s">
        <v>10</v>
      </c>
      <c r="Q45">
        <v>44</v>
      </c>
    </row>
    <row r="46" spans="1:17" x14ac:dyDescent="0.25">
      <c r="A46" t="s">
        <v>94</v>
      </c>
      <c r="B46" t="s">
        <v>95</v>
      </c>
      <c r="C46" t="s">
        <v>95</v>
      </c>
      <c r="D46" s="21">
        <v>33.527999999999999</v>
      </c>
      <c r="E46" s="21">
        <v>1005109.314</v>
      </c>
      <c r="F46" s="21">
        <v>611235.99329999997</v>
      </c>
      <c r="G46" t="s">
        <v>306</v>
      </c>
      <c r="H46" t="s">
        <v>307</v>
      </c>
      <c r="I46" s="22">
        <v>9.0919444444444455</v>
      </c>
      <c r="J46" s="22">
        <v>-79.987777777777779</v>
      </c>
      <c r="K46" s="23">
        <v>4384</v>
      </c>
      <c r="L46" s="24" t="s">
        <v>10</v>
      </c>
      <c r="M46" t="s">
        <v>10</v>
      </c>
      <c r="N46" t="s">
        <v>394</v>
      </c>
      <c r="O46" t="s">
        <v>395</v>
      </c>
      <c r="P46" t="s">
        <v>10</v>
      </c>
      <c r="Q46">
        <v>45</v>
      </c>
    </row>
    <row r="47" spans="1:17" x14ac:dyDescent="0.25">
      <c r="A47" t="s">
        <v>96</v>
      </c>
      <c r="B47" t="s">
        <v>97</v>
      </c>
      <c r="C47" t="s">
        <v>97</v>
      </c>
      <c r="D47" s="21">
        <v>3.048</v>
      </c>
      <c r="E47" s="21">
        <v>1034280.22</v>
      </c>
      <c r="F47" s="21">
        <v>619176.66</v>
      </c>
      <c r="G47" t="s">
        <v>308</v>
      </c>
      <c r="H47" t="s">
        <v>309</v>
      </c>
      <c r="I47" s="22">
        <v>9.3555555555555561</v>
      </c>
      <c r="J47" s="22">
        <v>-79.914722222222224</v>
      </c>
      <c r="K47" s="23">
        <v>35370</v>
      </c>
      <c r="L47" s="24" t="s">
        <v>10</v>
      </c>
      <c r="M47" t="s">
        <v>10</v>
      </c>
      <c r="N47" t="s">
        <v>394</v>
      </c>
      <c r="O47" t="s">
        <v>395</v>
      </c>
      <c r="P47" t="s">
        <v>10</v>
      </c>
      <c r="Q47">
        <v>46</v>
      </c>
    </row>
    <row r="48" spans="1:17" x14ac:dyDescent="0.25">
      <c r="A48" t="s">
        <v>175</v>
      </c>
      <c r="B48" t="s">
        <v>98</v>
      </c>
      <c r="C48" t="s">
        <v>98</v>
      </c>
      <c r="D48" s="21">
        <v>103.63200000000001</v>
      </c>
      <c r="E48" s="21">
        <v>989270.33180000004</v>
      </c>
      <c r="F48" s="21">
        <v>603064.40630000003</v>
      </c>
      <c r="G48" t="s">
        <v>310</v>
      </c>
      <c r="H48" t="s">
        <v>311</v>
      </c>
      <c r="I48" s="22">
        <v>8.9488888888888898</v>
      </c>
      <c r="J48" s="22">
        <v>-80.0625</v>
      </c>
      <c r="K48" s="23">
        <v>17411</v>
      </c>
      <c r="L48" s="24" t="s">
        <v>10</v>
      </c>
      <c r="M48" t="s">
        <v>10</v>
      </c>
      <c r="N48" t="s">
        <v>394</v>
      </c>
      <c r="O48" t="s">
        <v>395</v>
      </c>
      <c r="P48" t="s">
        <v>10</v>
      </c>
      <c r="Q48">
        <v>47</v>
      </c>
    </row>
    <row r="49" spans="1:17" x14ac:dyDescent="0.25">
      <c r="A49" t="s">
        <v>99</v>
      </c>
      <c r="B49" t="s">
        <v>100</v>
      </c>
      <c r="C49" t="s">
        <v>100</v>
      </c>
      <c r="D49" s="21" t="s">
        <v>10</v>
      </c>
      <c r="E49" s="21">
        <v>974262.7</v>
      </c>
      <c r="F49" s="21">
        <v>580310.6</v>
      </c>
      <c r="G49" t="s">
        <v>312</v>
      </c>
      <c r="H49" t="s">
        <v>313</v>
      </c>
      <c r="I49" s="22">
        <v>8.8241666666666667</v>
      </c>
      <c r="J49" s="22">
        <v>-80.287777777777777</v>
      </c>
      <c r="K49" s="23">
        <v>38076</v>
      </c>
      <c r="L49" s="24" t="s">
        <v>10</v>
      </c>
      <c r="M49" t="s">
        <v>10</v>
      </c>
      <c r="N49" t="s">
        <v>394</v>
      </c>
      <c r="O49" t="s">
        <v>395</v>
      </c>
      <c r="P49" t="s">
        <v>10</v>
      </c>
      <c r="Q49">
        <v>48</v>
      </c>
    </row>
    <row r="50" spans="1:17" x14ac:dyDescent="0.25">
      <c r="A50" t="s">
        <v>101</v>
      </c>
      <c r="B50" t="s">
        <v>102</v>
      </c>
      <c r="C50" t="s">
        <v>102</v>
      </c>
      <c r="D50" s="21">
        <v>221.9</v>
      </c>
      <c r="E50" s="21">
        <v>984461.2</v>
      </c>
      <c r="F50" s="21">
        <v>581329.1</v>
      </c>
      <c r="G50" t="s">
        <v>314</v>
      </c>
      <c r="H50" t="s">
        <v>315</v>
      </c>
      <c r="I50" s="22">
        <v>8.9052777777777781</v>
      </c>
      <c r="J50" s="22">
        <v>-80.260277777777773</v>
      </c>
      <c r="K50" s="23">
        <v>37349</v>
      </c>
      <c r="L50" s="24" t="s">
        <v>10</v>
      </c>
      <c r="M50" t="s">
        <v>10</v>
      </c>
      <c r="N50" t="s">
        <v>394</v>
      </c>
      <c r="O50" t="s">
        <v>395</v>
      </c>
      <c r="P50" t="s">
        <v>10</v>
      </c>
      <c r="Q50">
        <v>49</v>
      </c>
    </row>
    <row r="51" spans="1:17" x14ac:dyDescent="0.25">
      <c r="A51" t="s">
        <v>103</v>
      </c>
      <c r="B51" t="s">
        <v>104</v>
      </c>
      <c r="C51" t="s">
        <v>104</v>
      </c>
      <c r="D51" s="21">
        <v>19.812000000000001</v>
      </c>
      <c r="E51" s="21">
        <v>996646.07</v>
      </c>
      <c r="F51" s="21">
        <v>652790.64</v>
      </c>
      <c r="G51" t="s">
        <v>316</v>
      </c>
      <c r="H51" t="s">
        <v>317</v>
      </c>
      <c r="I51" s="22">
        <v>9.0141666666666662</v>
      </c>
      <c r="J51" s="22">
        <v>-79.61</v>
      </c>
      <c r="K51" s="23">
        <v>3197</v>
      </c>
      <c r="L51" s="24" t="s">
        <v>10</v>
      </c>
      <c r="M51" t="s">
        <v>10</v>
      </c>
      <c r="N51" t="s">
        <v>394</v>
      </c>
      <c r="O51" t="s">
        <v>395</v>
      </c>
      <c r="P51" t="s">
        <v>10</v>
      </c>
      <c r="Q51">
        <v>50</v>
      </c>
    </row>
    <row r="52" spans="1:17" x14ac:dyDescent="0.25">
      <c r="A52" s="36" t="s">
        <v>105</v>
      </c>
      <c r="B52" s="36" t="s">
        <v>197</v>
      </c>
      <c r="C52" s="36" t="s">
        <v>188</v>
      </c>
      <c r="D52" s="21">
        <v>33.527999999999999</v>
      </c>
      <c r="E52" s="21">
        <v>1021647.06</v>
      </c>
      <c r="F52" s="21">
        <v>625959.6618</v>
      </c>
      <c r="G52" t="s">
        <v>318</v>
      </c>
      <c r="H52" t="s">
        <v>319</v>
      </c>
      <c r="I52" s="22">
        <v>9.2411111111111097</v>
      </c>
      <c r="J52" s="22">
        <v>-79.853333333333325</v>
      </c>
      <c r="K52" s="23">
        <v>2892</v>
      </c>
      <c r="L52" s="24" t="s">
        <v>10</v>
      </c>
      <c r="M52" t="s">
        <v>10</v>
      </c>
      <c r="N52" t="s">
        <v>394</v>
      </c>
      <c r="O52" t="s">
        <v>394</v>
      </c>
      <c r="P52" s="37" t="s">
        <v>417</v>
      </c>
      <c r="Q52">
        <v>51</v>
      </c>
    </row>
    <row r="53" spans="1:17" x14ac:dyDescent="0.25">
      <c r="A53" s="36" t="s">
        <v>106</v>
      </c>
      <c r="B53" s="36" t="s">
        <v>320</v>
      </c>
      <c r="C53" s="36" t="s">
        <v>189</v>
      </c>
      <c r="D53" s="21" t="s">
        <v>10</v>
      </c>
      <c r="E53" s="21">
        <v>993648.74</v>
      </c>
      <c r="F53" s="21">
        <v>654096.32999999996</v>
      </c>
      <c r="G53" t="s">
        <v>321</v>
      </c>
      <c r="H53" t="s">
        <v>322</v>
      </c>
      <c r="I53" s="22">
        <v>8.9863888888888876</v>
      </c>
      <c r="J53" s="22">
        <v>-79.598333333333329</v>
      </c>
      <c r="K53" s="23" t="s">
        <v>10</v>
      </c>
      <c r="L53" s="24" t="s">
        <v>10</v>
      </c>
      <c r="M53" t="s">
        <v>10</v>
      </c>
      <c r="N53" t="s">
        <v>394</v>
      </c>
      <c r="O53" t="s">
        <v>394</v>
      </c>
      <c r="P53" s="37" t="s">
        <v>418</v>
      </c>
      <c r="Q53">
        <v>52</v>
      </c>
    </row>
    <row r="54" spans="1:17" x14ac:dyDescent="0.25">
      <c r="A54" t="s">
        <v>107</v>
      </c>
      <c r="B54" t="s">
        <v>196</v>
      </c>
      <c r="C54" t="s">
        <v>196</v>
      </c>
      <c r="D54" s="21">
        <v>30.48</v>
      </c>
      <c r="E54" s="21">
        <v>997595.29</v>
      </c>
      <c r="F54" s="21">
        <v>651993.02</v>
      </c>
      <c r="G54" t="s">
        <v>323</v>
      </c>
      <c r="H54" t="s">
        <v>324</v>
      </c>
      <c r="I54" s="22">
        <v>9.0227777777777778</v>
      </c>
      <c r="J54" s="22">
        <v>-79.61722222222221</v>
      </c>
      <c r="K54" s="23">
        <v>2923</v>
      </c>
      <c r="L54" s="24" t="s">
        <v>10</v>
      </c>
      <c r="M54" t="s">
        <v>10</v>
      </c>
      <c r="N54" t="s">
        <v>394</v>
      </c>
      <c r="O54" t="s">
        <v>395</v>
      </c>
      <c r="P54" t="s">
        <v>421</v>
      </c>
      <c r="Q54">
        <v>53</v>
      </c>
    </row>
    <row r="55" spans="1:17" x14ac:dyDescent="0.25">
      <c r="A55" t="s">
        <v>108</v>
      </c>
      <c r="B55" t="s">
        <v>109</v>
      </c>
      <c r="C55" t="s">
        <v>109</v>
      </c>
      <c r="D55" s="21">
        <v>106.68</v>
      </c>
      <c r="E55" s="21">
        <v>1037122.529</v>
      </c>
      <c r="F55" s="21">
        <v>658003.22039999999</v>
      </c>
      <c r="G55" t="s">
        <v>325</v>
      </c>
      <c r="H55" t="s">
        <v>326</v>
      </c>
      <c r="I55" s="22">
        <v>9.3800000000000008</v>
      </c>
      <c r="J55" s="22">
        <v>-79.561111111111103</v>
      </c>
      <c r="K55" s="23">
        <v>12328</v>
      </c>
      <c r="L55" s="24" t="s">
        <v>10</v>
      </c>
      <c r="M55" t="s">
        <v>10</v>
      </c>
      <c r="N55" t="s">
        <v>394</v>
      </c>
      <c r="O55" t="s">
        <v>395</v>
      </c>
      <c r="P55" t="s">
        <v>10</v>
      </c>
      <c r="Q55">
        <v>54</v>
      </c>
    </row>
    <row r="56" spans="1:17" x14ac:dyDescent="0.25">
      <c r="A56" t="s">
        <v>176</v>
      </c>
      <c r="B56" t="s">
        <v>110</v>
      </c>
      <c r="C56" t="s">
        <v>110</v>
      </c>
      <c r="D56" s="21">
        <v>25</v>
      </c>
      <c r="E56" s="21">
        <v>1015349.573</v>
      </c>
      <c r="F56" s="21">
        <v>625674.61659999995</v>
      </c>
      <c r="G56" t="s">
        <v>327</v>
      </c>
      <c r="H56" t="s">
        <v>328</v>
      </c>
      <c r="I56" s="22">
        <v>9.1841666666666661</v>
      </c>
      <c r="J56" s="22">
        <v>-79.856111111111105</v>
      </c>
      <c r="K56" s="23">
        <v>39569</v>
      </c>
      <c r="L56" s="24" t="s">
        <v>10</v>
      </c>
      <c r="M56" t="s">
        <v>10</v>
      </c>
      <c r="N56" t="s">
        <v>394</v>
      </c>
      <c r="O56" t="s">
        <v>395</v>
      </c>
      <c r="P56" t="s">
        <v>10</v>
      </c>
      <c r="Q56">
        <v>55</v>
      </c>
    </row>
    <row r="57" spans="1:17" x14ac:dyDescent="0.25">
      <c r="A57" t="s">
        <v>111</v>
      </c>
      <c r="B57" t="s">
        <v>112</v>
      </c>
      <c r="C57" t="s">
        <v>112</v>
      </c>
      <c r="D57" s="21">
        <v>55</v>
      </c>
      <c r="E57" s="21">
        <v>1012893</v>
      </c>
      <c r="F57" s="21">
        <v>631189</v>
      </c>
      <c r="G57" t="s">
        <v>329</v>
      </c>
      <c r="H57" t="s">
        <v>330</v>
      </c>
      <c r="I57" s="22">
        <v>9.16</v>
      </c>
      <c r="J57" s="22">
        <v>-79.806111111111107</v>
      </c>
      <c r="K57" s="23">
        <v>39569</v>
      </c>
      <c r="L57" s="24" t="s">
        <v>10</v>
      </c>
      <c r="M57" t="s">
        <v>10</v>
      </c>
      <c r="N57" t="s">
        <v>394</v>
      </c>
      <c r="O57" t="s">
        <v>395</v>
      </c>
      <c r="P57" t="s">
        <v>10</v>
      </c>
      <c r="Q57">
        <v>56</v>
      </c>
    </row>
    <row r="58" spans="1:17" x14ac:dyDescent="0.25">
      <c r="A58" t="s">
        <v>113</v>
      </c>
      <c r="B58" t="s">
        <v>114</v>
      </c>
      <c r="C58" t="s">
        <v>114</v>
      </c>
      <c r="D58" s="21">
        <v>198.12</v>
      </c>
      <c r="E58" s="21">
        <v>1026355.68</v>
      </c>
      <c r="F58" s="21">
        <v>675961.61</v>
      </c>
      <c r="G58" t="s">
        <v>331</v>
      </c>
      <c r="H58" t="s">
        <v>332</v>
      </c>
      <c r="I58" s="22">
        <v>9.281944444444445</v>
      </c>
      <c r="J58" s="22">
        <v>-79.398055555555558</v>
      </c>
      <c r="K58" s="23">
        <v>26665</v>
      </c>
      <c r="L58" s="24" t="s">
        <v>10</v>
      </c>
      <c r="M58" t="s">
        <v>10</v>
      </c>
      <c r="N58" t="s">
        <v>394</v>
      </c>
      <c r="O58" t="s">
        <v>395</v>
      </c>
      <c r="P58" t="s">
        <v>10</v>
      </c>
      <c r="Q58">
        <v>57</v>
      </c>
    </row>
    <row r="59" spans="1:17" x14ac:dyDescent="0.25">
      <c r="A59" t="s">
        <v>115</v>
      </c>
      <c r="B59" t="s">
        <v>116</v>
      </c>
      <c r="C59" t="s">
        <v>116</v>
      </c>
      <c r="D59" s="21">
        <v>201.16800000000001</v>
      </c>
      <c r="E59" s="21">
        <v>1026355.68</v>
      </c>
      <c r="F59" s="21">
        <v>675961.61</v>
      </c>
      <c r="G59" t="s">
        <v>331</v>
      </c>
      <c r="H59" t="s">
        <v>332</v>
      </c>
      <c r="I59" s="22">
        <v>9.281944444444445</v>
      </c>
      <c r="J59" s="22">
        <v>-79.398055555555558</v>
      </c>
      <c r="K59" s="23" t="s">
        <v>10</v>
      </c>
      <c r="L59" s="24" t="s">
        <v>10</v>
      </c>
      <c r="M59" t="s">
        <v>10</v>
      </c>
      <c r="N59" t="s">
        <v>394</v>
      </c>
      <c r="O59" t="s">
        <v>395</v>
      </c>
      <c r="P59" t="s">
        <v>10</v>
      </c>
      <c r="Q59">
        <v>58</v>
      </c>
    </row>
    <row r="60" spans="1:17" x14ac:dyDescent="0.25">
      <c r="A60" t="s">
        <v>117</v>
      </c>
      <c r="B60" t="s">
        <v>118</v>
      </c>
      <c r="C60" t="s">
        <v>118</v>
      </c>
      <c r="D60" s="21">
        <v>79.248000000000005</v>
      </c>
      <c r="E60" s="21">
        <v>1028757.318</v>
      </c>
      <c r="F60" s="21">
        <v>655596.08109999995</v>
      </c>
      <c r="G60" t="s">
        <v>333</v>
      </c>
      <c r="H60" t="s">
        <v>334</v>
      </c>
      <c r="I60" s="22">
        <v>9.3044444444444458</v>
      </c>
      <c r="J60" s="22">
        <v>-79.583333333333329</v>
      </c>
      <c r="K60" s="23">
        <v>1</v>
      </c>
      <c r="L60" s="24" t="s">
        <v>10</v>
      </c>
      <c r="M60" t="s">
        <v>10</v>
      </c>
      <c r="N60" t="s">
        <v>394</v>
      </c>
      <c r="O60" t="s">
        <v>395</v>
      </c>
      <c r="P60" t="s">
        <v>10</v>
      </c>
      <c r="Q60">
        <v>59</v>
      </c>
    </row>
    <row r="61" spans="1:17" x14ac:dyDescent="0.25">
      <c r="A61" t="s">
        <v>119</v>
      </c>
      <c r="B61" t="s">
        <v>120</v>
      </c>
      <c r="C61" t="s">
        <v>120</v>
      </c>
      <c r="D61" s="21">
        <v>519.98880000000008</v>
      </c>
      <c r="E61" s="21">
        <v>1041572.194</v>
      </c>
      <c r="F61" s="21">
        <v>664238.70609999995</v>
      </c>
      <c r="G61" t="s">
        <v>335</v>
      </c>
      <c r="H61" t="s">
        <v>336</v>
      </c>
      <c r="I61" s="22">
        <v>9.42</v>
      </c>
      <c r="J61" s="22">
        <v>-79.504166666666663</v>
      </c>
      <c r="K61" s="23">
        <v>15067</v>
      </c>
      <c r="L61" s="24" t="s">
        <v>10</v>
      </c>
      <c r="M61" t="s">
        <v>10</v>
      </c>
      <c r="N61" t="s">
        <v>394</v>
      </c>
      <c r="O61" t="s">
        <v>395</v>
      </c>
      <c r="P61" t="s">
        <v>10</v>
      </c>
      <c r="Q61">
        <v>60</v>
      </c>
    </row>
    <row r="62" spans="1:17" x14ac:dyDescent="0.25">
      <c r="A62" t="s">
        <v>121</v>
      </c>
      <c r="B62" t="s">
        <v>122</v>
      </c>
      <c r="C62" t="s">
        <v>122</v>
      </c>
      <c r="D62" s="21">
        <v>102</v>
      </c>
      <c r="E62" s="21">
        <v>998635.46039999998</v>
      </c>
      <c r="F62" s="21">
        <v>637190.65029999998</v>
      </c>
      <c r="G62" t="s">
        <v>337</v>
      </c>
      <c r="H62" t="s">
        <v>338</v>
      </c>
      <c r="I62" s="22">
        <v>9.0326666666666675</v>
      </c>
      <c r="J62" s="22">
        <v>-79.751833333333337</v>
      </c>
      <c r="K62" s="23">
        <v>39153</v>
      </c>
      <c r="L62" s="24" t="s">
        <v>10</v>
      </c>
      <c r="M62" t="s">
        <v>10</v>
      </c>
      <c r="N62" t="s">
        <v>394</v>
      </c>
      <c r="O62" t="s">
        <v>395</v>
      </c>
      <c r="P62" t="s">
        <v>10</v>
      </c>
      <c r="Q62">
        <v>61</v>
      </c>
    </row>
    <row r="63" spans="1:17" x14ac:dyDescent="0.25">
      <c r="A63" t="s">
        <v>123</v>
      </c>
      <c r="B63" t="s">
        <v>124</v>
      </c>
      <c r="C63" t="s">
        <v>124</v>
      </c>
      <c r="D63" s="21">
        <v>27.736800000000002</v>
      </c>
      <c r="E63" s="21">
        <v>1015610.84</v>
      </c>
      <c r="F63" s="21">
        <v>647864.38</v>
      </c>
      <c r="G63" t="s">
        <v>339</v>
      </c>
      <c r="H63" t="s">
        <v>340</v>
      </c>
      <c r="I63" s="22">
        <v>9.1858333333333331</v>
      </c>
      <c r="J63" s="22">
        <v>-79.654166666666669</v>
      </c>
      <c r="K63" s="23">
        <v>31413</v>
      </c>
      <c r="L63" s="24" t="s">
        <v>10</v>
      </c>
      <c r="M63" t="s">
        <v>10</v>
      </c>
      <c r="N63" t="s">
        <v>394</v>
      </c>
      <c r="O63" t="s">
        <v>395</v>
      </c>
      <c r="P63" t="s">
        <v>10</v>
      </c>
      <c r="Q63">
        <v>62</v>
      </c>
    </row>
    <row r="64" spans="1:17" x14ac:dyDescent="0.25">
      <c r="A64" t="s">
        <v>177</v>
      </c>
      <c r="B64" t="s">
        <v>125</v>
      </c>
      <c r="C64" t="s">
        <v>125</v>
      </c>
      <c r="D64" s="21">
        <v>134</v>
      </c>
      <c r="E64" s="21">
        <v>995812.89</v>
      </c>
      <c r="F64" s="21">
        <v>651785.98</v>
      </c>
      <c r="G64" t="s">
        <v>341</v>
      </c>
      <c r="H64" t="s">
        <v>342</v>
      </c>
      <c r="I64" s="22">
        <v>9.0066666666666659</v>
      </c>
      <c r="J64" s="22">
        <v>-79.619166666666658</v>
      </c>
      <c r="K64" s="23">
        <v>39588</v>
      </c>
      <c r="L64" s="24" t="s">
        <v>10</v>
      </c>
      <c r="M64" t="s">
        <v>10</v>
      </c>
      <c r="N64" t="s">
        <v>394</v>
      </c>
      <c r="O64" t="s">
        <v>395</v>
      </c>
      <c r="P64" t="s">
        <v>10</v>
      </c>
      <c r="Q64">
        <v>63</v>
      </c>
    </row>
    <row r="65" spans="1:17" x14ac:dyDescent="0.25">
      <c r="A65" t="s">
        <v>126</v>
      </c>
      <c r="B65" t="s">
        <v>127</v>
      </c>
      <c r="C65" t="s">
        <v>127</v>
      </c>
      <c r="D65" s="21">
        <v>64</v>
      </c>
      <c r="E65" s="21">
        <v>1022743.934</v>
      </c>
      <c r="F65" s="21">
        <v>657451.272</v>
      </c>
      <c r="G65" t="s">
        <v>343</v>
      </c>
      <c r="H65" t="s">
        <v>344</v>
      </c>
      <c r="I65" s="22">
        <v>9.25</v>
      </c>
      <c r="J65" s="22">
        <v>-79.566666666666663</v>
      </c>
      <c r="K65" s="23">
        <v>39356</v>
      </c>
      <c r="L65" s="24" t="s">
        <v>10</v>
      </c>
      <c r="M65" t="s">
        <v>10</v>
      </c>
      <c r="N65" t="s">
        <v>394</v>
      </c>
      <c r="O65" t="s">
        <v>395</v>
      </c>
      <c r="P65" t="s">
        <v>10</v>
      </c>
      <c r="Q65">
        <v>64</v>
      </c>
    </row>
    <row r="66" spans="1:17" x14ac:dyDescent="0.25">
      <c r="A66" s="36" t="s">
        <v>178</v>
      </c>
      <c r="B66" s="36" t="s">
        <v>198</v>
      </c>
      <c r="C66" s="36" t="s">
        <v>190</v>
      </c>
      <c r="D66" s="21">
        <v>200</v>
      </c>
      <c r="E66" s="21">
        <v>1036627.861</v>
      </c>
      <c r="F66" s="21">
        <v>649493.22210000001</v>
      </c>
      <c r="G66" t="s">
        <v>345</v>
      </c>
      <c r="H66" t="s">
        <v>346</v>
      </c>
      <c r="I66" s="22">
        <v>9.3758333333333344</v>
      </c>
      <c r="J66" s="22">
        <v>-79.638611111111118</v>
      </c>
      <c r="K66" s="23">
        <v>39898</v>
      </c>
      <c r="L66" s="24" t="s">
        <v>10</v>
      </c>
      <c r="M66" t="s">
        <v>10</v>
      </c>
      <c r="N66" t="s">
        <v>394</v>
      </c>
      <c r="O66" s="36" t="s">
        <v>394</v>
      </c>
      <c r="P66" s="37" t="s">
        <v>420</v>
      </c>
      <c r="Q66">
        <v>65</v>
      </c>
    </row>
    <row r="67" spans="1:17" x14ac:dyDescent="0.25">
      <c r="A67" t="s">
        <v>128</v>
      </c>
      <c r="B67" t="s">
        <v>129</v>
      </c>
      <c r="C67" t="s">
        <v>129</v>
      </c>
      <c r="D67" s="21">
        <v>968.65440000000001</v>
      </c>
      <c r="E67" s="21">
        <v>1021100.86</v>
      </c>
      <c r="F67" s="21">
        <v>675618.97</v>
      </c>
      <c r="G67" t="s">
        <v>347</v>
      </c>
      <c r="H67" t="s">
        <v>348</v>
      </c>
      <c r="I67" s="22">
        <v>9.2344444444444438</v>
      </c>
      <c r="J67" s="22">
        <v>-79.401388888888889</v>
      </c>
      <c r="K67" s="23">
        <v>35893</v>
      </c>
      <c r="L67" s="24" t="s">
        <v>10</v>
      </c>
      <c r="M67" t="s">
        <v>10</v>
      </c>
      <c r="N67" t="s">
        <v>394</v>
      </c>
      <c r="O67" t="s">
        <v>395</v>
      </c>
      <c r="P67" t="s">
        <v>10</v>
      </c>
      <c r="Q67">
        <v>66</v>
      </c>
    </row>
    <row r="68" spans="1:17" x14ac:dyDescent="0.25">
      <c r="A68" t="s">
        <v>179</v>
      </c>
      <c r="B68" t="s">
        <v>130</v>
      </c>
      <c r="C68" t="s">
        <v>130</v>
      </c>
      <c r="D68" s="21" t="s">
        <v>10</v>
      </c>
      <c r="E68" s="21">
        <v>982280.56</v>
      </c>
      <c r="F68" s="21">
        <v>564076.56000000006</v>
      </c>
      <c r="G68" t="s">
        <v>349</v>
      </c>
      <c r="H68" t="s">
        <v>350</v>
      </c>
      <c r="I68" s="22">
        <v>8.885783</v>
      </c>
      <c r="J68" s="22">
        <v>-80.417232999999996</v>
      </c>
      <c r="K68" s="23">
        <v>37573</v>
      </c>
      <c r="L68" s="24" t="s">
        <v>10</v>
      </c>
      <c r="M68" t="s">
        <v>10</v>
      </c>
      <c r="N68" t="s">
        <v>394</v>
      </c>
      <c r="O68" t="s">
        <v>395</v>
      </c>
      <c r="P68" t="s">
        <v>10</v>
      </c>
      <c r="Q68">
        <v>67</v>
      </c>
    </row>
    <row r="69" spans="1:17" x14ac:dyDescent="0.25">
      <c r="A69" t="s">
        <v>131</v>
      </c>
      <c r="B69" t="s">
        <v>132</v>
      </c>
      <c r="C69" t="s">
        <v>132</v>
      </c>
      <c r="D69" s="21">
        <v>109.72800000000001</v>
      </c>
      <c r="E69" s="21">
        <v>990130.02419999999</v>
      </c>
      <c r="F69" s="21">
        <v>624586.0834</v>
      </c>
      <c r="G69" t="s">
        <v>351</v>
      </c>
      <c r="H69" t="s">
        <v>352</v>
      </c>
      <c r="I69" s="22">
        <v>8.9686111111111106</v>
      </c>
      <c r="J69" s="22">
        <v>-79.867777777777775</v>
      </c>
      <c r="K69" s="23">
        <v>38068</v>
      </c>
      <c r="L69" s="24" t="s">
        <v>10</v>
      </c>
      <c r="M69" t="s">
        <v>10</v>
      </c>
      <c r="N69" t="s">
        <v>394</v>
      </c>
      <c r="O69" t="s">
        <v>395</v>
      </c>
      <c r="P69" t="s">
        <v>10</v>
      </c>
      <c r="Q69">
        <v>68</v>
      </c>
    </row>
    <row r="70" spans="1:17" x14ac:dyDescent="0.25">
      <c r="A70" t="s">
        <v>143</v>
      </c>
      <c r="B70" t="s">
        <v>144</v>
      </c>
      <c r="C70" t="s">
        <v>144</v>
      </c>
      <c r="D70" s="21">
        <v>12.192</v>
      </c>
      <c r="E70" s="21">
        <v>982259.25</v>
      </c>
      <c r="F70" s="21">
        <v>548682.43999999994</v>
      </c>
      <c r="G70" t="s">
        <v>364</v>
      </c>
      <c r="H70" t="s">
        <v>365</v>
      </c>
      <c r="I70" s="27" t="s">
        <v>10</v>
      </c>
      <c r="J70" s="22" t="s">
        <v>10</v>
      </c>
      <c r="K70" s="23">
        <v>36482</v>
      </c>
      <c r="L70" s="23">
        <v>39266</v>
      </c>
      <c r="M70" t="s">
        <v>10</v>
      </c>
      <c r="N70" t="s">
        <v>395</v>
      </c>
      <c r="O70" t="s">
        <v>395</v>
      </c>
      <c r="P70" t="s">
        <v>10</v>
      </c>
      <c r="Q70">
        <v>69</v>
      </c>
    </row>
    <row r="71" spans="1:17" x14ac:dyDescent="0.25">
      <c r="A71" t="s">
        <v>150</v>
      </c>
      <c r="B71" t="s">
        <v>151</v>
      </c>
      <c r="C71" t="s">
        <v>151</v>
      </c>
      <c r="D71" s="21" t="s">
        <v>10</v>
      </c>
      <c r="E71" s="21">
        <v>972834.2</v>
      </c>
      <c r="F71" s="21">
        <v>551199.06000000006</v>
      </c>
      <c r="G71" t="s">
        <v>373</v>
      </c>
      <c r="H71" t="s">
        <v>374</v>
      </c>
      <c r="I71" s="27" t="s">
        <v>10</v>
      </c>
      <c r="J71" s="22" t="s">
        <v>10</v>
      </c>
      <c r="K71" s="23">
        <v>37671</v>
      </c>
      <c r="L71" s="23">
        <v>39259</v>
      </c>
      <c r="M71" t="s">
        <v>10</v>
      </c>
      <c r="N71" t="s">
        <v>395</v>
      </c>
      <c r="O71" t="s">
        <v>395</v>
      </c>
      <c r="P71" t="s">
        <v>10</v>
      </c>
      <c r="Q71">
        <v>70</v>
      </c>
    </row>
    <row r="72" spans="1:17" x14ac:dyDescent="0.25">
      <c r="A72" t="s">
        <v>137</v>
      </c>
      <c r="B72" t="s">
        <v>138</v>
      </c>
      <c r="C72" t="s">
        <v>138</v>
      </c>
      <c r="D72" s="21">
        <v>13.716000000000001</v>
      </c>
      <c r="E72" s="21">
        <v>985706.9</v>
      </c>
      <c r="F72" s="21">
        <v>554878.69999999995</v>
      </c>
      <c r="G72" t="s">
        <v>356</v>
      </c>
      <c r="H72" t="s">
        <v>357</v>
      </c>
      <c r="I72" s="27" t="s">
        <v>10</v>
      </c>
      <c r="J72" s="22" t="s">
        <v>10</v>
      </c>
      <c r="K72" s="23">
        <v>36508</v>
      </c>
      <c r="L72" s="23">
        <v>39021</v>
      </c>
      <c r="M72" t="s">
        <v>10</v>
      </c>
      <c r="N72" t="s">
        <v>395</v>
      </c>
      <c r="O72" t="s">
        <v>395</v>
      </c>
      <c r="P72" t="s">
        <v>10</v>
      </c>
      <c r="Q72">
        <v>71</v>
      </c>
    </row>
    <row r="73" spans="1:17" x14ac:dyDescent="0.25">
      <c r="A73" t="s">
        <v>185</v>
      </c>
      <c r="B73" t="s">
        <v>166</v>
      </c>
      <c r="C73" t="s">
        <v>166</v>
      </c>
      <c r="D73" s="21" t="s">
        <v>10</v>
      </c>
      <c r="E73" s="21">
        <v>966607</v>
      </c>
      <c r="F73" s="21">
        <v>556706.80000000005</v>
      </c>
      <c r="G73" t="s">
        <v>388</v>
      </c>
      <c r="H73" t="s">
        <v>389</v>
      </c>
      <c r="I73" s="27" t="s">
        <v>10</v>
      </c>
      <c r="J73" s="22" t="s">
        <v>10</v>
      </c>
      <c r="K73" s="23">
        <v>38063</v>
      </c>
      <c r="L73" s="23">
        <v>39231</v>
      </c>
      <c r="M73" t="s">
        <v>10</v>
      </c>
      <c r="N73" t="s">
        <v>395</v>
      </c>
      <c r="O73" t="s">
        <v>395</v>
      </c>
      <c r="P73" t="s">
        <v>10</v>
      </c>
      <c r="Q73">
        <v>72</v>
      </c>
    </row>
    <row r="74" spans="1:17" x14ac:dyDescent="0.25">
      <c r="A74" t="s">
        <v>139</v>
      </c>
      <c r="B74" t="s">
        <v>140</v>
      </c>
      <c r="C74" t="s">
        <v>140</v>
      </c>
      <c r="D74" s="21" t="s">
        <v>10</v>
      </c>
      <c r="E74" s="21">
        <v>964489</v>
      </c>
      <c r="F74" s="21">
        <v>557351</v>
      </c>
      <c r="G74" t="s">
        <v>358</v>
      </c>
      <c r="H74" t="s">
        <v>359</v>
      </c>
      <c r="I74" s="27" t="s">
        <v>10</v>
      </c>
      <c r="J74" s="22" t="s">
        <v>10</v>
      </c>
      <c r="K74" s="23">
        <v>37351</v>
      </c>
      <c r="L74" s="23" t="s">
        <v>10</v>
      </c>
      <c r="M74" t="s">
        <v>10</v>
      </c>
      <c r="N74" t="s">
        <v>395</v>
      </c>
      <c r="O74" t="s">
        <v>395</v>
      </c>
      <c r="P74" t="s">
        <v>10</v>
      </c>
      <c r="Q74">
        <v>73</v>
      </c>
    </row>
    <row r="75" spans="1:17" x14ac:dyDescent="0.25">
      <c r="A75" t="s">
        <v>182</v>
      </c>
      <c r="B75" t="s">
        <v>183</v>
      </c>
      <c r="C75" t="s">
        <v>183</v>
      </c>
      <c r="D75" s="21" t="s">
        <v>10</v>
      </c>
      <c r="E75" s="21">
        <v>971460.3</v>
      </c>
      <c r="F75" s="21">
        <v>557372.30000000005</v>
      </c>
      <c r="G75" t="s">
        <v>366</v>
      </c>
      <c r="H75" t="s">
        <v>367</v>
      </c>
      <c r="I75" s="27" t="s">
        <v>10</v>
      </c>
      <c r="J75" s="22" t="s">
        <v>10</v>
      </c>
      <c r="K75" s="23">
        <v>37357</v>
      </c>
      <c r="L75" s="23">
        <v>39328</v>
      </c>
      <c r="M75" t="s">
        <v>10</v>
      </c>
      <c r="N75" t="s">
        <v>395</v>
      </c>
      <c r="O75" t="s">
        <v>395</v>
      </c>
      <c r="P75" t="s">
        <v>10</v>
      </c>
      <c r="Q75">
        <v>74</v>
      </c>
    </row>
    <row r="76" spans="1:17" x14ac:dyDescent="0.25">
      <c r="A76" t="s">
        <v>161</v>
      </c>
      <c r="B76" t="s">
        <v>162</v>
      </c>
      <c r="C76" t="s">
        <v>162</v>
      </c>
      <c r="D76" s="21" t="s">
        <v>10</v>
      </c>
      <c r="E76" s="21">
        <v>980156</v>
      </c>
      <c r="F76" s="21">
        <v>560475.9</v>
      </c>
      <c r="G76" t="s">
        <v>383</v>
      </c>
      <c r="H76" t="s">
        <v>384</v>
      </c>
      <c r="I76" s="27" t="s">
        <v>10</v>
      </c>
      <c r="J76" s="22" t="s">
        <v>10</v>
      </c>
      <c r="K76" s="23">
        <v>37406</v>
      </c>
      <c r="L76" s="23">
        <v>39043</v>
      </c>
      <c r="M76" t="s">
        <v>10</v>
      </c>
      <c r="N76" t="s">
        <v>395</v>
      </c>
      <c r="O76" t="s">
        <v>395</v>
      </c>
      <c r="P76" t="s">
        <v>10</v>
      </c>
      <c r="Q76">
        <v>75</v>
      </c>
    </row>
    <row r="77" spans="1:17" x14ac:dyDescent="0.25">
      <c r="A77" t="s">
        <v>180</v>
      </c>
      <c r="B77" t="s">
        <v>181</v>
      </c>
      <c r="C77" t="s">
        <v>181</v>
      </c>
      <c r="D77" s="21" t="s">
        <v>10</v>
      </c>
      <c r="E77" s="21">
        <v>967616.9</v>
      </c>
      <c r="F77" s="21">
        <v>573938.06000000006</v>
      </c>
      <c r="G77" t="s">
        <v>360</v>
      </c>
      <c r="H77" t="s">
        <v>361</v>
      </c>
      <c r="I77" s="27" t="s">
        <v>10</v>
      </c>
      <c r="J77" s="22" t="s">
        <v>10</v>
      </c>
      <c r="K77" s="23">
        <v>38065</v>
      </c>
      <c r="L77" s="23">
        <v>40028</v>
      </c>
      <c r="M77" t="s">
        <v>10</v>
      </c>
      <c r="N77" t="s">
        <v>395</v>
      </c>
      <c r="O77" t="s">
        <v>395</v>
      </c>
      <c r="P77" t="s">
        <v>10</v>
      </c>
      <c r="Q77">
        <v>76</v>
      </c>
    </row>
    <row r="78" spans="1:17" x14ac:dyDescent="0.25">
      <c r="A78" t="s">
        <v>167</v>
      </c>
      <c r="B78" t="s">
        <v>168</v>
      </c>
      <c r="C78" t="s">
        <v>168</v>
      </c>
      <c r="D78" s="21">
        <v>198.12</v>
      </c>
      <c r="E78" s="21" t="s">
        <v>10</v>
      </c>
      <c r="F78" s="21" t="s">
        <v>10</v>
      </c>
      <c r="G78" s="21" t="s">
        <v>10</v>
      </c>
      <c r="H78" s="21" t="s">
        <v>10</v>
      </c>
      <c r="I78" s="27" t="s">
        <v>10</v>
      </c>
      <c r="J78" s="22" t="s">
        <v>10</v>
      </c>
      <c r="K78" s="23">
        <v>26665</v>
      </c>
      <c r="L78" s="23">
        <v>39387</v>
      </c>
      <c r="M78" t="s">
        <v>10</v>
      </c>
      <c r="N78" t="s">
        <v>395</v>
      </c>
      <c r="O78" t="s">
        <v>395</v>
      </c>
      <c r="P78" t="s">
        <v>10</v>
      </c>
      <c r="Q78">
        <v>77</v>
      </c>
    </row>
    <row r="79" spans="1:17" x14ac:dyDescent="0.25">
      <c r="A79" t="s">
        <v>169</v>
      </c>
      <c r="B79" t="s">
        <v>390</v>
      </c>
      <c r="C79" t="s">
        <v>390</v>
      </c>
      <c r="D79" s="21" t="s">
        <v>10</v>
      </c>
      <c r="E79" s="21">
        <v>965458.3</v>
      </c>
      <c r="F79" s="21">
        <v>585369.19999999995</v>
      </c>
      <c r="G79" t="s">
        <v>391</v>
      </c>
      <c r="H79" t="s">
        <v>392</v>
      </c>
      <c r="I79" s="27" t="s">
        <v>10</v>
      </c>
      <c r="J79" s="22" t="s">
        <v>10</v>
      </c>
      <c r="K79" s="23">
        <v>38077</v>
      </c>
      <c r="L79" s="23" t="s">
        <v>10</v>
      </c>
      <c r="M79" t="s">
        <v>10</v>
      </c>
      <c r="N79" t="s">
        <v>395</v>
      </c>
      <c r="O79" t="s">
        <v>395</v>
      </c>
      <c r="P79" t="s">
        <v>10</v>
      </c>
      <c r="Q79">
        <v>78</v>
      </c>
    </row>
    <row r="80" spans="1:17" x14ac:dyDescent="0.25">
      <c r="A80" t="s">
        <v>157</v>
      </c>
      <c r="B80" t="s">
        <v>158</v>
      </c>
      <c r="C80" t="s">
        <v>158</v>
      </c>
      <c r="D80" s="21" t="s">
        <v>10</v>
      </c>
      <c r="E80" s="21">
        <v>982043.75</v>
      </c>
      <c r="F80" s="21">
        <v>585640.1</v>
      </c>
      <c r="G80" t="s">
        <v>379</v>
      </c>
      <c r="H80" t="s">
        <v>380</v>
      </c>
      <c r="I80" s="27" t="s">
        <v>10</v>
      </c>
      <c r="J80" s="22" t="s">
        <v>10</v>
      </c>
      <c r="K80" s="23">
        <v>37558</v>
      </c>
      <c r="L80" s="23">
        <v>39317</v>
      </c>
      <c r="M80" t="s">
        <v>10</v>
      </c>
      <c r="N80" t="s">
        <v>395</v>
      </c>
      <c r="O80" t="s">
        <v>395</v>
      </c>
      <c r="P80" t="s">
        <v>10</v>
      </c>
      <c r="Q80">
        <v>79</v>
      </c>
    </row>
    <row r="81" spans="1:17" x14ac:dyDescent="0.25">
      <c r="A81" t="s">
        <v>141</v>
      </c>
      <c r="B81" t="s">
        <v>142</v>
      </c>
      <c r="C81" t="s">
        <v>142</v>
      </c>
      <c r="D81" s="21">
        <v>9.1440000000000001</v>
      </c>
      <c r="E81" s="21">
        <v>992282.2</v>
      </c>
      <c r="F81" s="21">
        <v>590688.56000000006</v>
      </c>
      <c r="G81" t="s">
        <v>362</v>
      </c>
      <c r="H81" t="s">
        <v>363</v>
      </c>
      <c r="I81" s="27" t="s">
        <v>10</v>
      </c>
      <c r="J81" s="22" t="s">
        <v>10</v>
      </c>
      <c r="K81" s="23">
        <v>36465</v>
      </c>
      <c r="L81" s="23">
        <v>39054</v>
      </c>
      <c r="M81" t="s">
        <v>10</v>
      </c>
      <c r="N81" t="s">
        <v>395</v>
      </c>
      <c r="O81" t="s">
        <v>395</v>
      </c>
      <c r="P81" t="s">
        <v>10</v>
      </c>
      <c r="Q81">
        <v>80</v>
      </c>
    </row>
    <row r="82" spans="1:17" x14ac:dyDescent="0.25">
      <c r="A82" t="s">
        <v>155</v>
      </c>
      <c r="B82" t="s">
        <v>156</v>
      </c>
      <c r="C82" t="s">
        <v>156</v>
      </c>
      <c r="D82" s="21" t="s">
        <v>10</v>
      </c>
      <c r="E82" s="21">
        <v>965932.8</v>
      </c>
      <c r="F82" s="21">
        <v>604803.1</v>
      </c>
      <c r="G82" t="s">
        <v>377</v>
      </c>
      <c r="H82" t="s">
        <v>378</v>
      </c>
      <c r="I82" s="27" t="s">
        <v>10</v>
      </c>
      <c r="J82" s="22" t="s">
        <v>10</v>
      </c>
      <c r="K82" s="23">
        <v>37355</v>
      </c>
      <c r="L82" s="23">
        <v>39688</v>
      </c>
      <c r="M82" t="s">
        <v>10</v>
      </c>
      <c r="N82" t="s">
        <v>395</v>
      </c>
      <c r="O82" t="s">
        <v>395</v>
      </c>
      <c r="P82" t="s">
        <v>10</v>
      </c>
      <c r="Q82">
        <v>81</v>
      </c>
    </row>
    <row r="83" spans="1:17" x14ac:dyDescent="0.25">
      <c r="A83" s="36" t="s">
        <v>147</v>
      </c>
      <c r="B83" s="36" t="s">
        <v>370</v>
      </c>
      <c r="C83" s="36" t="s">
        <v>424</v>
      </c>
      <c r="D83" s="21">
        <v>8.5343999999999998</v>
      </c>
      <c r="E83" s="21">
        <v>1033736</v>
      </c>
      <c r="F83" s="21">
        <v>620793.80000000005</v>
      </c>
      <c r="G83" t="s">
        <v>371</v>
      </c>
      <c r="H83" t="s">
        <v>372</v>
      </c>
      <c r="I83" s="22">
        <v>9.35</v>
      </c>
      <c r="J83" s="22">
        <v>-79.900000000000006</v>
      </c>
      <c r="K83" s="23" t="s">
        <v>148</v>
      </c>
      <c r="L83" s="23">
        <v>29128</v>
      </c>
      <c r="M83" t="s">
        <v>149</v>
      </c>
      <c r="N83" t="s">
        <v>395</v>
      </c>
      <c r="O83" t="s">
        <v>394</v>
      </c>
      <c r="P83" t="s">
        <v>425</v>
      </c>
      <c r="Q83">
        <v>82</v>
      </c>
    </row>
    <row r="84" spans="1:17" x14ac:dyDescent="0.25">
      <c r="A84" t="s">
        <v>145</v>
      </c>
      <c r="B84" t="s">
        <v>146</v>
      </c>
      <c r="C84" t="s">
        <v>146</v>
      </c>
      <c r="D84" s="21">
        <v>4.5720000000000001</v>
      </c>
      <c r="E84" s="21">
        <v>1035584.75</v>
      </c>
      <c r="F84" s="21">
        <v>622618.80000000005</v>
      </c>
      <c r="G84" t="s">
        <v>368</v>
      </c>
      <c r="H84" t="s">
        <v>369</v>
      </c>
      <c r="I84" s="27" t="s">
        <v>10</v>
      </c>
      <c r="J84" s="22" t="s">
        <v>10</v>
      </c>
      <c r="K84" s="23">
        <v>29465</v>
      </c>
      <c r="L84" s="23">
        <v>35246</v>
      </c>
      <c r="M84" t="s">
        <v>10</v>
      </c>
      <c r="N84" t="s">
        <v>395</v>
      </c>
      <c r="O84" t="s">
        <v>395</v>
      </c>
      <c r="P84" t="s">
        <v>10</v>
      </c>
      <c r="Q84">
        <v>83</v>
      </c>
    </row>
    <row r="85" spans="1:17" x14ac:dyDescent="0.25">
      <c r="A85" t="s">
        <v>152</v>
      </c>
      <c r="B85" t="s">
        <v>153</v>
      </c>
      <c r="C85" t="s">
        <v>153</v>
      </c>
      <c r="D85" s="21">
        <v>70.103999999999999</v>
      </c>
      <c r="E85" s="21">
        <v>1000009.5</v>
      </c>
      <c r="F85" s="21">
        <v>648226.19999999995</v>
      </c>
      <c r="G85" t="s">
        <v>375</v>
      </c>
      <c r="H85" t="s">
        <v>376</v>
      </c>
      <c r="I85" s="27" t="s">
        <v>10</v>
      </c>
      <c r="J85" s="22" t="s">
        <v>10</v>
      </c>
      <c r="K85" s="23">
        <v>24990</v>
      </c>
      <c r="L85" s="23">
        <v>37373</v>
      </c>
      <c r="M85" t="s">
        <v>154</v>
      </c>
      <c r="N85" t="s">
        <v>395</v>
      </c>
      <c r="O85" t="s">
        <v>395</v>
      </c>
      <c r="P85" t="s">
        <v>10</v>
      </c>
      <c r="Q85">
        <v>84</v>
      </c>
    </row>
    <row r="86" spans="1:17" x14ac:dyDescent="0.25">
      <c r="A86" s="36" t="s">
        <v>184</v>
      </c>
      <c r="B86" s="36"/>
      <c r="C86" s="36" t="s">
        <v>193</v>
      </c>
      <c r="D86" s="21">
        <v>80.772000000000006</v>
      </c>
      <c r="E86" s="21">
        <v>1024088.25</v>
      </c>
      <c r="F86" s="21">
        <v>654880.25</v>
      </c>
      <c r="G86" t="s">
        <v>385</v>
      </c>
      <c r="H86" t="s">
        <v>386</v>
      </c>
      <c r="I86" s="27" t="s">
        <v>10</v>
      </c>
      <c r="J86" s="22" t="s">
        <v>10</v>
      </c>
      <c r="K86" s="23">
        <v>36708</v>
      </c>
      <c r="L86" s="23" t="s">
        <v>10</v>
      </c>
      <c r="M86" t="s">
        <v>10</v>
      </c>
      <c r="N86" t="s">
        <v>395</v>
      </c>
      <c r="O86" t="s">
        <v>394</v>
      </c>
      <c r="P86" s="37" t="s">
        <v>415</v>
      </c>
      <c r="Q86">
        <v>85</v>
      </c>
    </row>
    <row r="87" spans="1:17" x14ac:dyDescent="0.25">
      <c r="A87" t="s">
        <v>133</v>
      </c>
      <c r="B87" t="s">
        <v>134</v>
      </c>
      <c r="C87" t="s">
        <v>134</v>
      </c>
      <c r="D87">
        <v>4</v>
      </c>
      <c r="E87" s="21">
        <v>989631.01</v>
      </c>
      <c r="F87" s="21">
        <v>657580.69999999995</v>
      </c>
      <c r="G87" t="s">
        <v>354</v>
      </c>
      <c r="H87" t="s">
        <v>355</v>
      </c>
      <c r="I87">
        <v>8.9499999999999993</v>
      </c>
      <c r="J87">
        <v>-79.566666999999995</v>
      </c>
      <c r="K87" s="25" t="s">
        <v>135</v>
      </c>
      <c r="L87" s="25" t="s">
        <v>136</v>
      </c>
      <c r="M87" t="s">
        <v>10</v>
      </c>
      <c r="N87" t="s">
        <v>395</v>
      </c>
      <c r="O87" t="s">
        <v>395</v>
      </c>
      <c r="P87" t="s">
        <v>10</v>
      </c>
      <c r="Q87">
        <v>86</v>
      </c>
    </row>
    <row r="88" spans="1:17" x14ac:dyDescent="0.25">
      <c r="A88" t="s">
        <v>159</v>
      </c>
      <c r="B88" t="s">
        <v>160</v>
      </c>
      <c r="C88" t="s">
        <v>160</v>
      </c>
      <c r="D88" s="21">
        <v>683.97120000000007</v>
      </c>
      <c r="E88" s="21">
        <v>1031485.75</v>
      </c>
      <c r="F88" s="21">
        <v>668185.59999999998</v>
      </c>
      <c r="G88" t="s">
        <v>381</v>
      </c>
      <c r="H88" t="s">
        <v>382</v>
      </c>
      <c r="I88" s="27" t="s">
        <v>10</v>
      </c>
      <c r="J88" s="22" t="s">
        <v>10</v>
      </c>
      <c r="K88" s="23">
        <v>35832</v>
      </c>
      <c r="L88" s="23">
        <v>38862</v>
      </c>
      <c r="M88" t="s">
        <v>10</v>
      </c>
      <c r="N88" t="s">
        <v>395</v>
      </c>
      <c r="O88" t="s">
        <v>395</v>
      </c>
      <c r="P88" t="s">
        <v>10</v>
      </c>
      <c r="Q88">
        <v>87</v>
      </c>
    </row>
    <row r="89" spans="1:17" x14ac:dyDescent="0.25">
      <c r="A89" s="36" t="s">
        <v>165</v>
      </c>
      <c r="B89" s="36" t="s">
        <v>387</v>
      </c>
      <c r="C89" s="36" t="s">
        <v>194</v>
      </c>
      <c r="D89" s="21">
        <v>30.48</v>
      </c>
      <c r="E89" s="21" t="s">
        <v>10</v>
      </c>
      <c r="F89" s="21" t="s">
        <v>10</v>
      </c>
      <c r="G89" t="s">
        <v>10</v>
      </c>
      <c r="H89" t="s">
        <v>10</v>
      </c>
      <c r="I89" s="27" t="s">
        <v>10</v>
      </c>
      <c r="J89" s="22" t="s">
        <v>10</v>
      </c>
      <c r="K89" s="23">
        <v>2923</v>
      </c>
      <c r="L89" s="23">
        <v>39142</v>
      </c>
      <c r="M89" t="s">
        <v>10</v>
      </c>
      <c r="N89" t="s">
        <v>395</v>
      </c>
      <c r="O89" t="s">
        <v>394</v>
      </c>
      <c r="P89" s="37" t="s">
        <v>419</v>
      </c>
      <c r="Q89">
        <v>88</v>
      </c>
    </row>
    <row r="90" spans="1:17" x14ac:dyDescent="0.25">
      <c r="A90" t="s">
        <v>163</v>
      </c>
      <c r="B90" t="s">
        <v>164</v>
      </c>
      <c r="C90" t="s">
        <v>164</v>
      </c>
      <c r="D90" s="21" t="s">
        <v>10</v>
      </c>
      <c r="E90" s="21" t="s">
        <v>10</v>
      </c>
      <c r="F90" s="21" t="s">
        <v>10</v>
      </c>
      <c r="G90" s="21" t="s">
        <v>10</v>
      </c>
      <c r="H90" s="21" t="s">
        <v>10</v>
      </c>
      <c r="I90" s="21" t="s">
        <v>10</v>
      </c>
      <c r="J90" s="21" t="s">
        <v>10</v>
      </c>
      <c r="K90" s="23">
        <v>38371</v>
      </c>
      <c r="L90" s="23">
        <v>39448</v>
      </c>
      <c r="M90" t="s">
        <v>10</v>
      </c>
      <c r="N90" t="s">
        <v>395</v>
      </c>
      <c r="O90" t="s">
        <v>395</v>
      </c>
      <c r="P90" t="s">
        <v>10</v>
      </c>
      <c r="Q90">
        <v>89</v>
      </c>
    </row>
    <row r="93" spans="1:17" x14ac:dyDescent="0.25">
      <c r="A93" s="30"/>
      <c r="B93" s="29"/>
      <c r="C93" s="29"/>
      <c r="D93" s="29"/>
      <c r="E93" s="31"/>
      <c r="G93" s="10"/>
      <c r="H93" s="29"/>
      <c r="I93" s="29"/>
      <c r="J93" s="29"/>
      <c r="K93" s="32"/>
      <c r="L93" s="33"/>
      <c r="O93" s="29"/>
      <c r="P93" s="29"/>
    </row>
    <row r="94" spans="1:17" x14ac:dyDescent="0.25">
      <c r="I94" s="29"/>
      <c r="J94" s="29"/>
      <c r="K94" s="28"/>
    </row>
  </sheetData>
  <sortState xmlns:xlrd2="http://schemas.microsoft.com/office/spreadsheetml/2017/richdata2" ref="A2:Q90">
    <sortCondition ref="Q2:Q90"/>
    <sortCondition ref="C2:C9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1DD-31C3-4F57-9BE7-73F9B4CF9483}">
  <dimension ref="A1:I56"/>
  <sheetViews>
    <sheetView workbookViewId="0">
      <selection activeCell="B12" sqref="B12"/>
    </sheetView>
  </sheetViews>
  <sheetFormatPr defaultRowHeight="15" x14ac:dyDescent="0.25"/>
  <cols>
    <col min="1" max="1" width="29.7109375" customWidth="1"/>
    <col min="2" max="2" width="16" customWidth="1"/>
    <col min="3" max="3" width="18.42578125" customWidth="1"/>
  </cols>
  <sheetData>
    <row r="1" spans="1:9" x14ac:dyDescent="0.25">
      <c r="A1" t="s">
        <v>403</v>
      </c>
    </row>
    <row r="2" spans="1:9" x14ac:dyDescent="0.25">
      <c r="A2" s="1" t="s">
        <v>195</v>
      </c>
    </row>
    <row r="3" spans="1:9" x14ac:dyDescent="0.25">
      <c r="A3" s="1"/>
      <c r="H3" s="35"/>
      <c r="I3" s="35"/>
    </row>
    <row r="4" spans="1:9" x14ac:dyDescent="0.25">
      <c r="A4" t="s">
        <v>404</v>
      </c>
    </row>
    <row r="5" spans="1:9" x14ac:dyDescent="0.25">
      <c r="A5" t="s">
        <v>405</v>
      </c>
    </row>
    <row r="7" spans="1:9" x14ac:dyDescent="0.25">
      <c r="A7" t="s">
        <v>426</v>
      </c>
    </row>
    <row r="8" spans="1:9" x14ac:dyDescent="0.25">
      <c r="A8" t="s">
        <v>408</v>
      </c>
    </row>
    <row r="9" spans="1:9" x14ac:dyDescent="0.25">
      <c r="A9" t="s">
        <v>409</v>
      </c>
    </row>
    <row r="11" spans="1:9" x14ac:dyDescent="0.25">
      <c r="A11" s="38" t="s">
        <v>410</v>
      </c>
    </row>
    <row r="12" spans="1:9" x14ac:dyDescent="0.25">
      <c r="A12" t="s">
        <v>393</v>
      </c>
      <c r="B12" t="s">
        <v>411</v>
      </c>
    </row>
    <row r="13" spans="1:9" x14ac:dyDescent="0.25">
      <c r="A13" t="s">
        <v>397</v>
      </c>
      <c r="B13" t="s">
        <v>412</v>
      </c>
    </row>
    <row r="14" spans="1:9" x14ac:dyDescent="0.25">
      <c r="A14" t="s">
        <v>399</v>
      </c>
      <c r="B14" t="s">
        <v>413</v>
      </c>
    </row>
    <row r="15" spans="1:9" x14ac:dyDescent="0.25">
      <c r="A15" t="s">
        <v>402</v>
      </c>
      <c r="B15" t="s">
        <v>423</v>
      </c>
    </row>
    <row r="16" spans="1:9" x14ac:dyDescent="0.25">
      <c r="A16" t="s">
        <v>414</v>
      </c>
      <c r="B16" t="s">
        <v>422</v>
      </c>
    </row>
    <row r="19" spans="1:5" x14ac:dyDescent="0.25">
      <c r="A19" t="s">
        <v>406</v>
      </c>
    </row>
    <row r="21" spans="1:5" x14ac:dyDescent="0.25">
      <c r="A21" t="s">
        <v>407</v>
      </c>
    </row>
    <row r="22" spans="1:5" x14ac:dyDescent="0.25">
      <c r="A22" s="14" t="s">
        <v>0</v>
      </c>
      <c r="B22" s="15" t="s">
        <v>398</v>
      </c>
      <c r="C22" s="15" t="s">
        <v>399</v>
      </c>
      <c r="D22" s="15" t="s">
        <v>402</v>
      </c>
      <c r="E22" s="15" t="s">
        <v>414</v>
      </c>
    </row>
    <row r="23" spans="1:5" x14ac:dyDescent="0.25">
      <c r="A23" s="36" t="s">
        <v>171</v>
      </c>
      <c r="B23" s="36"/>
      <c r="C23" s="36" t="s">
        <v>191</v>
      </c>
      <c r="D23" t="s">
        <v>394</v>
      </c>
      <c r="E23" s="37" t="s">
        <v>415</v>
      </c>
    </row>
    <row r="24" spans="1:5" x14ac:dyDescent="0.25">
      <c r="A24" s="36" t="s">
        <v>172</v>
      </c>
      <c r="B24" s="36" t="s">
        <v>199</v>
      </c>
      <c r="C24" s="36" t="s">
        <v>186</v>
      </c>
      <c r="D24" t="s">
        <v>394</v>
      </c>
      <c r="E24" s="37" t="s">
        <v>416</v>
      </c>
    </row>
    <row r="25" spans="1:5" x14ac:dyDescent="0.25">
      <c r="A25" s="36" t="s">
        <v>45</v>
      </c>
      <c r="B25" s="36" t="s">
        <v>257</v>
      </c>
      <c r="C25" s="36" t="s">
        <v>187</v>
      </c>
      <c r="D25" t="s">
        <v>394</v>
      </c>
      <c r="E25" s="37" t="s">
        <v>418</v>
      </c>
    </row>
    <row r="26" spans="1:5" x14ac:dyDescent="0.25">
      <c r="A26" s="36" t="s">
        <v>83</v>
      </c>
      <c r="B26" s="36"/>
      <c r="C26" s="36" t="s">
        <v>192</v>
      </c>
      <c r="D26" t="s">
        <v>394</v>
      </c>
      <c r="E26" s="37" t="s">
        <v>415</v>
      </c>
    </row>
    <row r="27" spans="1:5" x14ac:dyDescent="0.25">
      <c r="A27" s="36" t="s">
        <v>105</v>
      </c>
      <c r="B27" s="36" t="s">
        <v>197</v>
      </c>
      <c r="C27" s="36" t="s">
        <v>188</v>
      </c>
      <c r="D27" t="s">
        <v>394</v>
      </c>
      <c r="E27" s="37" t="s">
        <v>417</v>
      </c>
    </row>
    <row r="28" spans="1:5" x14ac:dyDescent="0.25">
      <c r="A28" s="36" t="s">
        <v>106</v>
      </c>
      <c r="B28" s="36" t="s">
        <v>320</v>
      </c>
      <c r="C28" s="36" t="s">
        <v>189</v>
      </c>
      <c r="D28" t="s">
        <v>394</v>
      </c>
      <c r="E28" s="37" t="s">
        <v>418</v>
      </c>
    </row>
    <row r="29" spans="1:5" x14ac:dyDescent="0.25">
      <c r="A29" s="36" t="s">
        <v>184</v>
      </c>
      <c r="B29" s="36"/>
      <c r="C29" s="36" t="s">
        <v>193</v>
      </c>
      <c r="D29" t="s">
        <v>394</v>
      </c>
      <c r="E29" s="37" t="s">
        <v>415</v>
      </c>
    </row>
    <row r="30" spans="1:5" x14ac:dyDescent="0.25">
      <c r="A30" s="36" t="s">
        <v>165</v>
      </c>
      <c r="B30" s="36" t="s">
        <v>387</v>
      </c>
      <c r="C30" s="36" t="s">
        <v>194</v>
      </c>
      <c r="D30" t="s">
        <v>394</v>
      </c>
      <c r="E30" s="37" t="s">
        <v>419</v>
      </c>
    </row>
    <row r="31" spans="1:5" x14ac:dyDescent="0.25">
      <c r="A31" s="36" t="s">
        <v>178</v>
      </c>
      <c r="B31" s="36" t="s">
        <v>198</v>
      </c>
      <c r="C31" s="36" t="s">
        <v>190</v>
      </c>
      <c r="D31" s="36" t="s">
        <v>394</v>
      </c>
      <c r="E31" s="37" t="s">
        <v>420</v>
      </c>
    </row>
    <row r="32" spans="1:5" x14ac:dyDescent="0.25">
      <c r="A32" t="s">
        <v>107</v>
      </c>
      <c r="B32" t="s">
        <v>196</v>
      </c>
      <c r="C32" t="s">
        <v>196</v>
      </c>
      <c r="D32" t="s">
        <v>395</v>
      </c>
      <c r="E32" t="s">
        <v>421</v>
      </c>
    </row>
    <row r="33" spans="1:3" x14ac:dyDescent="0.25">
      <c r="A33" s="36"/>
      <c r="B33" s="36"/>
      <c r="C33" s="36"/>
    </row>
    <row r="34" spans="1:3" x14ac:dyDescent="0.25">
      <c r="A34" s="36"/>
      <c r="B34" s="36"/>
      <c r="C34" s="36"/>
    </row>
    <row r="35" spans="1:3" x14ac:dyDescent="0.25">
      <c r="A35" t="s">
        <v>200</v>
      </c>
    </row>
    <row r="36" spans="1:3" x14ac:dyDescent="0.25">
      <c r="A36" t="s">
        <v>201</v>
      </c>
    </row>
    <row r="37" spans="1:3" x14ac:dyDescent="0.25">
      <c r="A37" t="s">
        <v>202</v>
      </c>
    </row>
    <row r="38" spans="1:3" x14ac:dyDescent="0.25">
      <c r="A38" s="2"/>
    </row>
    <row r="39" spans="1:3" x14ac:dyDescent="0.25">
      <c r="A39" t="s">
        <v>203</v>
      </c>
    </row>
    <row r="40" spans="1:3" x14ac:dyDescent="0.25">
      <c r="A40" s="3" t="s">
        <v>0</v>
      </c>
      <c r="B40" s="3" t="s">
        <v>204</v>
      </c>
    </row>
    <row r="41" spans="1:3" x14ac:dyDescent="0.25">
      <c r="A41" s="3" t="s">
        <v>79</v>
      </c>
      <c r="B41" s="3" t="s">
        <v>80</v>
      </c>
    </row>
    <row r="42" spans="1:3" x14ac:dyDescent="0.25">
      <c r="A42" s="3" t="s">
        <v>84</v>
      </c>
      <c r="B42" s="3" t="s">
        <v>85</v>
      </c>
    </row>
    <row r="43" spans="1:3" x14ac:dyDescent="0.25">
      <c r="A43" s="3" t="s">
        <v>96</v>
      </c>
      <c r="B43" s="3" t="s">
        <v>97</v>
      </c>
    </row>
    <row r="44" spans="1:3" x14ac:dyDescent="0.25">
      <c r="A44" s="3" t="s">
        <v>115</v>
      </c>
      <c r="B44" s="3" t="s">
        <v>205</v>
      </c>
    </row>
    <row r="45" spans="1:3" x14ac:dyDescent="0.25">
      <c r="A45" s="3" t="s">
        <v>177</v>
      </c>
      <c r="B45" s="3" t="s">
        <v>125</v>
      </c>
    </row>
    <row r="46" spans="1:3" x14ac:dyDescent="0.25">
      <c r="A46" s="3" t="s">
        <v>141</v>
      </c>
      <c r="B46" s="3" t="s">
        <v>142</v>
      </c>
    </row>
    <row r="47" spans="1:3" x14ac:dyDescent="0.25">
      <c r="A47" s="3" t="s">
        <v>143</v>
      </c>
      <c r="B47" s="3" t="s">
        <v>144</v>
      </c>
    </row>
    <row r="48" spans="1:3" x14ac:dyDescent="0.25">
      <c r="A48" s="3" t="s">
        <v>145</v>
      </c>
      <c r="B48" s="3" t="s">
        <v>146</v>
      </c>
    </row>
    <row r="49" spans="1:2" x14ac:dyDescent="0.25">
      <c r="A49" s="3" t="s">
        <v>150</v>
      </c>
      <c r="B49" s="3" t="s">
        <v>151</v>
      </c>
    </row>
    <row r="50" spans="1:2" x14ac:dyDescent="0.25">
      <c r="A50" s="3" t="s">
        <v>161</v>
      </c>
      <c r="B50" s="3" t="s">
        <v>162</v>
      </c>
    </row>
    <row r="51" spans="1:2" x14ac:dyDescent="0.25">
      <c r="A51" s="3" t="s">
        <v>163</v>
      </c>
      <c r="B51" s="3" t="s">
        <v>206</v>
      </c>
    </row>
    <row r="52" spans="1:2" x14ac:dyDescent="0.25">
      <c r="A52" s="3" t="s">
        <v>185</v>
      </c>
      <c r="B52" s="3" t="s">
        <v>166</v>
      </c>
    </row>
    <row r="53" spans="1:2" x14ac:dyDescent="0.25">
      <c r="A53" s="3" t="s">
        <v>167</v>
      </c>
      <c r="B53" s="3" t="s">
        <v>207</v>
      </c>
    </row>
    <row r="54" spans="1:2" x14ac:dyDescent="0.25">
      <c r="A54" s="3" t="s">
        <v>171</v>
      </c>
      <c r="B54" s="4"/>
    </row>
    <row r="55" spans="1:2" x14ac:dyDescent="0.25">
      <c r="A55" s="3" t="s">
        <v>83</v>
      </c>
      <c r="B55" s="4"/>
    </row>
    <row r="56" spans="1:2" x14ac:dyDescent="0.25">
      <c r="A56" s="3" t="s">
        <v>184</v>
      </c>
      <c r="B56" s="4"/>
    </row>
  </sheetData>
  <hyperlinks>
    <hyperlink ref="A2" r:id="rId1" xr:uid="{40725DB7-2E97-4D32-89F2-053BC190033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4434-575C-4AB8-B261-1E6D9D576CCF}">
  <dimension ref="A1:M97"/>
  <sheetViews>
    <sheetView zoomScale="75" zoomScaleNormal="75" workbookViewId="0">
      <pane ySplit="2" topLeftCell="A3" activePane="bottomLeft" state="frozen"/>
      <selection pane="bottomLeft" activeCell="E92" sqref="E92"/>
    </sheetView>
  </sheetViews>
  <sheetFormatPr defaultRowHeight="15" x14ac:dyDescent="0.25"/>
  <cols>
    <col min="1" max="1" width="19.28515625" bestFit="1" customWidth="1"/>
    <col min="2" max="2" width="19.28515625" customWidth="1"/>
    <col min="4" max="5" width="11.5703125" style="21" bestFit="1" customWidth="1"/>
    <col min="6" max="6" width="14.28515625" customWidth="1"/>
    <col min="7" max="7" width="12.85546875" bestFit="1" customWidth="1"/>
    <col min="8" max="8" width="12.42578125" bestFit="1" customWidth="1"/>
    <col min="9" max="9" width="14.42578125" bestFit="1" customWidth="1"/>
    <col min="10" max="11" width="13.5703125" style="13" bestFit="1" customWidth="1"/>
    <col min="12" max="12" width="16.5703125" bestFit="1" customWidth="1"/>
    <col min="13" max="13" width="14.7109375" bestFit="1" customWidth="1"/>
    <col min="14" max="14" width="11.28515625" bestFit="1" customWidth="1"/>
    <col min="15" max="15" width="10.28515625" bestFit="1" customWidth="1"/>
    <col min="17" max="18" width="10.7109375" bestFit="1" customWidth="1"/>
  </cols>
  <sheetData>
    <row r="1" spans="1:13" ht="19.5" thickBot="1" x14ac:dyDescent="0.35">
      <c r="A1" s="5" t="s">
        <v>208</v>
      </c>
      <c r="C1" s="6"/>
      <c r="D1" s="7"/>
      <c r="E1" s="8"/>
      <c r="F1" s="9" t="s">
        <v>209</v>
      </c>
      <c r="G1" s="10"/>
      <c r="H1" s="10"/>
      <c r="I1" s="11"/>
      <c r="J1" s="12" t="s">
        <v>210</v>
      </c>
      <c r="M1" s="10"/>
    </row>
    <row r="2" spans="1:13" x14ac:dyDescent="0.25">
      <c r="A2" s="14" t="s">
        <v>211</v>
      </c>
      <c r="B2" s="15" t="s">
        <v>212</v>
      </c>
      <c r="C2" s="16" t="s">
        <v>213</v>
      </c>
      <c r="D2" s="17" t="s">
        <v>214</v>
      </c>
      <c r="E2" s="18" t="s">
        <v>215</v>
      </c>
      <c r="F2" s="19" t="s">
        <v>216</v>
      </c>
      <c r="G2" s="19" t="s">
        <v>217</v>
      </c>
      <c r="H2" s="19" t="s">
        <v>216</v>
      </c>
      <c r="I2" s="19" t="s">
        <v>217</v>
      </c>
      <c r="J2" s="20" t="s">
        <v>6</v>
      </c>
      <c r="K2" s="20" t="s">
        <v>7</v>
      </c>
    </row>
    <row r="3" spans="1:13" x14ac:dyDescent="0.25">
      <c r="A3" t="s">
        <v>8</v>
      </c>
      <c r="B3" t="s">
        <v>9</v>
      </c>
      <c r="C3" s="21">
        <v>125</v>
      </c>
      <c r="D3" s="21">
        <v>1011231.933</v>
      </c>
      <c r="E3" s="21">
        <v>654658.10649999999</v>
      </c>
      <c r="F3" t="s">
        <v>218</v>
      </c>
      <c r="G3" t="s">
        <v>219</v>
      </c>
      <c r="H3" s="22">
        <f t="shared" ref="H3:H40" si="0">MID(F3,1,2) + (MID(F3, 5, 2)/60) + (MID(F3, 9, 2)/3600)</f>
        <v>9.1277777777777782</v>
      </c>
      <c r="I3" s="22">
        <f t="shared" ref="I3:I40" si="1">(MID(G3,1,2) + (MID(G3, 5, 2)/60) + (MID(G3, 9, 2)/3600)) * -1</f>
        <v>-79.598611111111111</v>
      </c>
      <c r="J3" s="23">
        <v>39198</v>
      </c>
      <c r="K3" s="24"/>
    </row>
    <row r="4" spans="1:13" x14ac:dyDescent="0.25">
      <c r="A4" t="s">
        <v>11</v>
      </c>
      <c r="B4" t="s">
        <v>12</v>
      </c>
      <c r="C4" s="21">
        <v>459.94320000000005</v>
      </c>
      <c r="D4" s="21">
        <v>1035211</v>
      </c>
      <c r="E4" s="21">
        <v>642054</v>
      </c>
      <c r="F4" t="s">
        <v>220</v>
      </c>
      <c r="G4" t="s">
        <v>221</v>
      </c>
      <c r="H4" s="22">
        <f t="shared" si="0"/>
        <v>9.3644444444444446</v>
      </c>
      <c r="I4" s="22">
        <f t="shared" si="1"/>
        <v>-79.706111111111113</v>
      </c>
      <c r="J4" s="23">
        <v>3774</v>
      </c>
      <c r="K4" s="24"/>
    </row>
    <row r="5" spans="1:13" x14ac:dyDescent="0.25">
      <c r="A5" t="s">
        <v>13</v>
      </c>
      <c r="B5" t="s">
        <v>14</v>
      </c>
      <c r="C5" s="21">
        <v>171</v>
      </c>
      <c r="D5" s="21">
        <v>1019838.312</v>
      </c>
      <c r="E5" s="21">
        <v>636189.5442</v>
      </c>
      <c r="F5" t="s">
        <v>222</v>
      </c>
      <c r="G5" t="s">
        <v>223</v>
      </c>
      <c r="H5" s="22">
        <f t="shared" si="0"/>
        <v>9.224444444444444</v>
      </c>
      <c r="I5" s="22">
        <f t="shared" si="1"/>
        <v>-79.760277777777773</v>
      </c>
      <c r="J5" s="23" t="s">
        <v>224</v>
      </c>
      <c r="K5" s="24"/>
    </row>
    <row r="6" spans="1:13" x14ac:dyDescent="0.25">
      <c r="A6" t="s">
        <v>15</v>
      </c>
      <c r="B6" t="s">
        <v>16</v>
      </c>
      <c r="C6" s="21">
        <v>39.624000000000002</v>
      </c>
      <c r="D6" s="21">
        <v>1017897.944</v>
      </c>
      <c r="E6" s="21">
        <v>651549.10239999997</v>
      </c>
      <c r="F6" t="s">
        <v>225</v>
      </c>
      <c r="G6" t="s">
        <v>226</v>
      </c>
      <c r="H6" s="22">
        <f t="shared" si="0"/>
        <v>9.2063888888888883</v>
      </c>
      <c r="I6" s="22">
        <f t="shared" si="1"/>
        <v>-79.620555555555555</v>
      </c>
      <c r="J6" s="23" t="s">
        <v>17</v>
      </c>
      <c r="K6" s="24"/>
    </row>
    <row r="7" spans="1:13" x14ac:dyDescent="0.25">
      <c r="A7" t="s">
        <v>18</v>
      </c>
      <c r="B7" t="s">
        <v>19</v>
      </c>
      <c r="C7" s="21">
        <v>2</v>
      </c>
      <c r="D7" s="21">
        <v>985896.36</v>
      </c>
      <c r="E7" s="21">
        <v>661109.93999999994</v>
      </c>
      <c r="F7" t="s">
        <v>227</v>
      </c>
      <c r="G7" t="s">
        <v>228</v>
      </c>
      <c r="H7" s="22">
        <f t="shared" si="0"/>
        <v>8.9166666666666661</v>
      </c>
      <c r="I7" s="22">
        <f t="shared" si="1"/>
        <v>-79.534722222222214</v>
      </c>
      <c r="J7" s="23">
        <v>38682</v>
      </c>
      <c r="K7" s="24"/>
    </row>
    <row r="8" spans="1:13" x14ac:dyDescent="0.25">
      <c r="A8" t="s">
        <v>20</v>
      </c>
      <c r="B8" t="s">
        <v>21</v>
      </c>
      <c r="C8" s="21">
        <v>265.17599999999999</v>
      </c>
      <c r="D8" s="21">
        <v>1016500.5649999999</v>
      </c>
      <c r="E8" s="21">
        <v>663154.06790000002</v>
      </c>
      <c r="F8" t="s">
        <v>229</v>
      </c>
      <c r="G8" t="s">
        <v>230</v>
      </c>
      <c r="H8" s="22">
        <f t="shared" si="0"/>
        <v>9.1933333333333334</v>
      </c>
      <c r="I8" s="22">
        <f t="shared" si="1"/>
        <v>-79.515000000000001</v>
      </c>
      <c r="J8" s="23">
        <v>36216</v>
      </c>
      <c r="K8" s="24"/>
    </row>
    <row r="9" spans="1:13" x14ac:dyDescent="0.25">
      <c r="A9" t="s">
        <v>22</v>
      </c>
      <c r="B9" t="s">
        <v>23</v>
      </c>
      <c r="C9" s="21">
        <v>30.48</v>
      </c>
      <c r="D9" s="21">
        <v>990618.47</v>
      </c>
      <c r="E9" s="21">
        <v>658953</v>
      </c>
      <c r="F9" t="s">
        <v>231</v>
      </c>
      <c r="G9" t="s">
        <v>232</v>
      </c>
      <c r="H9" s="22">
        <f t="shared" si="0"/>
        <v>8.9594444444444434</v>
      </c>
      <c r="I9" s="22">
        <f t="shared" si="1"/>
        <v>-79.55416666666666</v>
      </c>
      <c r="J9" s="23" t="s">
        <v>24</v>
      </c>
      <c r="K9" s="24"/>
    </row>
    <row r="10" spans="1:13" x14ac:dyDescent="0.25">
      <c r="A10" t="s">
        <v>25</v>
      </c>
      <c r="B10" t="s">
        <v>26</v>
      </c>
      <c r="C10" s="21">
        <v>53</v>
      </c>
      <c r="D10" s="21">
        <v>1008502.902</v>
      </c>
      <c r="E10" s="21">
        <v>632195.80850000004</v>
      </c>
      <c r="F10" t="s">
        <v>233</v>
      </c>
      <c r="G10" t="s">
        <v>234</v>
      </c>
      <c r="H10" s="22">
        <f t="shared" si="0"/>
        <v>9.1202777777777779</v>
      </c>
      <c r="I10" s="22">
        <f t="shared" si="1"/>
        <v>-79.797222222222217</v>
      </c>
      <c r="J10" s="23">
        <v>39476</v>
      </c>
      <c r="K10" s="24"/>
    </row>
    <row r="11" spans="1:13" x14ac:dyDescent="0.25">
      <c r="A11" t="s">
        <v>27</v>
      </c>
      <c r="B11" t="s">
        <v>28</v>
      </c>
      <c r="C11" s="21">
        <v>33.527999999999999</v>
      </c>
      <c r="D11" s="21">
        <v>1013267.932</v>
      </c>
      <c r="E11" s="21">
        <v>627848.46680000005</v>
      </c>
      <c r="F11" t="s">
        <v>235</v>
      </c>
      <c r="G11" t="s">
        <v>236</v>
      </c>
      <c r="H11" s="22">
        <f t="shared" si="0"/>
        <v>9.1652777777777779</v>
      </c>
      <c r="I11" s="22">
        <f t="shared" si="1"/>
        <v>-79.836388888888891</v>
      </c>
      <c r="J11" s="23">
        <v>9223</v>
      </c>
      <c r="K11" s="24"/>
    </row>
    <row r="12" spans="1:13" x14ac:dyDescent="0.25">
      <c r="A12" t="s">
        <v>29</v>
      </c>
      <c r="B12" t="s">
        <v>30</v>
      </c>
      <c r="C12">
        <v>97.536000000000001</v>
      </c>
      <c r="D12" s="21">
        <v>1037450.14</v>
      </c>
      <c r="E12" s="21">
        <v>662913.8652</v>
      </c>
      <c r="F12" t="s">
        <v>237</v>
      </c>
      <c r="G12" t="s">
        <v>238</v>
      </c>
      <c r="H12" s="22">
        <f t="shared" si="0"/>
        <v>9.382777777777779</v>
      </c>
      <c r="I12" s="22">
        <f t="shared" si="1"/>
        <v>-79.516388888888883</v>
      </c>
      <c r="J12" s="23">
        <v>12298</v>
      </c>
      <c r="K12" s="24"/>
    </row>
    <row r="13" spans="1:13" x14ac:dyDescent="0.25">
      <c r="A13" t="s">
        <v>170</v>
      </c>
      <c r="B13" t="s">
        <v>31</v>
      </c>
      <c r="C13" s="21">
        <v>32.918399999999998</v>
      </c>
      <c r="D13" s="21">
        <v>1003444.044</v>
      </c>
      <c r="E13" s="21">
        <v>629376.16540000006</v>
      </c>
      <c r="F13" t="s">
        <v>239</v>
      </c>
      <c r="G13" t="s">
        <v>240</v>
      </c>
      <c r="H13" s="22">
        <f t="shared" si="0"/>
        <v>9.0763888888888893</v>
      </c>
      <c r="I13" s="22">
        <f t="shared" si="1"/>
        <v>-79.822777777777773</v>
      </c>
      <c r="J13" s="23">
        <v>4384</v>
      </c>
      <c r="K13" s="24"/>
    </row>
    <row r="14" spans="1:13" x14ac:dyDescent="0.25">
      <c r="A14" t="s">
        <v>171</v>
      </c>
      <c r="C14" s="21">
        <v>32.4</v>
      </c>
      <c r="D14" s="21">
        <v>995516.47</v>
      </c>
      <c r="E14" s="21">
        <v>629022.30000000005</v>
      </c>
      <c r="F14" t="s">
        <v>241</v>
      </c>
      <c r="G14" t="s">
        <v>242</v>
      </c>
      <c r="H14" s="22">
        <f t="shared" si="0"/>
        <v>9.0047222222222221</v>
      </c>
      <c r="I14" s="22">
        <f t="shared" si="1"/>
        <v>-79.826111111111103</v>
      </c>
      <c r="J14" s="23">
        <v>37580</v>
      </c>
      <c r="K14" s="24"/>
    </row>
    <row r="15" spans="1:13" x14ac:dyDescent="0.25">
      <c r="A15" t="s">
        <v>32</v>
      </c>
      <c r="B15" t="s">
        <v>33</v>
      </c>
      <c r="C15" s="21">
        <v>120.0912</v>
      </c>
      <c r="D15" s="21">
        <v>997917.70620000002</v>
      </c>
      <c r="E15" s="21">
        <v>620263.81649999996</v>
      </c>
      <c r="F15" t="s">
        <v>243</v>
      </c>
      <c r="G15" t="s">
        <v>244</v>
      </c>
      <c r="H15" s="22">
        <f t="shared" si="0"/>
        <v>9.0266666666666673</v>
      </c>
      <c r="I15" s="22">
        <f t="shared" si="1"/>
        <v>-79.905833333333334</v>
      </c>
      <c r="J15" s="23">
        <v>36635</v>
      </c>
      <c r="K15" s="24"/>
    </row>
    <row r="16" spans="1:13" x14ac:dyDescent="0.25">
      <c r="A16" t="s">
        <v>34</v>
      </c>
      <c r="B16" t="s">
        <v>35</v>
      </c>
      <c r="C16" s="21">
        <v>479</v>
      </c>
      <c r="D16" s="21">
        <v>1038875.915</v>
      </c>
      <c r="E16" s="21">
        <v>686064.92469999997</v>
      </c>
      <c r="F16" t="s">
        <v>245</v>
      </c>
      <c r="G16" t="s">
        <v>246</v>
      </c>
      <c r="H16" s="22">
        <f t="shared" si="0"/>
        <v>9.3947222222222209</v>
      </c>
      <c r="I16" s="22">
        <f t="shared" si="1"/>
        <v>-79.305555555555557</v>
      </c>
      <c r="J16" s="23">
        <v>40379</v>
      </c>
      <c r="K16" s="24"/>
    </row>
    <row r="17" spans="1:11" x14ac:dyDescent="0.25">
      <c r="A17" t="s">
        <v>36</v>
      </c>
      <c r="B17" t="s">
        <v>37</v>
      </c>
      <c r="C17" s="21">
        <v>640</v>
      </c>
      <c r="D17" s="21">
        <v>1033032.039</v>
      </c>
      <c r="E17" s="21">
        <v>684689.32290000003</v>
      </c>
      <c r="F17" t="s">
        <v>247</v>
      </c>
      <c r="G17" t="s">
        <v>248</v>
      </c>
      <c r="H17" s="22">
        <f t="shared" si="0"/>
        <v>9.3419444444444455</v>
      </c>
      <c r="I17" s="22">
        <f t="shared" si="1"/>
        <v>-79.318333333333328</v>
      </c>
      <c r="J17" s="23">
        <v>36483</v>
      </c>
      <c r="K17" s="24"/>
    </row>
    <row r="18" spans="1:11" x14ac:dyDescent="0.25">
      <c r="A18" t="s">
        <v>38</v>
      </c>
      <c r="B18" t="s">
        <v>39</v>
      </c>
      <c r="C18" s="21">
        <v>103.63200000000001</v>
      </c>
      <c r="D18" s="21">
        <v>1024274.82</v>
      </c>
      <c r="E18" s="21">
        <v>663701.62560000003</v>
      </c>
      <c r="F18" t="s">
        <v>249</v>
      </c>
      <c r="G18" t="s">
        <v>250</v>
      </c>
      <c r="H18" s="22">
        <f t="shared" si="0"/>
        <v>9.2636111111111106</v>
      </c>
      <c r="I18" s="22">
        <f t="shared" si="1"/>
        <v>-79.509722222222223</v>
      </c>
      <c r="J18" s="23">
        <v>11994</v>
      </c>
      <c r="K18" s="24"/>
    </row>
    <row r="19" spans="1:11" x14ac:dyDescent="0.25">
      <c r="A19" t="s">
        <v>40</v>
      </c>
      <c r="B19" t="s">
        <v>41</v>
      </c>
      <c r="C19" s="21">
        <v>332</v>
      </c>
      <c r="D19" s="21">
        <v>1033850.14</v>
      </c>
      <c r="E19" s="21">
        <v>668726.47</v>
      </c>
      <c r="F19" t="s">
        <v>251</v>
      </c>
      <c r="G19" t="s">
        <v>252</v>
      </c>
      <c r="H19" s="22">
        <f t="shared" si="0"/>
        <v>9.35</v>
      </c>
      <c r="I19" s="22">
        <f t="shared" si="1"/>
        <v>-79.463611111111121</v>
      </c>
      <c r="J19" s="23">
        <v>39933</v>
      </c>
      <c r="K19" s="24"/>
    </row>
    <row r="20" spans="1:11" x14ac:dyDescent="0.25">
      <c r="A20" t="s">
        <v>42</v>
      </c>
      <c r="B20" t="s">
        <v>43</v>
      </c>
      <c r="C20" s="21">
        <v>38.1</v>
      </c>
      <c r="D20" s="21">
        <v>1027959.811</v>
      </c>
      <c r="E20" s="21">
        <v>639700.88540000003</v>
      </c>
      <c r="F20" t="s">
        <v>253</v>
      </c>
      <c r="G20" t="s">
        <v>254</v>
      </c>
      <c r="H20" s="22">
        <f t="shared" si="0"/>
        <v>9.2977777777777781</v>
      </c>
      <c r="I20" s="22">
        <f t="shared" si="1"/>
        <v>-79.728055555555557</v>
      </c>
      <c r="J20" s="23">
        <v>17258</v>
      </c>
      <c r="K20" s="24"/>
    </row>
    <row r="21" spans="1:11" x14ac:dyDescent="0.25">
      <c r="A21" t="s">
        <v>172</v>
      </c>
      <c r="B21" t="s">
        <v>199</v>
      </c>
      <c r="C21" s="21">
        <v>37</v>
      </c>
      <c r="D21" s="21">
        <v>994073.42</v>
      </c>
      <c r="E21" s="21">
        <v>654805.43000000005</v>
      </c>
      <c r="F21" t="s">
        <v>255</v>
      </c>
      <c r="G21" t="s">
        <v>256</v>
      </c>
      <c r="H21" s="22">
        <v>8.9902669999999993</v>
      </c>
      <c r="I21" s="22">
        <v>-79.591750000000005</v>
      </c>
      <c r="J21" s="25" t="s">
        <v>44</v>
      </c>
      <c r="K21" s="24"/>
    </row>
    <row r="22" spans="1:11" x14ac:dyDescent="0.25">
      <c r="A22" t="s">
        <v>45</v>
      </c>
      <c r="B22" t="s">
        <v>257</v>
      </c>
      <c r="C22" s="21"/>
      <c r="D22" s="21">
        <v>1003004</v>
      </c>
      <c r="E22" s="21">
        <v>546994</v>
      </c>
      <c r="H22" s="22">
        <v>9.0734840000000005</v>
      </c>
      <c r="I22" s="22">
        <v>-80.572365000000005</v>
      </c>
      <c r="J22" s="23"/>
      <c r="K22" s="24"/>
    </row>
    <row r="23" spans="1:11" x14ac:dyDescent="0.25">
      <c r="A23" t="s">
        <v>173</v>
      </c>
      <c r="B23" t="s">
        <v>46</v>
      </c>
      <c r="C23" s="21">
        <v>37</v>
      </c>
      <c r="D23" s="21">
        <v>993158</v>
      </c>
      <c r="E23" s="21">
        <v>654609</v>
      </c>
      <c r="F23" t="s">
        <v>258</v>
      </c>
      <c r="G23" t="s">
        <v>259</v>
      </c>
      <c r="H23" s="22">
        <f t="shared" si="0"/>
        <v>8.9824999999999999</v>
      </c>
      <c r="I23" s="22">
        <f t="shared" si="1"/>
        <v>-79.593611111111102</v>
      </c>
      <c r="J23" s="23">
        <v>40403</v>
      </c>
      <c r="K23" s="24"/>
    </row>
    <row r="24" spans="1:11" x14ac:dyDescent="0.25">
      <c r="A24" t="s">
        <v>47</v>
      </c>
      <c r="B24" t="s">
        <v>48</v>
      </c>
      <c r="C24" s="21">
        <v>6.7735703999999997</v>
      </c>
      <c r="D24" s="21">
        <v>993032</v>
      </c>
      <c r="E24" s="21">
        <v>656675</v>
      </c>
      <c r="F24" t="s">
        <v>260</v>
      </c>
      <c r="G24" t="s">
        <v>261</v>
      </c>
      <c r="H24" s="22">
        <f t="shared" si="0"/>
        <v>8.9794444444444448</v>
      </c>
      <c r="I24" s="22">
        <f t="shared" si="1"/>
        <v>-79.575000000000003</v>
      </c>
      <c r="J24" s="23">
        <v>38477</v>
      </c>
      <c r="K24" s="24"/>
    </row>
    <row r="25" spans="1:11" x14ac:dyDescent="0.25">
      <c r="A25" t="s">
        <v>49</v>
      </c>
      <c r="B25" t="s">
        <v>50</v>
      </c>
      <c r="C25" s="21">
        <v>4.5720000000000001</v>
      </c>
      <c r="D25" s="21">
        <v>991286.03</v>
      </c>
      <c r="E25" s="21">
        <v>656842.80000000005</v>
      </c>
      <c r="F25" t="s">
        <v>262</v>
      </c>
      <c r="G25" t="s">
        <v>263</v>
      </c>
      <c r="H25" s="22">
        <f t="shared" si="0"/>
        <v>8.9655555555555555</v>
      </c>
      <c r="I25" s="22">
        <f t="shared" si="1"/>
        <v>-79.573333333333323</v>
      </c>
      <c r="J25" s="23">
        <v>30317</v>
      </c>
      <c r="K25" s="24"/>
    </row>
    <row r="26" spans="1:11" x14ac:dyDescent="0.25">
      <c r="A26" t="s">
        <v>51</v>
      </c>
      <c r="B26" t="s">
        <v>52</v>
      </c>
      <c r="C26" s="21">
        <v>228.60000000000002</v>
      </c>
      <c r="D26" s="21">
        <v>1045201.584</v>
      </c>
      <c r="E26" s="21">
        <v>672245.74710000004</v>
      </c>
      <c r="F26" t="s">
        <v>264</v>
      </c>
      <c r="G26" t="s">
        <v>265</v>
      </c>
      <c r="H26" s="22">
        <f t="shared" si="0"/>
        <v>9.4524999999999988</v>
      </c>
      <c r="I26" s="22">
        <f t="shared" si="1"/>
        <v>-79.431111111111122</v>
      </c>
      <c r="J26" s="23">
        <v>36662</v>
      </c>
      <c r="K26" s="24"/>
    </row>
    <row r="27" spans="1:11" x14ac:dyDescent="0.25">
      <c r="A27" t="s">
        <v>53</v>
      </c>
      <c r="B27" t="s">
        <v>54</v>
      </c>
      <c r="C27" s="21">
        <v>42.672000000000004</v>
      </c>
      <c r="D27" s="21">
        <v>992239.76729999995</v>
      </c>
      <c r="E27" s="21">
        <v>610996.84680000006</v>
      </c>
      <c r="F27" t="s">
        <v>266</v>
      </c>
      <c r="G27" t="s">
        <v>267</v>
      </c>
      <c r="H27" s="22">
        <f t="shared" si="0"/>
        <v>8.9755555555555553</v>
      </c>
      <c r="I27" s="22">
        <f t="shared" si="1"/>
        <v>-79.990277777777777</v>
      </c>
      <c r="J27" s="23">
        <v>17411</v>
      </c>
      <c r="K27" s="24"/>
    </row>
    <row r="28" spans="1:11" x14ac:dyDescent="0.25">
      <c r="A28" t="s">
        <v>55</v>
      </c>
      <c r="B28" t="s">
        <v>56</v>
      </c>
      <c r="C28" s="21">
        <v>60.96</v>
      </c>
      <c r="D28" s="21">
        <v>1001476.851</v>
      </c>
      <c r="E28" s="21">
        <v>646756.67409999995</v>
      </c>
      <c r="F28" t="s">
        <v>268</v>
      </c>
      <c r="G28" t="s">
        <v>269</v>
      </c>
      <c r="H28" s="22">
        <f t="shared" si="0"/>
        <v>9.0580555555555566</v>
      </c>
      <c r="I28" s="22">
        <f t="shared" si="1"/>
        <v>-79.664722222222224</v>
      </c>
      <c r="J28" s="23" t="s">
        <v>57</v>
      </c>
      <c r="K28" s="24"/>
    </row>
    <row r="29" spans="1:11" x14ac:dyDescent="0.25">
      <c r="A29" t="s">
        <v>58</v>
      </c>
      <c r="B29" t="s">
        <v>59</v>
      </c>
      <c r="C29" s="21">
        <v>480.06</v>
      </c>
      <c r="D29" s="21">
        <v>1041937.583</v>
      </c>
      <c r="E29" s="21">
        <v>656092.13749999995</v>
      </c>
      <c r="F29" t="s">
        <v>270</v>
      </c>
      <c r="G29" t="s">
        <v>271</v>
      </c>
      <c r="H29" s="22">
        <f t="shared" si="0"/>
        <v>9.4236111111111107</v>
      </c>
      <c r="I29" s="22">
        <f t="shared" si="1"/>
        <v>-79.578333333333333</v>
      </c>
      <c r="J29" s="23">
        <v>17533</v>
      </c>
      <c r="K29" s="24"/>
    </row>
    <row r="30" spans="1:11" x14ac:dyDescent="0.25">
      <c r="A30" t="s">
        <v>60</v>
      </c>
      <c r="B30" t="s">
        <v>61</v>
      </c>
      <c r="C30" s="21">
        <v>542.54399999999998</v>
      </c>
      <c r="D30" s="21">
        <v>1040295</v>
      </c>
      <c r="E30" s="21">
        <v>680911</v>
      </c>
      <c r="F30" t="s">
        <v>272</v>
      </c>
      <c r="G30" t="s">
        <v>273</v>
      </c>
      <c r="H30" s="22">
        <f t="shared" si="0"/>
        <v>9.4097222222222232</v>
      </c>
      <c r="I30" s="22">
        <f t="shared" si="1"/>
        <v>-79.35222222222221</v>
      </c>
      <c r="J30" s="23">
        <v>35949</v>
      </c>
      <c r="K30" s="24"/>
    </row>
    <row r="31" spans="1:11" x14ac:dyDescent="0.25">
      <c r="A31" t="s">
        <v>62</v>
      </c>
      <c r="B31" t="s">
        <v>63</v>
      </c>
      <c r="C31" s="21">
        <v>10.058400000000001</v>
      </c>
      <c r="D31" s="21">
        <v>991664.02</v>
      </c>
      <c r="E31" s="21">
        <v>659468.14</v>
      </c>
      <c r="F31" t="s">
        <v>274</v>
      </c>
      <c r="G31" t="s">
        <v>275</v>
      </c>
      <c r="H31" s="22">
        <f t="shared" si="0"/>
        <v>8.9688888888888894</v>
      </c>
      <c r="I31" s="22">
        <f t="shared" si="1"/>
        <v>-79.549444444444447</v>
      </c>
      <c r="J31" s="23">
        <v>35886</v>
      </c>
      <c r="K31" s="24"/>
    </row>
    <row r="32" spans="1:11" x14ac:dyDescent="0.25">
      <c r="A32" t="s">
        <v>64</v>
      </c>
      <c r="B32" t="s">
        <v>65</v>
      </c>
      <c r="C32" s="21">
        <v>348.99600000000004</v>
      </c>
      <c r="D32" s="21">
        <v>1019241.13</v>
      </c>
      <c r="E32" s="21">
        <v>641044.43999999994</v>
      </c>
      <c r="F32" t="s">
        <v>276</v>
      </c>
      <c r="G32" t="s">
        <v>277</v>
      </c>
      <c r="H32" s="22">
        <f t="shared" si="0"/>
        <v>9.2188888888888894</v>
      </c>
      <c r="I32" s="22">
        <f t="shared" si="1"/>
        <v>-79.716111111111118</v>
      </c>
      <c r="J32" s="23">
        <v>35913</v>
      </c>
      <c r="K32" s="24"/>
    </row>
    <row r="33" spans="1:12" x14ac:dyDescent="0.25">
      <c r="A33" t="s">
        <v>66</v>
      </c>
      <c r="B33" t="s">
        <v>67</v>
      </c>
      <c r="C33" s="21"/>
      <c r="D33" s="21">
        <v>1026085</v>
      </c>
      <c r="E33" s="21">
        <v>612632.17000000004</v>
      </c>
      <c r="F33" t="s">
        <v>278</v>
      </c>
      <c r="G33" t="s">
        <v>279</v>
      </c>
      <c r="H33" s="22">
        <v>9.2810310000000005</v>
      </c>
      <c r="I33" s="22">
        <v>-79.974518000000003</v>
      </c>
      <c r="J33" s="23"/>
      <c r="K33" s="24"/>
      <c r="L33" s="21"/>
    </row>
    <row r="34" spans="1:12" x14ac:dyDescent="0.25">
      <c r="A34" t="s">
        <v>68</v>
      </c>
      <c r="B34" t="s">
        <v>69</v>
      </c>
      <c r="C34" s="21">
        <v>1</v>
      </c>
      <c r="D34" s="21">
        <v>1039605.52</v>
      </c>
      <c r="E34" s="21">
        <v>625076.42000000004</v>
      </c>
      <c r="F34" t="s">
        <v>280</v>
      </c>
      <c r="G34" t="s">
        <v>281</v>
      </c>
      <c r="H34" s="22">
        <v>9.4027419999999999</v>
      </c>
      <c r="I34" s="22">
        <v>-79.860837000000004</v>
      </c>
      <c r="J34" s="26" t="s">
        <v>70</v>
      </c>
      <c r="K34" s="24"/>
    </row>
    <row r="35" spans="1:12" x14ac:dyDescent="0.25">
      <c r="A35" t="s">
        <v>71</v>
      </c>
      <c r="B35" t="s">
        <v>72</v>
      </c>
      <c r="C35" s="21">
        <v>31.394400000000001</v>
      </c>
      <c r="D35" s="21">
        <v>1007454.88</v>
      </c>
      <c r="E35" s="21">
        <v>643528.94559999998</v>
      </c>
      <c r="F35" t="s">
        <v>282</v>
      </c>
      <c r="G35" t="s">
        <v>283</v>
      </c>
      <c r="H35" s="22">
        <f t="shared" si="0"/>
        <v>9.112222222222222</v>
      </c>
      <c r="I35" s="22">
        <f t="shared" si="1"/>
        <v>-79.693888888888893</v>
      </c>
      <c r="J35" s="23" t="s">
        <v>73</v>
      </c>
      <c r="K35" s="24"/>
    </row>
    <row r="36" spans="1:12" x14ac:dyDescent="0.25">
      <c r="A36" t="s">
        <v>74</v>
      </c>
      <c r="B36" t="s">
        <v>75</v>
      </c>
      <c r="C36" s="21">
        <v>345.94800000000004</v>
      </c>
      <c r="D36" s="21">
        <v>979762.87849999999</v>
      </c>
      <c r="E36" s="21">
        <v>608251.06359999999</v>
      </c>
      <c r="F36" t="s">
        <v>284</v>
      </c>
      <c r="G36" t="s">
        <v>285</v>
      </c>
      <c r="H36" s="22">
        <f t="shared" si="0"/>
        <v>8.8627777777777776</v>
      </c>
      <c r="I36" s="22">
        <f t="shared" si="1"/>
        <v>-80.015555555555551</v>
      </c>
      <c r="J36" s="23">
        <v>36707</v>
      </c>
      <c r="K36" s="24"/>
    </row>
    <row r="37" spans="1:12" x14ac:dyDescent="0.25">
      <c r="A37" t="s">
        <v>174</v>
      </c>
      <c r="B37" t="s">
        <v>76</v>
      </c>
      <c r="C37" s="21">
        <v>30.48</v>
      </c>
      <c r="D37" s="21">
        <v>1024588</v>
      </c>
      <c r="E37" s="21">
        <v>618565.41740000003</v>
      </c>
      <c r="F37" t="s">
        <v>286</v>
      </c>
      <c r="G37" t="s">
        <v>287</v>
      </c>
      <c r="H37" s="22">
        <f t="shared" si="0"/>
        <v>9.2683333333333344</v>
      </c>
      <c r="I37" s="22">
        <f t="shared" si="1"/>
        <v>-79.920555555555566</v>
      </c>
      <c r="J37" s="23">
        <v>1828</v>
      </c>
      <c r="K37" s="24"/>
    </row>
    <row r="38" spans="1:12" x14ac:dyDescent="0.25">
      <c r="A38" t="s">
        <v>77</v>
      </c>
      <c r="B38" t="s">
        <v>78</v>
      </c>
      <c r="C38" s="21">
        <v>32.918399999999998</v>
      </c>
      <c r="D38" s="21">
        <v>1024047.58</v>
      </c>
      <c r="E38" s="21">
        <v>617621.23</v>
      </c>
      <c r="F38" t="s">
        <v>288</v>
      </c>
      <c r="G38" t="s">
        <v>289</v>
      </c>
      <c r="H38" s="22">
        <f t="shared" si="0"/>
        <v>9.2630555555555549</v>
      </c>
      <c r="I38" s="22">
        <f t="shared" si="1"/>
        <v>-79.929166666666674</v>
      </c>
      <c r="J38" s="23">
        <v>35431</v>
      </c>
      <c r="K38" s="24"/>
    </row>
    <row r="39" spans="1:12" x14ac:dyDescent="0.25">
      <c r="A39" t="s">
        <v>79</v>
      </c>
      <c r="B39" t="s">
        <v>80</v>
      </c>
      <c r="C39" s="21">
        <v>179.83200000000002</v>
      </c>
      <c r="D39" s="21">
        <v>999855.91</v>
      </c>
      <c r="E39" s="21">
        <v>649164</v>
      </c>
      <c r="F39" t="s">
        <v>290</v>
      </c>
      <c r="G39" t="s">
        <v>291</v>
      </c>
      <c r="H39" s="22">
        <f t="shared" si="0"/>
        <v>9.0511111111111102</v>
      </c>
      <c r="I39" s="22">
        <f t="shared" si="1"/>
        <v>-79.655000000000001</v>
      </c>
      <c r="J39" s="23">
        <v>36895</v>
      </c>
      <c r="K39" s="24"/>
    </row>
    <row r="40" spans="1:12" x14ac:dyDescent="0.25">
      <c r="A40" t="s">
        <v>81</v>
      </c>
      <c r="B40" t="s">
        <v>82</v>
      </c>
      <c r="C40" s="21">
        <v>28.956000000000003</v>
      </c>
      <c r="D40" s="21">
        <v>1014523.077</v>
      </c>
      <c r="E40" s="21">
        <v>616581.47199999995</v>
      </c>
      <c r="F40" t="s">
        <v>292</v>
      </c>
      <c r="G40" t="s">
        <v>293</v>
      </c>
      <c r="H40" s="22">
        <f t="shared" si="0"/>
        <v>9.1769444444444446</v>
      </c>
      <c r="I40" s="22">
        <f t="shared" si="1"/>
        <v>-79.938888888888897</v>
      </c>
      <c r="J40" s="23">
        <v>21885</v>
      </c>
      <c r="K40" s="23"/>
    </row>
    <row r="41" spans="1:12" x14ac:dyDescent="0.25">
      <c r="A41" t="s">
        <v>83</v>
      </c>
      <c r="C41" s="21">
        <v>101</v>
      </c>
      <c r="D41" s="21">
        <v>1017600</v>
      </c>
      <c r="E41" s="21">
        <v>662560</v>
      </c>
      <c r="F41" t="s">
        <v>294</v>
      </c>
      <c r="G41" t="s">
        <v>295</v>
      </c>
      <c r="H41" s="22">
        <f>MID(F41,1,2) + (MID(F41, 5, 5)/60)</f>
        <v>9.2043333333333326</v>
      </c>
      <c r="I41" s="22">
        <f>(MID(G41,1,2) + (MID(G41, 5, 5)/60)) * -1</f>
        <v>-79.525666666666666</v>
      </c>
      <c r="J41" s="23"/>
      <c r="K41" s="23"/>
    </row>
    <row r="42" spans="1:12" x14ac:dyDescent="0.25">
      <c r="A42" t="s">
        <v>84</v>
      </c>
      <c r="B42" t="s">
        <v>85</v>
      </c>
      <c r="C42">
        <v>100.6</v>
      </c>
      <c r="D42" s="21">
        <v>662790</v>
      </c>
      <c r="E42" s="21">
        <v>1017884</v>
      </c>
      <c r="F42" t="s">
        <v>296</v>
      </c>
      <c r="G42" t="s">
        <v>297</v>
      </c>
      <c r="H42" s="22">
        <v>9.2049780000000005</v>
      </c>
      <c r="I42" s="22">
        <v>-79.518028999999999</v>
      </c>
      <c r="J42" s="23">
        <v>37355</v>
      </c>
      <c r="K42" s="23"/>
    </row>
    <row r="43" spans="1:12" x14ac:dyDescent="0.25">
      <c r="A43" t="s">
        <v>86</v>
      </c>
      <c r="B43" t="s">
        <v>87</v>
      </c>
      <c r="C43" s="21">
        <v>24</v>
      </c>
      <c r="D43" s="21">
        <v>1018277.292</v>
      </c>
      <c r="E43" s="21">
        <v>618950.88390000002</v>
      </c>
      <c r="F43" t="s">
        <v>298</v>
      </c>
      <c r="G43" t="s">
        <v>299</v>
      </c>
      <c r="H43" s="22">
        <f t="shared" ref="H43:H62" si="2">MID(F43,1,2) + (MID(F43, 5, 2)/60) + (MID(F43, 9, 2)/3600)</f>
        <v>9.2108333333333334</v>
      </c>
      <c r="I43" s="22">
        <f t="shared" ref="I43:I62" si="3">(MID(G43,1,2) + (MID(G43, 5, 2)/60) + (MID(G43, 9, 2)/3600)) * -1</f>
        <v>-79.917222222222222</v>
      </c>
      <c r="J43" s="26" t="s">
        <v>44</v>
      </c>
      <c r="K43" s="23"/>
    </row>
    <row r="44" spans="1:12" x14ac:dyDescent="0.25">
      <c r="A44" t="s">
        <v>88</v>
      </c>
      <c r="B44" t="s">
        <v>89</v>
      </c>
      <c r="C44" s="21">
        <v>545.59199999999998</v>
      </c>
      <c r="D44" s="21">
        <v>965871.89260000002</v>
      </c>
      <c r="E44" s="21">
        <v>604803.95319999999</v>
      </c>
      <c r="F44" t="s">
        <v>300</v>
      </c>
      <c r="G44" t="s">
        <v>301</v>
      </c>
      <c r="H44" s="22">
        <f t="shared" si="2"/>
        <v>8.737222222222222</v>
      </c>
      <c r="I44" s="22">
        <f t="shared" si="3"/>
        <v>-80.047222222222217</v>
      </c>
      <c r="J44" s="23">
        <v>35852</v>
      </c>
      <c r="K44" s="23"/>
    </row>
    <row r="45" spans="1:12" x14ac:dyDescent="0.25">
      <c r="A45" t="s">
        <v>90</v>
      </c>
      <c r="B45" t="s">
        <v>91</v>
      </c>
      <c r="C45" s="21">
        <v>30.48</v>
      </c>
      <c r="D45" s="21">
        <v>1000272.051</v>
      </c>
      <c r="E45" s="21">
        <v>605600.94999999995</v>
      </c>
      <c r="F45" t="s">
        <v>302</v>
      </c>
      <c r="G45" t="s">
        <v>303</v>
      </c>
      <c r="H45" s="22">
        <f t="shared" si="2"/>
        <v>9.0483333333333338</v>
      </c>
      <c r="I45" s="22">
        <f t="shared" si="3"/>
        <v>-80.039166666666659</v>
      </c>
      <c r="J45" s="23">
        <v>9345</v>
      </c>
      <c r="K45" s="23"/>
    </row>
    <row r="46" spans="1:12" x14ac:dyDescent="0.25">
      <c r="A46" t="s">
        <v>92</v>
      </c>
      <c r="B46" t="s">
        <v>93</v>
      </c>
      <c r="C46" s="21">
        <v>47.244</v>
      </c>
      <c r="D46" s="21">
        <v>1004050.899</v>
      </c>
      <c r="E46" s="21">
        <v>645067.87800000003</v>
      </c>
      <c r="F46" t="s">
        <v>304</v>
      </c>
      <c r="G46" t="s">
        <v>305</v>
      </c>
      <c r="H46" s="22">
        <f t="shared" si="2"/>
        <v>9.0813888888888883</v>
      </c>
      <c r="I46" s="22">
        <f t="shared" si="3"/>
        <v>-79.680000000000007</v>
      </c>
      <c r="J46" s="23">
        <v>24504</v>
      </c>
      <c r="K46" s="23"/>
    </row>
    <row r="47" spans="1:12" x14ac:dyDescent="0.25">
      <c r="A47" t="s">
        <v>94</v>
      </c>
      <c r="B47" t="s">
        <v>95</v>
      </c>
      <c r="C47" s="21">
        <v>33.527999999999999</v>
      </c>
      <c r="D47" s="21">
        <v>1005109.314</v>
      </c>
      <c r="E47" s="21">
        <v>611235.99329999997</v>
      </c>
      <c r="F47" t="s">
        <v>306</v>
      </c>
      <c r="G47" t="s">
        <v>307</v>
      </c>
      <c r="H47" s="22">
        <f t="shared" si="2"/>
        <v>9.0919444444444455</v>
      </c>
      <c r="I47" s="22">
        <f t="shared" si="3"/>
        <v>-79.987777777777779</v>
      </c>
      <c r="J47" s="23">
        <v>4384</v>
      </c>
      <c r="K47" s="23"/>
    </row>
    <row r="48" spans="1:12" x14ac:dyDescent="0.25">
      <c r="A48" t="s">
        <v>96</v>
      </c>
      <c r="B48" t="s">
        <v>97</v>
      </c>
      <c r="C48" s="21">
        <v>3.048</v>
      </c>
      <c r="D48" s="21">
        <v>1034280.22</v>
      </c>
      <c r="E48" s="21">
        <v>619176.66</v>
      </c>
      <c r="F48" t="s">
        <v>308</v>
      </c>
      <c r="G48" t="s">
        <v>309</v>
      </c>
      <c r="H48" s="22">
        <f t="shared" si="2"/>
        <v>9.3555555555555561</v>
      </c>
      <c r="I48" s="22">
        <f t="shared" si="3"/>
        <v>-79.914722222222224</v>
      </c>
      <c r="J48" s="23">
        <v>35370</v>
      </c>
      <c r="K48" s="23"/>
    </row>
    <row r="49" spans="1:11" x14ac:dyDescent="0.25">
      <c r="A49" t="s">
        <v>175</v>
      </c>
      <c r="B49" t="s">
        <v>98</v>
      </c>
      <c r="C49" s="21">
        <v>103.63200000000001</v>
      </c>
      <c r="D49" s="21">
        <v>989270.33180000004</v>
      </c>
      <c r="E49" s="21">
        <v>603064.40630000003</v>
      </c>
      <c r="F49" t="s">
        <v>310</v>
      </c>
      <c r="G49" t="s">
        <v>311</v>
      </c>
      <c r="H49" s="22">
        <f t="shared" si="2"/>
        <v>8.9488888888888898</v>
      </c>
      <c r="I49" s="22">
        <f t="shared" si="3"/>
        <v>-80.0625</v>
      </c>
      <c r="J49" s="23">
        <v>17411</v>
      </c>
      <c r="K49" s="23"/>
    </row>
    <row r="50" spans="1:11" x14ac:dyDescent="0.25">
      <c r="A50" t="s">
        <v>99</v>
      </c>
      <c r="B50" t="s">
        <v>100</v>
      </c>
      <c r="C50" s="21"/>
      <c r="D50" s="21">
        <v>580310.6</v>
      </c>
      <c r="E50" s="21">
        <v>974262.7</v>
      </c>
      <c r="F50" t="s">
        <v>312</v>
      </c>
      <c r="G50" t="s">
        <v>313</v>
      </c>
      <c r="H50" s="22">
        <f t="shared" si="2"/>
        <v>8.8241666666666667</v>
      </c>
      <c r="I50" s="22">
        <f t="shared" si="3"/>
        <v>-80.287777777777777</v>
      </c>
      <c r="J50" s="23">
        <v>38076</v>
      </c>
      <c r="K50" s="23"/>
    </row>
    <row r="51" spans="1:11" x14ac:dyDescent="0.25">
      <c r="A51" t="s">
        <v>101</v>
      </c>
      <c r="B51" t="s">
        <v>102</v>
      </c>
      <c r="C51" s="21">
        <v>221.9</v>
      </c>
      <c r="D51" s="21">
        <v>581329.1</v>
      </c>
      <c r="E51" s="21">
        <v>984461.2</v>
      </c>
      <c r="F51" t="s">
        <v>314</v>
      </c>
      <c r="G51" t="s">
        <v>315</v>
      </c>
      <c r="H51" s="22">
        <f t="shared" si="2"/>
        <v>8.9052777777777781</v>
      </c>
      <c r="I51" s="22">
        <f t="shared" si="3"/>
        <v>-80.260277777777773</v>
      </c>
      <c r="J51" s="23">
        <v>37349</v>
      </c>
      <c r="K51" s="23"/>
    </row>
    <row r="52" spans="1:11" x14ac:dyDescent="0.25">
      <c r="A52" t="s">
        <v>103</v>
      </c>
      <c r="B52" t="s">
        <v>104</v>
      </c>
      <c r="C52" s="21">
        <v>19.812000000000001</v>
      </c>
      <c r="D52" s="21">
        <v>996646.07</v>
      </c>
      <c r="E52" s="21">
        <v>652790.64</v>
      </c>
      <c r="F52" t="s">
        <v>316</v>
      </c>
      <c r="G52" t="s">
        <v>317</v>
      </c>
      <c r="H52" s="22">
        <f t="shared" si="2"/>
        <v>9.0141666666666662</v>
      </c>
      <c r="I52" s="22">
        <f t="shared" si="3"/>
        <v>-79.61</v>
      </c>
      <c r="J52" s="23">
        <v>3197</v>
      </c>
      <c r="K52" s="23"/>
    </row>
    <row r="53" spans="1:11" x14ac:dyDescent="0.25">
      <c r="A53" t="s">
        <v>105</v>
      </c>
      <c r="B53" t="s">
        <v>197</v>
      </c>
      <c r="C53" s="21">
        <v>33.527999999999999</v>
      </c>
      <c r="D53" s="21">
        <v>1021647.06</v>
      </c>
      <c r="E53" s="21">
        <v>625959.6618</v>
      </c>
      <c r="F53" t="s">
        <v>318</v>
      </c>
      <c r="G53" t="s">
        <v>319</v>
      </c>
      <c r="H53" s="22">
        <f t="shared" si="2"/>
        <v>9.2411111111111097</v>
      </c>
      <c r="I53" s="22">
        <f t="shared" si="3"/>
        <v>-79.853333333333325</v>
      </c>
      <c r="J53" s="23">
        <v>2892</v>
      </c>
      <c r="K53" s="23"/>
    </row>
    <row r="54" spans="1:11" x14ac:dyDescent="0.25">
      <c r="A54" t="s">
        <v>106</v>
      </c>
      <c r="B54" t="s">
        <v>320</v>
      </c>
      <c r="C54" s="21"/>
      <c r="D54" s="21">
        <v>993648.74</v>
      </c>
      <c r="E54" s="21">
        <v>654096.32999999996</v>
      </c>
      <c r="F54" t="s">
        <v>321</v>
      </c>
      <c r="G54" t="s">
        <v>322</v>
      </c>
      <c r="H54" s="22">
        <f t="shared" si="2"/>
        <v>8.9863888888888876</v>
      </c>
      <c r="I54" s="22">
        <f t="shared" si="3"/>
        <v>-79.598333333333329</v>
      </c>
      <c r="J54" s="23"/>
      <c r="K54" s="23"/>
    </row>
    <row r="55" spans="1:11" x14ac:dyDescent="0.25">
      <c r="A55" t="s">
        <v>107</v>
      </c>
      <c r="B55" t="s">
        <v>196</v>
      </c>
      <c r="C55" s="21">
        <v>30.48</v>
      </c>
      <c r="D55" s="21">
        <v>997595.29</v>
      </c>
      <c r="E55" s="21">
        <v>651993.02</v>
      </c>
      <c r="F55" t="s">
        <v>323</v>
      </c>
      <c r="G55" t="s">
        <v>324</v>
      </c>
      <c r="H55" s="22">
        <f t="shared" si="2"/>
        <v>9.0227777777777778</v>
      </c>
      <c r="I55" s="22">
        <f t="shared" si="3"/>
        <v>-79.61722222222221</v>
      </c>
      <c r="J55" s="23">
        <v>2923</v>
      </c>
      <c r="K55" s="23"/>
    </row>
    <row r="56" spans="1:11" x14ac:dyDescent="0.25">
      <c r="A56" t="s">
        <v>108</v>
      </c>
      <c r="B56" t="s">
        <v>109</v>
      </c>
      <c r="C56" s="21">
        <v>106.68</v>
      </c>
      <c r="D56" s="21">
        <v>1037122.529</v>
      </c>
      <c r="E56" s="21">
        <v>658003.22039999999</v>
      </c>
      <c r="F56" t="s">
        <v>325</v>
      </c>
      <c r="G56" t="s">
        <v>326</v>
      </c>
      <c r="H56" s="22">
        <f t="shared" si="2"/>
        <v>9.3800000000000008</v>
      </c>
      <c r="I56" s="22">
        <f t="shared" si="3"/>
        <v>-79.561111111111103</v>
      </c>
      <c r="J56" s="23">
        <v>12328</v>
      </c>
      <c r="K56" s="23"/>
    </row>
    <row r="57" spans="1:11" x14ac:dyDescent="0.25">
      <c r="A57" t="s">
        <v>176</v>
      </c>
      <c r="B57" t="s">
        <v>110</v>
      </c>
      <c r="C57" s="21">
        <v>25</v>
      </c>
      <c r="D57" s="21">
        <v>1015349.573</v>
      </c>
      <c r="E57" s="21">
        <v>625674.61659999995</v>
      </c>
      <c r="F57" t="s">
        <v>327</v>
      </c>
      <c r="G57" t="s">
        <v>328</v>
      </c>
      <c r="H57" s="22">
        <f t="shared" si="2"/>
        <v>9.1841666666666661</v>
      </c>
      <c r="I57" s="22">
        <f t="shared" si="3"/>
        <v>-79.856111111111105</v>
      </c>
      <c r="J57" s="23">
        <v>39569</v>
      </c>
      <c r="K57" s="23"/>
    </row>
    <row r="58" spans="1:11" x14ac:dyDescent="0.25">
      <c r="A58" t="s">
        <v>111</v>
      </c>
      <c r="B58" t="s">
        <v>112</v>
      </c>
      <c r="C58" s="21">
        <v>55</v>
      </c>
      <c r="D58" s="21">
        <v>1012893</v>
      </c>
      <c r="E58" s="21">
        <v>631189</v>
      </c>
      <c r="F58" t="s">
        <v>329</v>
      </c>
      <c r="G58" t="s">
        <v>330</v>
      </c>
      <c r="H58" s="22">
        <f t="shared" si="2"/>
        <v>9.16</v>
      </c>
      <c r="I58" s="22">
        <f t="shared" si="3"/>
        <v>-79.806111111111107</v>
      </c>
      <c r="J58" s="23">
        <v>39569</v>
      </c>
      <c r="K58" s="23"/>
    </row>
    <row r="59" spans="1:11" x14ac:dyDescent="0.25">
      <c r="A59" t="s">
        <v>113</v>
      </c>
      <c r="B59" t="s">
        <v>114</v>
      </c>
      <c r="C59" s="21">
        <v>198.12</v>
      </c>
      <c r="D59" s="21">
        <v>1026355.68</v>
      </c>
      <c r="E59" s="21">
        <v>675961.61</v>
      </c>
      <c r="F59" t="s">
        <v>331</v>
      </c>
      <c r="G59" t="s">
        <v>332</v>
      </c>
      <c r="H59" s="22">
        <f t="shared" si="2"/>
        <v>9.281944444444445</v>
      </c>
      <c r="I59" s="22">
        <f t="shared" si="3"/>
        <v>-79.398055555555558</v>
      </c>
      <c r="J59" s="23">
        <v>26665</v>
      </c>
      <c r="K59" s="23"/>
    </row>
    <row r="60" spans="1:11" x14ac:dyDescent="0.25">
      <c r="A60" t="s">
        <v>115</v>
      </c>
      <c r="B60" t="s">
        <v>116</v>
      </c>
      <c r="C60" s="21">
        <v>201.16800000000001</v>
      </c>
      <c r="D60" s="21">
        <v>1026355.68</v>
      </c>
      <c r="E60" s="21">
        <v>675961.61</v>
      </c>
      <c r="F60" t="s">
        <v>331</v>
      </c>
      <c r="G60" t="s">
        <v>332</v>
      </c>
      <c r="H60" s="22">
        <f t="shared" si="2"/>
        <v>9.281944444444445</v>
      </c>
      <c r="I60" s="22">
        <f t="shared" si="3"/>
        <v>-79.398055555555558</v>
      </c>
      <c r="J60" s="23"/>
      <c r="K60" s="23"/>
    </row>
    <row r="61" spans="1:11" x14ac:dyDescent="0.25">
      <c r="A61" t="s">
        <v>117</v>
      </c>
      <c r="B61" t="s">
        <v>118</v>
      </c>
      <c r="C61" s="21">
        <v>79.248000000000005</v>
      </c>
      <c r="D61" s="21">
        <v>1028757.318</v>
      </c>
      <c r="E61" s="21">
        <v>655596.08109999995</v>
      </c>
      <c r="F61" t="s">
        <v>333</v>
      </c>
      <c r="G61" t="s">
        <v>334</v>
      </c>
      <c r="H61" s="22">
        <f t="shared" si="2"/>
        <v>9.3044444444444458</v>
      </c>
      <c r="I61" s="22">
        <f t="shared" si="3"/>
        <v>-79.583333333333329</v>
      </c>
      <c r="J61" s="23">
        <v>1</v>
      </c>
      <c r="K61" s="23"/>
    </row>
    <row r="62" spans="1:11" x14ac:dyDescent="0.25">
      <c r="A62" t="s">
        <v>119</v>
      </c>
      <c r="B62" t="s">
        <v>120</v>
      </c>
      <c r="C62" s="21">
        <v>519.98880000000008</v>
      </c>
      <c r="D62" s="21">
        <v>1041572.194</v>
      </c>
      <c r="E62" s="21">
        <v>664238.70609999995</v>
      </c>
      <c r="F62" t="s">
        <v>335</v>
      </c>
      <c r="G62" t="s">
        <v>336</v>
      </c>
      <c r="H62" s="22">
        <f t="shared" si="2"/>
        <v>9.42</v>
      </c>
      <c r="I62" s="22">
        <f t="shared" si="3"/>
        <v>-79.504166666666663</v>
      </c>
      <c r="J62" s="23">
        <v>15067</v>
      </c>
      <c r="K62" s="23"/>
    </row>
    <row r="63" spans="1:11" x14ac:dyDescent="0.25">
      <c r="A63" t="s">
        <v>121</v>
      </c>
      <c r="B63" t="s">
        <v>122</v>
      </c>
      <c r="C63" s="21">
        <v>102</v>
      </c>
      <c r="D63" s="21">
        <v>998635.46039999998</v>
      </c>
      <c r="E63" s="21">
        <v>637190.65029999998</v>
      </c>
      <c r="F63" t="s">
        <v>337</v>
      </c>
      <c r="G63" t="s">
        <v>338</v>
      </c>
      <c r="H63" s="22">
        <f>MID(F63,1,2) + (MID(F63, 5, 4)/60)</f>
        <v>9.0326666666666675</v>
      </c>
      <c r="I63" s="22">
        <f>(MID(G63,1,2) + (MID(G63, 5, 5)/60)) * -1</f>
        <v>-79.751833333333337</v>
      </c>
      <c r="J63" s="23">
        <v>39153</v>
      </c>
      <c r="K63" s="23"/>
    </row>
    <row r="64" spans="1:11" x14ac:dyDescent="0.25">
      <c r="A64" t="s">
        <v>123</v>
      </c>
      <c r="B64" t="s">
        <v>124</v>
      </c>
      <c r="C64" s="21">
        <v>27.736800000000002</v>
      </c>
      <c r="D64" s="21">
        <v>1015610.84</v>
      </c>
      <c r="E64" s="21">
        <v>647864.38</v>
      </c>
      <c r="F64" t="s">
        <v>339</v>
      </c>
      <c r="G64" t="s">
        <v>340</v>
      </c>
      <c r="H64" s="22">
        <f t="shared" ref="H64:H70" si="4">MID(F64,1,2) + (MID(F64, 5, 2)/60) + (MID(F64, 9, 2)/3600)</f>
        <v>9.1858333333333331</v>
      </c>
      <c r="I64" s="22">
        <f t="shared" ref="I64:I70" si="5">(MID(G64,1,2) + (MID(G64, 5, 2)/60) + (MID(G64, 9, 2)/3600)) * -1</f>
        <v>-79.654166666666669</v>
      </c>
      <c r="J64" s="23">
        <v>31413</v>
      </c>
      <c r="K64" s="23"/>
    </row>
    <row r="65" spans="1:11" x14ac:dyDescent="0.25">
      <c r="A65" t="s">
        <v>177</v>
      </c>
      <c r="B65" t="s">
        <v>125</v>
      </c>
      <c r="C65" s="21">
        <v>134</v>
      </c>
      <c r="D65" s="21">
        <v>995812.89</v>
      </c>
      <c r="E65" s="21">
        <v>651785.98</v>
      </c>
      <c r="F65" t="s">
        <v>341</v>
      </c>
      <c r="G65" t="s">
        <v>342</v>
      </c>
      <c r="H65" s="22">
        <f t="shared" si="4"/>
        <v>9.0066666666666659</v>
      </c>
      <c r="I65" s="22">
        <f t="shared" si="5"/>
        <v>-79.619166666666658</v>
      </c>
      <c r="J65" s="23">
        <v>39588</v>
      </c>
      <c r="K65" s="23"/>
    </row>
    <row r="66" spans="1:11" x14ac:dyDescent="0.25">
      <c r="A66" t="s">
        <v>126</v>
      </c>
      <c r="B66" t="s">
        <v>127</v>
      </c>
      <c r="C66" s="21">
        <v>64</v>
      </c>
      <c r="D66" s="21">
        <v>1022743.934</v>
      </c>
      <c r="E66" s="21">
        <v>657451.272</v>
      </c>
      <c r="F66" t="s">
        <v>343</v>
      </c>
      <c r="G66" t="s">
        <v>344</v>
      </c>
      <c r="H66" s="22">
        <f t="shared" si="4"/>
        <v>9.25</v>
      </c>
      <c r="I66" s="22">
        <f t="shared" si="5"/>
        <v>-79.566666666666663</v>
      </c>
      <c r="J66" s="23">
        <v>39356</v>
      </c>
      <c r="K66" s="23"/>
    </row>
    <row r="67" spans="1:11" x14ac:dyDescent="0.25">
      <c r="A67" t="s">
        <v>178</v>
      </c>
      <c r="B67" t="s">
        <v>198</v>
      </c>
      <c r="C67" s="21">
        <v>200</v>
      </c>
      <c r="D67" s="21">
        <v>1036627.861</v>
      </c>
      <c r="E67" s="21">
        <v>649493.22210000001</v>
      </c>
      <c r="F67" t="s">
        <v>345</v>
      </c>
      <c r="G67" t="s">
        <v>346</v>
      </c>
      <c r="H67" s="22">
        <f t="shared" si="4"/>
        <v>9.3758333333333344</v>
      </c>
      <c r="I67" s="22">
        <f t="shared" si="5"/>
        <v>-79.638611111111118</v>
      </c>
      <c r="J67" s="23">
        <v>39898</v>
      </c>
      <c r="K67" s="23"/>
    </row>
    <row r="68" spans="1:11" x14ac:dyDescent="0.25">
      <c r="A68" t="s">
        <v>128</v>
      </c>
      <c r="B68" t="s">
        <v>129</v>
      </c>
      <c r="C68" s="21">
        <v>968.65440000000001</v>
      </c>
      <c r="D68" s="21">
        <v>1021100.86</v>
      </c>
      <c r="E68" s="21">
        <v>675618.97</v>
      </c>
      <c r="F68" t="s">
        <v>347</v>
      </c>
      <c r="G68" t="s">
        <v>348</v>
      </c>
      <c r="H68" s="22">
        <f t="shared" si="4"/>
        <v>9.2344444444444438</v>
      </c>
      <c r="I68" s="22">
        <f t="shared" si="5"/>
        <v>-79.401388888888889</v>
      </c>
      <c r="J68" s="23">
        <v>35893</v>
      </c>
      <c r="K68" s="23"/>
    </row>
    <row r="69" spans="1:11" x14ac:dyDescent="0.25">
      <c r="A69" t="s">
        <v>179</v>
      </c>
      <c r="B69" t="s">
        <v>130</v>
      </c>
      <c r="C69" s="21"/>
      <c r="D69" s="21">
        <v>564076.56000000006</v>
      </c>
      <c r="E69" s="21">
        <v>982280.56</v>
      </c>
      <c r="F69" t="s">
        <v>349</v>
      </c>
      <c r="G69" t="s">
        <v>350</v>
      </c>
      <c r="H69" s="22">
        <v>8.885783</v>
      </c>
      <c r="I69" s="22">
        <v>-80.417232999999996</v>
      </c>
      <c r="J69" s="23">
        <v>37573</v>
      </c>
      <c r="K69" s="23"/>
    </row>
    <row r="70" spans="1:11" x14ac:dyDescent="0.25">
      <c r="A70" t="s">
        <v>131</v>
      </c>
      <c r="B70" t="s">
        <v>132</v>
      </c>
      <c r="C70" s="21">
        <v>109.72800000000001</v>
      </c>
      <c r="D70" s="21">
        <v>990130.02419999999</v>
      </c>
      <c r="E70" s="21">
        <v>624586.0834</v>
      </c>
      <c r="F70" t="s">
        <v>351</v>
      </c>
      <c r="G70" t="s">
        <v>352</v>
      </c>
      <c r="H70" s="22">
        <f t="shared" si="4"/>
        <v>8.9686111111111106</v>
      </c>
      <c r="I70" s="22">
        <f t="shared" si="5"/>
        <v>-79.867777777777775</v>
      </c>
      <c r="J70" s="23">
        <v>38068</v>
      </c>
      <c r="K70" s="23"/>
    </row>
    <row r="71" spans="1:11" x14ac:dyDescent="0.25">
      <c r="C71" s="21"/>
      <c r="H71" s="22"/>
      <c r="I71" s="22"/>
      <c r="J71" s="23"/>
      <c r="K71" s="23"/>
    </row>
    <row r="72" spans="1:11" ht="18.75" x14ac:dyDescent="0.3">
      <c r="A72" s="5" t="s">
        <v>353</v>
      </c>
      <c r="J72" s="23"/>
      <c r="K72" s="23"/>
    </row>
    <row r="73" spans="1:11" x14ac:dyDescent="0.25">
      <c r="A73" t="s">
        <v>133</v>
      </c>
      <c r="B73" t="s">
        <v>134</v>
      </c>
      <c r="C73">
        <v>4</v>
      </c>
      <c r="D73" s="21">
        <v>657580.69999999995</v>
      </c>
      <c r="E73" s="21">
        <v>989631.01</v>
      </c>
      <c r="F73" t="s">
        <v>354</v>
      </c>
      <c r="G73" t="s">
        <v>355</v>
      </c>
      <c r="H73">
        <v>8.9499999999999993</v>
      </c>
      <c r="I73">
        <v>-79.566666999999995</v>
      </c>
      <c r="J73" s="25" t="s">
        <v>135</v>
      </c>
      <c r="K73" s="25" t="s">
        <v>136</v>
      </c>
    </row>
    <row r="74" spans="1:11" x14ac:dyDescent="0.25">
      <c r="A74" t="s">
        <v>137</v>
      </c>
      <c r="B74" t="s">
        <v>138</v>
      </c>
      <c r="C74" s="21">
        <v>13.716000000000001</v>
      </c>
      <c r="D74" s="21">
        <v>554878.69999999995</v>
      </c>
      <c r="E74" s="21">
        <v>985706.9</v>
      </c>
      <c r="F74" t="s">
        <v>356</v>
      </c>
      <c r="G74" t="s">
        <v>357</v>
      </c>
      <c r="H74" s="27"/>
      <c r="I74" s="22"/>
      <c r="J74" s="23">
        <v>36508</v>
      </c>
      <c r="K74" s="23">
        <v>39021</v>
      </c>
    </row>
    <row r="75" spans="1:11" x14ac:dyDescent="0.25">
      <c r="A75" t="s">
        <v>139</v>
      </c>
      <c r="B75" t="s">
        <v>140</v>
      </c>
      <c r="D75" s="21">
        <v>557351</v>
      </c>
      <c r="E75" s="21">
        <v>964489</v>
      </c>
      <c r="F75" t="s">
        <v>358</v>
      </c>
      <c r="G75" t="s">
        <v>359</v>
      </c>
      <c r="H75" s="27"/>
      <c r="I75" s="22"/>
      <c r="J75" s="23">
        <v>37351</v>
      </c>
      <c r="K75" s="23"/>
    </row>
    <row r="76" spans="1:11" x14ac:dyDescent="0.25">
      <c r="A76" t="s">
        <v>180</v>
      </c>
      <c r="B76" t="s">
        <v>181</v>
      </c>
      <c r="D76" s="21">
        <v>573938.06000000006</v>
      </c>
      <c r="E76" s="21">
        <v>967616.9</v>
      </c>
      <c r="F76" t="s">
        <v>360</v>
      </c>
      <c r="G76" t="s">
        <v>361</v>
      </c>
      <c r="J76" s="23">
        <v>38065</v>
      </c>
      <c r="K76" s="23">
        <v>40028</v>
      </c>
    </row>
    <row r="77" spans="1:11" x14ac:dyDescent="0.25">
      <c r="A77" t="s">
        <v>141</v>
      </c>
      <c r="B77" t="s">
        <v>142</v>
      </c>
      <c r="C77" s="21">
        <v>9.1440000000000001</v>
      </c>
      <c r="D77" s="21">
        <v>590688.56000000006</v>
      </c>
      <c r="E77" s="21">
        <v>992282.2</v>
      </c>
      <c r="F77" t="s">
        <v>362</v>
      </c>
      <c r="G77" t="s">
        <v>363</v>
      </c>
      <c r="H77" s="27"/>
      <c r="I77" s="22"/>
      <c r="J77" s="23">
        <v>36465</v>
      </c>
      <c r="K77" s="23">
        <v>39054</v>
      </c>
    </row>
    <row r="78" spans="1:11" x14ac:dyDescent="0.25">
      <c r="A78" t="s">
        <v>143</v>
      </c>
      <c r="B78" t="s">
        <v>144</v>
      </c>
      <c r="C78" s="21">
        <v>12.192</v>
      </c>
      <c r="D78" s="21">
        <v>548682.43999999994</v>
      </c>
      <c r="E78" s="21">
        <v>982259.25</v>
      </c>
      <c r="F78" t="s">
        <v>364</v>
      </c>
      <c r="G78" t="s">
        <v>365</v>
      </c>
      <c r="H78" s="27"/>
      <c r="I78" s="22"/>
      <c r="J78" s="23">
        <v>36482</v>
      </c>
      <c r="K78" s="23">
        <v>39266</v>
      </c>
    </row>
    <row r="79" spans="1:11" x14ac:dyDescent="0.25">
      <c r="A79" t="s">
        <v>182</v>
      </c>
      <c r="B79" t="s">
        <v>183</v>
      </c>
      <c r="C79" s="21"/>
      <c r="D79" s="21">
        <v>557372.30000000005</v>
      </c>
      <c r="E79" s="21">
        <v>971460.3</v>
      </c>
      <c r="F79" t="s">
        <v>366</v>
      </c>
      <c r="G79" t="s">
        <v>367</v>
      </c>
      <c r="H79" s="27"/>
      <c r="I79" s="22"/>
      <c r="J79" s="23">
        <v>37357</v>
      </c>
      <c r="K79" s="23">
        <v>39328</v>
      </c>
    </row>
    <row r="80" spans="1:11" x14ac:dyDescent="0.25">
      <c r="A80" t="s">
        <v>145</v>
      </c>
      <c r="B80" t="s">
        <v>146</v>
      </c>
      <c r="C80" s="21">
        <v>4.5720000000000001</v>
      </c>
      <c r="D80" s="21">
        <v>622618.80000000005</v>
      </c>
      <c r="E80" s="21">
        <v>1035584.75</v>
      </c>
      <c r="F80" t="s">
        <v>368</v>
      </c>
      <c r="G80" t="s">
        <v>369</v>
      </c>
      <c r="H80" s="27"/>
      <c r="I80" s="22"/>
      <c r="J80" s="23">
        <v>29465</v>
      </c>
      <c r="K80" s="23">
        <v>35246</v>
      </c>
    </row>
    <row r="81" spans="1:12" x14ac:dyDescent="0.25">
      <c r="A81" t="s">
        <v>147</v>
      </c>
      <c r="B81" t="s">
        <v>370</v>
      </c>
      <c r="C81" s="21">
        <v>8.5343999999999998</v>
      </c>
      <c r="D81" s="21">
        <v>620793.80000000005</v>
      </c>
      <c r="E81" s="21">
        <v>1033736</v>
      </c>
      <c r="F81" t="s">
        <v>371</v>
      </c>
      <c r="G81" t="s">
        <v>372</v>
      </c>
      <c r="H81" s="22">
        <v>9.35</v>
      </c>
      <c r="I81" s="22">
        <v>-79.900000000000006</v>
      </c>
      <c r="J81" s="23" t="s">
        <v>148</v>
      </c>
      <c r="K81" s="23">
        <v>29128</v>
      </c>
      <c r="L81" t="s">
        <v>149</v>
      </c>
    </row>
    <row r="82" spans="1:12" x14ac:dyDescent="0.25">
      <c r="A82" t="s">
        <v>150</v>
      </c>
      <c r="B82" t="s">
        <v>151</v>
      </c>
      <c r="C82" s="21"/>
      <c r="D82" s="21">
        <v>551199.06000000006</v>
      </c>
      <c r="E82" s="21">
        <v>972834.2</v>
      </c>
      <c r="F82" t="s">
        <v>373</v>
      </c>
      <c r="G82" t="s">
        <v>374</v>
      </c>
      <c r="H82" s="27"/>
      <c r="I82" s="22"/>
      <c r="J82" s="23">
        <v>37671</v>
      </c>
      <c r="K82" s="23">
        <v>39259</v>
      </c>
    </row>
    <row r="83" spans="1:12" x14ac:dyDescent="0.25">
      <c r="A83" t="s">
        <v>152</v>
      </c>
      <c r="B83" t="s">
        <v>153</v>
      </c>
      <c r="C83" s="21">
        <v>70.103999999999999</v>
      </c>
      <c r="D83" s="21">
        <v>648226.19999999995</v>
      </c>
      <c r="E83" s="21">
        <v>1000009.5</v>
      </c>
      <c r="F83" t="s">
        <v>375</v>
      </c>
      <c r="G83" t="s">
        <v>376</v>
      </c>
      <c r="H83" s="27"/>
      <c r="I83" s="22"/>
      <c r="J83" s="23">
        <v>24990</v>
      </c>
      <c r="K83" s="23">
        <v>37373</v>
      </c>
      <c r="L83" t="s">
        <v>154</v>
      </c>
    </row>
    <row r="84" spans="1:12" x14ac:dyDescent="0.25">
      <c r="A84" t="s">
        <v>155</v>
      </c>
      <c r="B84" t="s">
        <v>156</v>
      </c>
      <c r="D84" s="21">
        <v>604803.1</v>
      </c>
      <c r="E84" s="21">
        <v>965932.8</v>
      </c>
      <c r="F84" t="s">
        <v>377</v>
      </c>
      <c r="G84" t="s">
        <v>378</v>
      </c>
      <c r="H84" s="28"/>
      <c r="I84" s="10"/>
      <c r="J84" s="23">
        <v>37355</v>
      </c>
      <c r="K84" s="23">
        <v>39688</v>
      </c>
    </row>
    <row r="85" spans="1:12" x14ac:dyDescent="0.25">
      <c r="A85" t="s">
        <v>157</v>
      </c>
      <c r="B85" t="s">
        <v>158</v>
      </c>
      <c r="C85" s="21"/>
      <c r="D85" s="21">
        <v>585640.1</v>
      </c>
      <c r="E85" s="21">
        <v>982043.75</v>
      </c>
      <c r="F85" t="s">
        <v>379</v>
      </c>
      <c r="G85" t="s">
        <v>380</v>
      </c>
      <c r="H85" s="27"/>
      <c r="I85" s="22"/>
      <c r="J85" s="23">
        <v>37558</v>
      </c>
      <c r="K85" s="23">
        <v>39317</v>
      </c>
    </row>
    <row r="86" spans="1:12" x14ac:dyDescent="0.25">
      <c r="A86" t="s">
        <v>159</v>
      </c>
      <c r="B86" t="s">
        <v>160</v>
      </c>
      <c r="C86" s="21">
        <v>683.97120000000007</v>
      </c>
      <c r="D86" s="21">
        <v>668185.59999999998</v>
      </c>
      <c r="E86" s="21">
        <v>1031485.75</v>
      </c>
      <c r="F86" t="s">
        <v>381</v>
      </c>
      <c r="G86" t="s">
        <v>382</v>
      </c>
      <c r="H86" s="27"/>
      <c r="I86" s="22"/>
      <c r="J86" s="23">
        <v>35832</v>
      </c>
      <c r="K86" s="23">
        <v>38862</v>
      </c>
    </row>
    <row r="87" spans="1:12" x14ac:dyDescent="0.25">
      <c r="A87" t="s">
        <v>161</v>
      </c>
      <c r="B87" t="s">
        <v>162</v>
      </c>
      <c r="C87" s="21"/>
      <c r="D87" s="21">
        <v>560475.9</v>
      </c>
      <c r="E87" s="21">
        <v>980156</v>
      </c>
      <c r="F87" t="s">
        <v>383</v>
      </c>
      <c r="G87" t="s">
        <v>384</v>
      </c>
      <c r="H87" s="27"/>
      <c r="I87" s="22"/>
      <c r="J87" s="23">
        <v>37406</v>
      </c>
      <c r="K87" s="23">
        <v>39043</v>
      </c>
    </row>
    <row r="88" spans="1:12" x14ac:dyDescent="0.25">
      <c r="A88" t="s">
        <v>163</v>
      </c>
      <c r="B88" t="s">
        <v>164</v>
      </c>
      <c r="H88" s="29"/>
      <c r="I88" s="29"/>
      <c r="J88" s="23">
        <v>38371</v>
      </c>
      <c r="K88" s="23">
        <v>39448</v>
      </c>
    </row>
    <row r="89" spans="1:12" x14ac:dyDescent="0.25">
      <c r="A89" t="s">
        <v>184</v>
      </c>
      <c r="C89" s="21">
        <v>80.772000000000006</v>
      </c>
      <c r="D89" s="21">
        <v>654880.25</v>
      </c>
      <c r="E89" s="21">
        <v>1024088.25</v>
      </c>
      <c r="F89" t="s">
        <v>385</v>
      </c>
      <c r="G89" t="s">
        <v>386</v>
      </c>
      <c r="H89" s="27"/>
      <c r="I89" s="22"/>
      <c r="J89" s="23">
        <v>36708</v>
      </c>
      <c r="K89" s="23"/>
    </row>
    <row r="90" spans="1:12" x14ac:dyDescent="0.25">
      <c r="A90" t="s">
        <v>165</v>
      </c>
      <c r="B90" t="s">
        <v>387</v>
      </c>
      <c r="C90" s="21">
        <v>30.48</v>
      </c>
      <c r="D90" s="21">
        <f>D47</f>
        <v>1005109.314</v>
      </c>
      <c r="E90" s="21">
        <f>E47</f>
        <v>611235.99329999997</v>
      </c>
      <c r="F90" t="e">
        <f>#REF!</f>
        <v>#REF!</v>
      </c>
      <c r="G90" t="e">
        <f>#REF!</f>
        <v>#REF!</v>
      </c>
      <c r="H90" s="27"/>
      <c r="I90" s="22"/>
      <c r="J90" s="23">
        <v>2923</v>
      </c>
      <c r="K90" s="23">
        <v>39142</v>
      </c>
    </row>
    <row r="91" spans="1:12" x14ac:dyDescent="0.25">
      <c r="A91" t="s">
        <v>185</v>
      </c>
      <c r="B91" t="s">
        <v>166</v>
      </c>
      <c r="C91" s="21"/>
      <c r="D91" s="21">
        <v>556706.80000000005</v>
      </c>
      <c r="E91" s="21">
        <v>966607</v>
      </c>
      <c r="F91" t="s">
        <v>388</v>
      </c>
      <c r="G91" t="s">
        <v>389</v>
      </c>
      <c r="H91" s="27"/>
      <c r="I91" s="22"/>
      <c r="J91" s="23">
        <v>38063</v>
      </c>
      <c r="K91" s="23">
        <v>39231</v>
      </c>
    </row>
    <row r="92" spans="1:12" x14ac:dyDescent="0.25">
      <c r="A92" t="s">
        <v>167</v>
      </c>
      <c r="B92" t="s">
        <v>168</v>
      </c>
      <c r="C92" s="21">
        <v>198.12</v>
      </c>
      <c r="D92" s="21">
        <f>D50</f>
        <v>580310.6</v>
      </c>
      <c r="E92" s="21">
        <f>E50</f>
        <v>974262.7</v>
      </c>
      <c r="F92" t="str">
        <f>F54</f>
        <v>08° 59' 11"</v>
      </c>
      <c r="G92" t="str">
        <f>G54</f>
        <v>79° 35' 54"</v>
      </c>
      <c r="H92" s="27"/>
      <c r="I92" s="22"/>
      <c r="J92" s="23">
        <v>26665</v>
      </c>
      <c r="K92" s="23">
        <v>39387</v>
      </c>
    </row>
    <row r="93" spans="1:12" x14ac:dyDescent="0.25">
      <c r="A93" t="s">
        <v>169</v>
      </c>
      <c r="B93" t="s">
        <v>390</v>
      </c>
      <c r="D93" s="21">
        <v>585369.19999999995</v>
      </c>
      <c r="E93" s="21">
        <v>965458.3</v>
      </c>
      <c r="F93" t="s">
        <v>391</v>
      </c>
      <c r="G93" t="s">
        <v>392</v>
      </c>
      <c r="J93" s="23">
        <v>38077</v>
      </c>
      <c r="K93" s="23"/>
    </row>
    <row r="96" spans="1:12" x14ac:dyDescent="0.25">
      <c r="A96" s="30"/>
      <c r="B96" s="29"/>
      <c r="C96" s="29"/>
      <c r="D96" s="31"/>
      <c r="E96"/>
      <c r="F96" s="10"/>
      <c r="G96" s="29"/>
      <c r="H96" s="29"/>
      <c r="I96" s="29"/>
      <c r="J96" s="32"/>
      <c r="K96" s="33"/>
    </row>
    <row r="97" spans="5:10" x14ac:dyDescent="0.25">
      <c r="E97" s="34"/>
      <c r="H97" s="29"/>
      <c r="I97" s="29"/>
      <c r="J97" s="2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datafixed</vt:lpstr>
      <vt:lpstr>info</vt:lpstr>
      <vt:lpstr>dataorig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Muller-Landau, Helene</dc:creator>
  <cp:lastModifiedBy>Muller-Landau, Helene</cp:lastModifiedBy>
  <dcterms:created xsi:type="dcterms:W3CDTF">2022-08-07T11:40:01Z</dcterms:created>
  <dcterms:modified xsi:type="dcterms:W3CDTF">2022-08-11T13:16:57Z</dcterms:modified>
</cp:coreProperties>
</file>