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19" i="1"/>
  <c r="G33" i="1" l="1"/>
  <c r="J33" i="1" s="1"/>
  <c r="M33" i="1" s="1"/>
  <c r="K33" i="1"/>
  <c r="N33" i="1"/>
  <c r="G34" i="1"/>
  <c r="J34" i="1" s="1"/>
  <c r="M34" i="1" s="1"/>
  <c r="K34" i="1"/>
  <c r="N34" i="1"/>
  <c r="N35" i="1" s="1"/>
  <c r="G35" i="1"/>
  <c r="J35" i="1" s="1"/>
  <c r="M35" i="1" s="1"/>
  <c r="K35" i="1"/>
  <c r="G36" i="1"/>
  <c r="J36" i="1"/>
  <c r="M36" i="1" s="1"/>
  <c r="K36" i="1"/>
  <c r="N36" i="1" s="1"/>
  <c r="N37" i="1" s="1"/>
  <c r="N38" i="1" s="1"/>
  <c r="N39" i="1" s="1"/>
  <c r="N40" i="1" s="1"/>
  <c r="G37" i="1"/>
  <c r="J37" i="1"/>
  <c r="K37" i="1"/>
  <c r="G38" i="1"/>
  <c r="J38" i="1" s="1"/>
  <c r="K38" i="1"/>
  <c r="G39" i="1"/>
  <c r="J39" i="1"/>
  <c r="K39" i="1"/>
  <c r="G40" i="1"/>
  <c r="J40" i="1"/>
  <c r="K40" i="1"/>
  <c r="G41" i="1"/>
  <c r="J41" i="1"/>
  <c r="K41" i="1"/>
  <c r="G42" i="1"/>
  <c r="J42" i="1"/>
  <c r="K42" i="1"/>
  <c r="P19" i="1"/>
  <c r="M19" i="1"/>
  <c r="N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K19" i="1"/>
  <c r="J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M37" i="1" l="1"/>
  <c r="P36" i="1"/>
  <c r="M38" i="1"/>
  <c r="P34" i="1"/>
  <c r="P35" i="1"/>
  <c r="N41" i="1"/>
  <c r="N42" i="1" s="1"/>
  <c r="P33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P38" i="1" l="1"/>
  <c r="M39" i="1"/>
  <c r="P37" i="1"/>
  <c r="P29" i="1"/>
  <c r="M30" i="1"/>
  <c r="P22" i="1"/>
  <c r="P21" i="1"/>
  <c r="P28" i="1"/>
  <c r="P26" i="1"/>
  <c r="P20" i="1"/>
  <c r="P30" i="1"/>
  <c r="P27" i="1"/>
  <c r="P25" i="1"/>
  <c r="P24" i="1"/>
  <c r="P23" i="1"/>
  <c r="M40" i="1" l="1"/>
  <c r="P39" i="1"/>
  <c r="M31" i="1"/>
  <c r="P40" i="1" l="1"/>
  <c r="M41" i="1"/>
  <c r="P31" i="1"/>
  <c r="M32" i="1"/>
  <c r="M42" i="1" l="1"/>
  <c r="P41" i="1"/>
  <c r="P32" i="1"/>
  <c r="P42" i="1" l="1"/>
</calcChain>
</file>

<file path=xl/sharedStrings.xml><?xml version="1.0" encoding="utf-8"?>
<sst xmlns="http://schemas.openxmlformats.org/spreadsheetml/2006/main" count="32" uniqueCount="27">
  <si>
    <t>Requirments</t>
  </si>
  <si>
    <t>Manual efforts per 1 execution of test suite(s)</t>
  </si>
  <si>
    <t>Input data</t>
  </si>
  <si>
    <t>Metrics</t>
  </si>
  <si>
    <t>month</t>
  </si>
  <si>
    <t>automation h</t>
  </si>
  <si>
    <t>manual h</t>
  </si>
  <si>
    <t>manual cost</t>
  </si>
  <si>
    <t>automation cost</t>
  </si>
  <si>
    <t>budget m</t>
  </si>
  <si>
    <t>budget a</t>
  </si>
  <si>
    <t>dif</t>
  </si>
  <si>
    <t>ROI %</t>
  </si>
  <si>
    <t>Actual number of test suite executions</t>
  </si>
  <si>
    <t>hours</t>
  </si>
  <si>
    <t>per year</t>
  </si>
  <si>
    <t>Hourly rate (Manual Engineer)</t>
  </si>
  <si>
    <t>Hourly rate (Automation Engineer)</t>
  </si>
  <si>
    <t>$</t>
  </si>
  <si>
    <t>hours/month</t>
  </si>
  <si>
    <t>$ / month</t>
  </si>
  <si>
    <t>Expected number of executions</t>
  </si>
  <si>
    <t>Estimates for automation of test suite(s)</t>
  </si>
  <si>
    <t>Automation implementation: engineer(s) involvement (script maintanance is included)</t>
  </si>
  <si>
    <t>Automation support: efforts for scripts support, result analyzis and execution per month (after implementation)</t>
  </si>
  <si>
    <t>Cost of environment for Manual testing</t>
  </si>
  <si>
    <t>Cost of environment for Automation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</si>
</sst>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Лист1!$M$18</c:f>
              <c:strCache>
                <c:ptCount val="1"/>
                <c:pt idx="0">
                  <c:v>budget m</c:v>
                </c:pt>
              </c:strCache>
            </c:strRef>
          </c:tx>
          <c:marker>
            <c:symbol val="none"/>
          </c:marker>
          <c:val>
            <c:numRef>
              <c:f>Лист1!$M$19:$M$42</c:f>
              <c:numCache>
                <c:formatCode>General</c:formatCode>
                <c:ptCount val="24"/>
                <c:pt idx="0">
                  <c:v>850</c:v>
                </c:pt>
                <c:pt idx="1">
                  <c:v>1700</c:v>
                </c:pt>
                <c:pt idx="2">
                  <c:v>2550</c:v>
                </c:pt>
                <c:pt idx="3">
                  <c:v>3400</c:v>
                </c:pt>
                <c:pt idx="4">
                  <c:v>4250</c:v>
                </c:pt>
                <c:pt idx="5">
                  <c:v>5100</c:v>
                </c:pt>
                <c:pt idx="6">
                  <c:v>5950</c:v>
                </c:pt>
                <c:pt idx="7">
                  <c:v>6800</c:v>
                </c:pt>
                <c:pt idx="8">
                  <c:v>7650</c:v>
                </c:pt>
                <c:pt idx="9">
                  <c:v>8500</c:v>
                </c:pt>
                <c:pt idx="10">
                  <c:v>9350</c:v>
                </c:pt>
                <c:pt idx="11">
                  <c:v>10200</c:v>
                </c:pt>
                <c:pt idx="12">
                  <c:v>11050</c:v>
                </c:pt>
                <c:pt idx="13">
                  <c:v>11900</c:v>
                </c:pt>
                <c:pt idx="14">
                  <c:v>12750</c:v>
                </c:pt>
                <c:pt idx="15">
                  <c:v>13600</c:v>
                </c:pt>
                <c:pt idx="16">
                  <c:v>14450</c:v>
                </c:pt>
                <c:pt idx="17">
                  <c:v>15300</c:v>
                </c:pt>
                <c:pt idx="18">
                  <c:v>16150</c:v>
                </c:pt>
                <c:pt idx="19">
                  <c:v>17000</c:v>
                </c:pt>
                <c:pt idx="20">
                  <c:v>17850</c:v>
                </c:pt>
                <c:pt idx="21">
                  <c:v>18700</c:v>
                </c:pt>
                <c:pt idx="22">
                  <c:v>19550</c:v>
                </c:pt>
                <c:pt idx="23">
                  <c:v>20400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Лист1!$N$18</c:f>
              <c:strCache>
                <c:ptCount val="1"/>
                <c:pt idx="0">
                  <c:v>budget a</c:v>
                </c:pt>
              </c:strCache>
            </c:strRef>
          </c:tx>
          <c:marker>
            <c:symbol val="none"/>
          </c:marker>
          <c:val>
            <c:numRef>
              <c:f>Лист1!$N$19:$N$42</c:f>
              <c:numCache>
                <c:formatCode>General</c:formatCode>
                <c:ptCount val="24"/>
                <c:pt idx="0">
                  <c:v>1970</c:v>
                </c:pt>
                <c:pt idx="1">
                  <c:v>3940</c:v>
                </c:pt>
                <c:pt idx="2">
                  <c:v>5910</c:v>
                </c:pt>
                <c:pt idx="3">
                  <c:v>7880</c:v>
                </c:pt>
                <c:pt idx="4">
                  <c:v>8218</c:v>
                </c:pt>
                <c:pt idx="5">
                  <c:v>8556</c:v>
                </c:pt>
                <c:pt idx="6">
                  <c:v>8894</c:v>
                </c:pt>
                <c:pt idx="7">
                  <c:v>9232</c:v>
                </c:pt>
                <c:pt idx="8">
                  <c:v>9570</c:v>
                </c:pt>
                <c:pt idx="9">
                  <c:v>9908</c:v>
                </c:pt>
                <c:pt idx="10">
                  <c:v>10246</c:v>
                </c:pt>
                <c:pt idx="11">
                  <c:v>10584</c:v>
                </c:pt>
                <c:pt idx="12">
                  <c:v>10922</c:v>
                </c:pt>
                <c:pt idx="13">
                  <c:v>11260</c:v>
                </c:pt>
                <c:pt idx="14">
                  <c:v>11598</c:v>
                </c:pt>
                <c:pt idx="15">
                  <c:v>11936</c:v>
                </c:pt>
                <c:pt idx="16">
                  <c:v>12274</c:v>
                </c:pt>
                <c:pt idx="17">
                  <c:v>12612</c:v>
                </c:pt>
                <c:pt idx="18">
                  <c:v>12950</c:v>
                </c:pt>
                <c:pt idx="19">
                  <c:v>13288</c:v>
                </c:pt>
                <c:pt idx="20">
                  <c:v>13626</c:v>
                </c:pt>
                <c:pt idx="21">
                  <c:v>13964</c:v>
                </c:pt>
                <c:pt idx="22">
                  <c:v>14302</c:v>
                </c:pt>
                <c:pt idx="23">
                  <c:v>14640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7280"/>
        <c:axId val="170536320"/>
      </c:lineChart>
      <c:catAx>
        <c:axId val="1821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36320"/>
        <c:crosses val="autoZero"/>
        <c:auto val="1"/>
        <c:lblAlgn val="ctr"/>
        <c:lblOffset val="100"/>
        <c:noMultiLvlLbl val="0"/>
      </c:catAx>
      <c:valAx>
        <c:axId val="170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171450</xdr:rowOff>
    </xdr:from>
    <xdr:to>
      <xdr:col>18</xdr:col>
      <xdr:colOff>0</xdr:colOff>
      <xdr:row>15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abSelected="1" workbookViewId="0">
      <selection activeCell="T9" sqref="T9"/>
    </sheetView>
  </sheetViews>
  <sheetFormatPr defaultRowHeight="15" x14ac:dyDescent="0.25"/>
  <cols>
    <col min="7" max="7" width="9.140625" bestFit="1" customWidth="1"/>
    <col min="8" max="8" width="12.85546875" bestFit="1" customWidth="1"/>
    <col min="9" max="9" width="12.7109375" bestFit="1" customWidth="1"/>
    <col min="10" max="10" width="11.5703125" bestFit="1" customWidth="1"/>
    <col min="11" max="11" width="15.42578125" bestFit="1" customWidth="1"/>
    <col min="18" max="18" width="7.28515625" bestFit="1" customWidth="1"/>
  </cols>
  <sheetData>
    <row r="2" spans="2:9" x14ac:dyDescent="0.25">
      <c r="B2" s="19" t="s">
        <v>0</v>
      </c>
      <c r="C2" s="19"/>
      <c r="D2" s="19"/>
      <c r="E2" s="19"/>
      <c r="F2" s="19"/>
      <c r="G2" s="19"/>
      <c r="H2" s="2" t="s">
        <v>2</v>
      </c>
      <c r="I2" s="2" t="s">
        <v>3</v>
      </c>
    </row>
    <row r="3" spans="2:9" x14ac:dyDescent="0.25">
      <c r="B3" s="20" t="s">
        <v>1</v>
      </c>
      <c r="C3" s="20"/>
      <c r="D3" s="20"/>
      <c r="E3" s="20"/>
      <c r="F3" s="20"/>
      <c r="G3" s="20"/>
      <c r="H3" s="1">
        <v>80</v>
      </c>
      <c r="I3" s="3" t="s">
        <v>14</v>
      </c>
    </row>
    <row r="4" spans="2:9" x14ac:dyDescent="0.25">
      <c r="B4" s="20" t="s">
        <v>13</v>
      </c>
      <c r="C4" s="20"/>
      <c r="D4" s="20"/>
      <c r="E4" s="20"/>
      <c r="F4" s="20"/>
      <c r="G4" s="20"/>
      <c r="H4" s="1">
        <v>6</v>
      </c>
      <c r="I4" s="3" t="s">
        <v>15</v>
      </c>
    </row>
    <row r="5" spans="2:9" x14ac:dyDescent="0.25">
      <c r="B5" s="20" t="s">
        <v>16</v>
      </c>
      <c r="C5" s="20"/>
      <c r="D5" s="20"/>
      <c r="E5" s="20"/>
      <c r="F5" s="20"/>
      <c r="G5" s="20"/>
      <c r="H5" s="1">
        <v>10</v>
      </c>
      <c r="I5" s="3" t="s">
        <v>18</v>
      </c>
    </row>
    <row r="6" spans="2:9" x14ac:dyDescent="0.25">
      <c r="B6" s="20" t="s">
        <v>17</v>
      </c>
      <c r="C6" s="20"/>
      <c r="D6" s="20"/>
      <c r="E6" s="20"/>
      <c r="F6" s="20"/>
      <c r="G6" s="20"/>
      <c r="H6" s="1">
        <v>12</v>
      </c>
      <c r="I6" s="3" t="s">
        <v>18</v>
      </c>
    </row>
    <row r="7" spans="2:9" x14ac:dyDescent="0.25">
      <c r="B7" s="4" t="s">
        <v>21</v>
      </c>
      <c r="C7" s="5"/>
      <c r="D7" s="5"/>
      <c r="E7" s="5"/>
      <c r="F7" s="5"/>
      <c r="G7" s="6"/>
      <c r="H7" s="1">
        <v>12</v>
      </c>
      <c r="I7" s="3" t="s">
        <v>15</v>
      </c>
    </row>
    <row r="8" spans="2:9" x14ac:dyDescent="0.25">
      <c r="B8" s="4" t="s">
        <v>22</v>
      </c>
      <c r="C8" s="5"/>
      <c r="D8" s="5"/>
      <c r="E8" s="5"/>
      <c r="F8" s="5"/>
      <c r="G8" s="6"/>
      <c r="H8" s="1">
        <v>640</v>
      </c>
      <c r="I8" s="3" t="s">
        <v>14</v>
      </c>
    </row>
    <row r="9" spans="2:9" x14ac:dyDescent="0.25">
      <c r="B9" s="9" t="s">
        <v>23</v>
      </c>
      <c r="C9" s="10"/>
      <c r="D9" s="10"/>
      <c r="E9" s="10"/>
      <c r="F9" s="10"/>
      <c r="G9" s="11"/>
      <c r="H9" s="7">
        <v>160</v>
      </c>
      <c r="I9" s="7" t="s">
        <v>19</v>
      </c>
    </row>
    <row r="10" spans="2:9" x14ac:dyDescent="0.25">
      <c r="B10" s="12"/>
      <c r="C10" s="13"/>
      <c r="D10" s="13"/>
      <c r="E10" s="13"/>
      <c r="F10" s="13"/>
      <c r="G10" s="14"/>
      <c r="H10" s="8"/>
      <c r="I10" s="8"/>
    </row>
    <row r="11" spans="2:9" x14ac:dyDescent="0.25">
      <c r="B11" s="9" t="s">
        <v>24</v>
      </c>
      <c r="C11" s="10"/>
      <c r="D11" s="10"/>
      <c r="E11" s="10"/>
      <c r="F11" s="10"/>
      <c r="G11" s="11"/>
      <c r="H11" s="7">
        <v>24</v>
      </c>
      <c r="I11" s="7" t="s">
        <v>14</v>
      </c>
    </row>
    <row r="12" spans="2:9" x14ac:dyDescent="0.25">
      <c r="B12" s="16"/>
      <c r="C12" s="17"/>
      <c r="D12" s="17"/>
      <c r="E12" s="17"/>
      <c r="F12" s="17"/>
      <c r="G12" s="18"/>
      <c r="H12" s="15"/>
      <c r="I12" s="15"/>
    </row>
    <row r="13" spans="2:9" x14ac:dyDescent="0.25">
      <c r="B13" s="12"/>
      <c r="C13" s="13"/>
      <c r="D13" s="13"/>
      <c r="E13" s="13"/>
      <c r="F13" s="13"/>
      <c r="G13" s="14"/>
      <c r="H13" s="8"/>
      <c r="I13" s="8"/>
    </row>
    <row r="14" spans="2:9" x14ac:dyDescent="0.25">
      <c r="B14" s="20" t="s">
        <v>25</v>
      </c>
      <c r="C14" s="20"/>
      <c r="D14" s="20"/>
      <c r="E14" s="20"/>
      <c r="F14" s="20"/>
      <c r="G14" s="20"/>
      <c r="H14" s="1">
        <v>50</v>
      </c>
      <c r="I14" s="3" t="s">
        <v>20</v>
      </c>
    </row>
    <row r="15" spans="2:9" x14ac:dyDescent="0.25">
      <c r="B15" s="20" t="s">
        <v>26</v>
      </c>
      <c r="C15" s="20"/>
      <c r="D15" s="20"/>
      <c r="E15" s="20"/>
      <c r="F15" s="20"/>
      <c r="G15" s="20"/>
      <c r="H15" s="1">
        <v>50</v>
      </c>
      <c r="I15" s="3" t="s">
        <v>20</v>
      </c>
    </row>
    <row r="18" spans="5:18" x14ac:dyDescent="0.25">
      <c r="E18" t="s">
        <v>4</v>
      </c>
      <c r="G18" t="s">
        <v>6</v>
      </c>
      <c r="H18" t="s">
        <v>5</v>
      </c>
      <c r="J18" t="s">
        <v>7</v>
      </c>
      <c r="K18" t="s">
        <v>8</v>
      </c>
      <c r="M18" t="s">
        <v>9</v>
      </c>
      <c r="N18" t="s">
        <v>10</v>
      </c>
      <c r="P18" t="s">
        <v>11</v>
      </c>
      <c r="R18" t="s">
        <v>12</v>
      </c>
    </row>
    <row r="19" spans="5:18" x14ac:dyDescent="0.25">
      <c r="E19">
        <v>1</v>
      </c>
      <c r="G19">
        <f>($H$3*$H$4)/12</f>
        <v>40</v>
      </c>
      <c r="H19">
        <v>160</v>
      </c>
      <c r="J19">
        <f>G19*$H$5*2+$H$14</f>
        <v>850</v>
      </c>
      <c r="K19">
        <f>H19*$H$6+$H$15</f>
        <v>1970</v>
      </c>
      <c r="M19">
        <f>J19</f>
        <v>850</v>
      </c>
      <c r="N19">
        <f>K19</f>
        <v>1970</v>
      </c>
      <c r="P19">
        <f>M19-N19</f>
        <v>-1120</v>
      </c>
      <c r="R19">
        <f>ROUND(M19/N19 * 100,0)</f>
        <v>43</v>
      </c>
    </row>
    <row r="20" spans="5:18" x14ac:dyDescent="0.25">
      <c r="E20">
        <v>2</v>
      </c>
      <c r="G20">
        <f t="shared" ref="G20:G42" si="0">($H$3*$H$4)/12</f>
        <v>40</v>
      </c>
      <c r="H20">
        <v>160</v>
      </c>
      <c r="J20">
        <f t="shared" ref="J20:J32" si="1">G20*$H$5*2+$H$14</f>
        <v>850</v>
      </c>
      <c r="K20">
        <f t="shared" ref="K20:K32" si="2">H20*$H$6+$H$15</f>
        <v>1970</v>
      </c>
      <c r="M20">
        <f>J20+M19</f>
        <v>1700</v>
      </c>
      <c r="N20">
        <f>K20+N19</f>
        <v>3940</v>
      </c>
      <c r="P20">
        <f t="shared" ref="P20:P28" si="3">M20-N20</f>
        <v>-2240</v>
      </c>
      <c r="R20">
        <f t="shared" ref="R20:R42" si="4">ROUND(M20/N20 * 100,0)</f>
        <v>43</v>
      </c>
    </row>
    <row r="21" spans="5:18" x14ac:dyDescent="0.25">
      <c r="E21">
        <v>3</v>
      </c>
      <c r="G21">
        <f t="shared" si="0"/>
        <v>40</v>
      </c>
      <c r="H21">
        <v>160</v>
      </c>
      <c r="J21">
        <f t="shared" si="1"/>
        <v>850</v>
      </c>
      <c r="K21">
        <f t="shared" si="2"/>
        <v>1970</v>
      </c>
      <c r="M21">
        <f t="shared" ref="M21:M28" si="5">J21+M20</f>
        <v>2550</v>
      </c>
      <c r="N21">
        <f t="shared" ref="N21:N28" si="6">K21+N20</f>
        <v>5910</v>
      </c>
      <c r="P21">
        <f t="shared" si="3"/>
        <v>-3360</v>
      </c>
      <c r="R21">
        <f t="shared" si="4"/>
        <v>43</v>
      </c>
    </row>
    <row r="22" spans="5:18" x14ac:dyDescent="0.25">
      <c r="E22">
        <v>4</v>
      </c>
      <c r="G22">
        <f t="shared" si="0"/>
        <v>40</v>
      </c>
      <c r="H22">
        <v>160</v>
      </c>
      <c r="J22">
        <f t="shared" si="1"/>
        <v>850</v>
      </c>
      <c r="K22">
        <f t="shared" si="2"/>
        <v>1970</v>
      </c>
      <c r="M22">
        <f t="shared" si="5"/>
        <v>3400</v>
      </c>
      <c r="N22">
        <f t="shared" si="6"/>
        <v>7880</v>
      </c>
      <c r="P22">
        <f t="shared" si="3"/>
        <v>-4480</v>
      </c>
      <c r="R22">
        <f t="shared" si="4"/>
        <v>43</v>
      </c>
    </row>
    <row r="23" spans="5:18" x14ac:dyDescent="0.25">
      <c r="E23">
        <v>5</v>
      </c>
      <c r="G23">
        <f t="shared" si="0"/>
        <v>40</v>
      </c>
      <c r="H23">
        <v>24</v>
      </c>
      <c r="J23">
        <f t="shared" si="1"/>
        <v>850</v>
      </c>
      <c r="K23">
        <f t="shared" si="2"/>
        <v>338</v>
      </c>
      <c r="M23">
        <f t="shared" si="5"/>
        <v>4250</v>
      </c>
      <c r="N23">
        <f t="shared" si="6"/>
        <v>8218</v>
      </c>
      <c r="P23">
        <f t="shared" si="3"/>
        <v>-3968</v>
      </c>
      <c r="R23">
        <f t="shared" si="4"/>
        <v>52</v>
      </c>
    </row>
    <row r="24" spans="5:18" x14ac:dyDescent="0.25">
      <c r="E24">
        <v>6</v>
      </c>
      <c r="G24">
        <f t="shared" si="0"/>
        <v>40</v>
      </c>
      <c r="H24">
        <v>24</v>
      </c>
      <c r="J24">
        <f t="shared" si="1"/>
        <v>850</v>
      </c>
      <c r="K24">
        <f t="shared" si="2"/>
        <v>338</v>
      </c>
      <c r="M24">
        <f t="shared" si="5"/>
        <v>5100</v>
      </c>
      <c r="N24">
        <f t="shared" si="6"/>
        <v>8556</v>
      </c>
      <c r="P24">
        <f t="shared" si="3"/>
        <v>-3456</v>
      </c>
      <c r="R24">
        <f t="shared" si="4"/>
        <v>60</v>
      </c>
    </row>
    <row r="25" spans="5:18" x14ac:dyDescent="0.25">
      <c r="E25">
        <v>7</v>
      </c>
      <c r="G25">
        <f t="shared" si="0"/>
        <v>40</v>
      </c>
      <c r="H25">
        <v>24</v>
      </c>
      <c r="J25">
        <f t="shared" si="1"/>
        <v>850</v>
      </c>
      <c r="K25">
        <f t="shared" si="2"/>
        <v>338</v>
      </c>
      <c r="M25">
        <f t="shared" si="5"/>
        <v>5950</v>
      </c>
      <c r="N25">
        <f t="shared" si="6"/>
        <v>8894</v>
      </c>
      <c r="P25">
        <f t="shared" si="3"/>
        <v>-2944</v>
      </c>
      <c r="R25">
        <f t="shared" si="4"/>
        <v>67</v>
      </c>
    </row>
    <row r="26" spans="5:18" x14ac:dyDescent="0.25">
      <c r="E26">
        <v>8</v>
      </c>
      <c r="G26">
        <f t="shared" si="0"/>
        <v>40</v>
      </c>
      <c r="H26">
        <v>24</v>
      </c>
      <c r="J26">
        <f t="shared" si="1"/>
        <v>850</v>
      </c>
      <c r="K26">
        <f t="shared" si="2"/>
        <v>338</v>
      </c>
      <c r="M26">
        <f t="shared" si="5"/>
        <v>6800</v>
      </c>
      <c r="N26">
        <f t="shared" si="6"/>
        <v>9232</v>
      </c>
      <c r="P26">
        <f t="shared" si="3"/>
        <v>-2432</v>
      </c>
      <c r="R26">
        <f t="shared" si="4"/>
        <v>74</v>
      </c>
    </row>
    <row r="27" spans="5:18" x14ac:dyDescent="0.25">
      <c r="E27">
        <v>9</v>
      </c>
      <c r="G27">
        <f t="shared" si="0"/>
        <v>40</v>
      </c>
      <c r="H27">
        <v>24</v>
      </c>
      <c r="J27">
        <f t="shared" si="1"/>
        <v>850</v>
      </c>
      <c r="K27">
        <f t="shared" si="2"/>
        <v>338</v>
      </c>
      <c r="M27">
        <f t="shared" si="5"/>
        <v>7650</v>
      </c>
      <c r="N27">
        <f t="shared" si="6"/>
        <v>9570</v>
      </c>
      <c r="P27">
        <f t="shared" si="3"/>
        <v>-1920</v>
      </c>
      <c r="R27">
        <f t="shared" si="4"/>
        <v>80</v>
      </c>
    </row>
    <row r="28" spans="5:18" x14ac:dyDescent="0.25">
      <c r="E28">
        <v>10</v>
      </c>
      <c r="G28">
        <f t="shared" si="0"/>
        <v>40</v>
      </c>
      <c r="H28">
        <v>24</v>
      </c>
      <c r="J28">
        <f t="shared" si="1"/>
        <v>850</v>
      </c>
      <c r="K28">
        <f t="shared" si="2"/>
        <v>338</v>
      </c>
      <c r="M28">
        <f t="shared" si="5"/>
        <v>8500</v>
      </c>
      <c r="N28">
        <f t="shared" si="6"/>
        <v>9908</v>
      </c>
      <c r="P28">
        <f t="shared" si="3"/>
        <v>-1408</v>
      </c>
      <c r="R28">
        <f t="shared" si="4"/>
        <v>86</v>
      </c>
    </row>
    <row r="29" spans="5:18" x14ac:dyDescent="0.25">
      <c r="E29">
        <v>11</v>
      </c>
      <c r="G29">
        <f t="shared" si="0"/>
        <v>40</v>
      </c>
      <c r="H29">
        <v>24</v>
      </c>
      <c r="J29">
        <f t="shared" si="1"/>
        <v>850</v>
      </c>
      <c r="K29">
        <f t="shared" si="2"/>
        <v>338</v>
      </c>
      <c r="M29">
        <f t="shared" ref="M29:M32" si="7">J29+M28</f>
        <v>9350</v>
      </c>
      <c r="N29">
        <f t="shared" ref="N29:N32" si="8">K29+N28</f>
        <v>10246</v>
      </c>
      <c r="P29">
        <f t="shared" ref="P29:P32" si="9">M29-N29</f>
        <v>-896</v>
      </c>
      <c r="R29">
        <f t="shared" si="4"/>
        <v>91</v>
      </c>
    </row>
    <row r="30" spans="5:18" x14ac:dyDescent="0.25">
      <c r="E30">
        <v>12</v>
      </c>
      <c r="G30">
        <f t="shared" si="0"/>
        <v>40</v>
      </c>
      <c r="H30">
        <v>24</v>
      </c>
      <c r="J30">
        <f t="shared" si="1"/>
        <v>850</v>
      </c>
      <c r="K30">
        <f t="shared" si="2"/>
        <v>338</v>
      </c>
      <c r="M30">
        <f t="shared" si="7"/>
        <v>10200</v>
      </c>
      <c r="N30">
        <f t="shared" si="8"/>
        <v>10584</v>
      </c>
      <c r="P30">
        <f t="shared" si="9"/>
        <v>-384</v>
      </c>
      <c r="R30">
        <f t="shared" si="4"/>
        <v>96</v>
      </c>
    </row>
    <row r="31" spans="5:18" x14ac:dyDescent="0.25">
      <c r="E31">
        <v>13</v>
      </c>
      <c r="G31">
        <f t="shared" si="0"/>
        <v>40</v>
      </c>
      <c r="H31">
        <v>24</v>
      </c>
      <c r="J31">
        <f t="shared" si="1"/>
        <v>850</v>
      </c>
      <c r="K31">
        <f t="shared" si="2"/>
        <v>338</v>
      </c>
      <c r="M31">
        <f t="shared" si="7"/>
        <v>11050</v>
      </c>
      <c r="N31">
        <f t="shared" si="8"/>
        <v>10922</v>
      </c>
      <c r="P31">
        <f t="shared" si="9"/>
        <v>128</v>
      </c>
      <c r="R31">
        <f t="shared" si="4"/>
        <v>101</v>
      </c>
    </row>
    <row r="32" spans="5:18" x14ac:dyDescent="0.25">
      <c r="E32">
        <v>14</v>
      </c>
      <c r="G32">
        <f t="shared" si="0"/>
        <v>40</v>
      </c>
      <c r="H32">
        <v>24</v>
      </c>
      <c r="J32">
        <f t="shared" si="1"/>
        <v>850</v>
      </c>
      <c r="K32">
        <f t="shared" si="2"/>
        <v>338</v>
      </c>
      <c r="M32">
        <f t="shared" si="7"/>
        <v>11900</v>
      </c>
      <c r="N32">
        <f t="shared" si="8"/>
        <v>11260</v>
      </c>
      <c r="P32">
        <f t="shared" si="9"/>
        <v>640</v>
      </c>
      <c r="R32">
        <f t="shared" si="4"/>
        <v>106</v>
      </c>
    </row>
    <row r="33" spans="5:18" x14ac:dyDescent="0.25">
      <c r="E33">
        <v>15</v>
      </c>
      <c r="G33">
        <f t="shared" si="0"/>
        <v>40</v>
      </c>
      <c r="H33">
        <v>24</v>
      </c>
      <c r="J33">
        <f t="shared" ref="J33:J42" si="10">G33*$H$5*2+$H$14</f>
        <v>850</v>
      </c>
      <c r="K33">
        <f t="shared" ref="K33:K42" si="11">H33*$H$6+$H$15</f>
        <v>338</v>
      </c>
      <c r="M33">
        <f t="shared" ref="M33:M42" si="12">J33+M32</f>
        <v>12750</v>
      </c>
      <c r="N33">
        <f t="shared" ref="N33:N42" si="13">K33+N32</f>
        <v>11598</v>
      </c>
      <c r="P33">
        <f t="shared" ref="P33:P42" si="14">M33-N33</f>
        <v>1152</v>
      </c>
      <c r="R33">
        <f t="shared" si="4"/>
        <v>110</v>
      </c>
    </row>
    <row r="34" spans="5:18" x14ac:dyDescent="0.25">
      <c r="E34">
        <v>16</v>
      </c>
      <c r="G34">
        <f t="shared" si="0"/>
        <v>40</v>
      </c>
      <c r="H34">
        <v>24</v>
      </c>
      <c r="J34">
        <f t="shared" si="10"/>
        <v>850</v>
      </c>
      <c r="K34">
        <f t="shared" si="11"/>
        <v>338</v>
      </c>
      <c r="M34">
        <f t="shared" si="12"/>
        <v>13600</v>
      </c>
      <c r="N34">
        <f t="shared" si="13"/>
        <v>11936</v>
      </c>
      <c r="P34">
        <f t="shared" si="14"/>
        <v>1664</v>
      </c>
      <c r="R34">
        <f t="shared" si="4"/>
        <v>114</v>
      </c>
    </row>
    <row r="35" spans="5:18" x14ac:dyDescent="0.25">
      <c r="E35">
        <v>17</v>
      </c>
      <c r="G35">
        <f t="shared" si="0"/>
        <v>40</v>
      </c>
      <c r="H35">
        <v>24</v>
      </c>
      <c r="J35">
        <f t="shared" si="10"/>
        <v>850</v>
      </c>
      <c r="K35">
        <f t="shared" si="11"/>
        <v>338</v>
      </c>
      <c r="M35">
        <f t="shared" si="12"/>
        <v>14450</v>
      </c>
      <c r="N35">
        <f t="shared" si="13"/>
        <v>12274</v>
      </c>
      <c r="P35">
        <f t="shared" si="14"/>
        <v>2176</v>
      </c>
      <c r="R35">
        <f t="shared" si="4"/>
        <v>118</v>
      </c>
    </row>
    <row r="36" spans="5:18" x14ac:dyDescent="0.25">
      <c r="E36">
        <v>18</v>
      </c>
      <c r="G36">
        <f t="shared" si="0"/>
        <v>40</v>
      </c>
      <c r="H36">
        <v>24</v>
      </c>
      <c r="J36">
        <f t="shared" si="10"/>
        <v>850</v>
      </c>
      <c r="K36">
        <f t="shared" si="11"/>
        <v>338</v>
      </c>
      <c r="M36">
        <f t="shared" si="12"/>
        <v>15300</v>
      </c>
      <c r="N36">
        <f t="shared" si="13"/>
        <v>12612</v>
      </c>
      <c r="P36">
        <f t="shared" si="14"/>
        <v>2688</v>
      </c>
      <c r="R36">
        <f t="shared" si="4"/>
        <v>121</v>
      </c>
    </row>
    <row r="37" spans="5:18" x14ac:dyDescent="0.25">
      <c r="E37">
        <v>19</v>
      </c>
      <c r="G37">
        <f t="shared" si="0"/>
        <v>40</v>
      </c>
      <c r="H37">
        <v>24</v>
      </c>
      <c r="J37">
        <f t="shared" si="10"/>
        <v>850</v>
      </c>
      <c r="K37">
        <f t="shared" si="11"/>
        <v>338</v>
      </c>
      <c r="M37">
        <f t="shared" si="12"/>
        <v>16150</v>
      </c>
      <c r="N37">
        <f t="shared" si="13"/>
        <v>12950</v>
      </c>
      <c r="P37">
        <f t="shared" si="14"/>
        <v>3200</v>
      </c>
      <c r="R37">
        <f t="shared" si="4"/>
        <v>125</v>
      </c>
    </row>
    <row r="38" spans="5:18" x14ac:dyDescent="0.25">
      <c r="E38">
        <v>20</v>
      </c>
      <c r="G38">
        <f t="shared" si="0"/>
        <v>40</v>
      </c>
      <c r="H38">
        <v>24</v>
      </c>
      <c r="J38">
        <f t="shared" si="10"/>
        <v>850</v>
      </c>
      <c r="K38">
        <f t="shared" si="11"/>
        <v>338</v>
      </c>
      <c r="M38">
        <f t="shared" si="12"/>
        <v>17000</v>
      </c>
      <c r="N38">
        <f t="shared" si="13"/>
        <v>13288</v>
      </c>
      <c r="P38">
        <f t="shared" si="14"/>
        <v>3712</v>
      </c>
      <c r="R38">
        <f t="shared" si="4"/>
        <v>128</v>
      </c>
    </row>
    <row r="39" spans="5:18" x14ac:dyDescent="0.25">
      <c r="E39">
        <v>21</v>
      </c>
      <c r="G39">
        <f t="shared" si="0"/>
        <v>40</v>
      </c>
      <c r="H39">
        <v>24</v>
      </c>
      <c r="J39">
        <f t="shared" si="10"/>
        <v>850</v>
      </c>
      <c r="K39">
        <f t="shared" si="11"/>
        <v>338</v>
      </c>
      <c r="M39">
        <f t="shared" si="12"/>
        <v>17850</v>
      </c>
      <c r="N39">
        <f t="shared" si="13"/>
        <v>13626</v>
      </c>
      <c r="P39">
        <f t="shared" si="14"/>
        <v>4224</v>
      </c>
      <c r="R39">
        <f t="shared" si="4"/>
        <v>131</v>
      </c>
    </row>
    <row r="40" spans="5:18" x14ac:dyDescent="0.25">
      <c r="E40">
        <v>22</v>
      </c>
      <c r="G40">
        <f t="shared" si="0"/>
        <v>40</v>
      </c>
      <c r="H40">
        <v>24</v>
      </c>
      <c r="J40">
        <f t="shared" si="10"/>
        <v>850</v>
      </c>
      <c r="K40">
        <f t="shared" si="11"/>
        <v>338</v>
      </c>
      <c r="M40">
        <f t="shared" si="12"/>
        <v>18700</v>
      </c>
      <c r="N40">
        <f t="shared" si="13"/>
        <v>13964</v>
      </c>
      <c r="P40">
        <f t="shared" si="14"/>
        <v>4736</v>
      </c>
      <c r="R40">
        <f t="shared" si="4"/>
        <v>134</v>
      </c>
    </row>
    <row r="41" spans="5:18" x14ac:dyDescent="0.25">
      <c r="E41">
        <v>23</v>
      </c>
      <c r="G41">
        <f t="shared" si="0"/>
        <v>40</v>
      </c>
      <c r="H41">
        <v>24</v>
      </c>
      <c r="J41">
        <f t="shared" si="10"/>
        <v>850</v>
      </c>
      <c r="K41">
        <f t="shared" si="11"/>
        <v>338</v>
      </c>
      <c r="M41">
        <f t="shared" si="12"/>
        <v>19550</v>
      </c>
      <c r="N41">
        <f t="shared" si="13"/>
        <v>14302</v>
      </c>
      <c r="P41">
        <f t="shared" si="14"/>
        <v>5248</v>
      </c>
      <c r="R41">
        <f t="shared" si="4"/>
        <v>137</v>
      </c>
    </row>
    <row r="42" spans="5:18" x14ac:dyDescent="0.25">
      <c r="E42">
        <v>24</v>
      </c>
      <c r="G42">
        <f t="shared" si="0"/>
        <v>40</v>
      </c>
      <c r="H42">
        <v>24</v>
      </c>
      <c r="J42">
        <f t="shared" si="10"/>
        <v>850</v>
      </c>
      <c r="K42">
        <f t="shared" si="11"/>
        <v>338</v>
      </c>
      <c r="M42">
        <f t="shared" si="12"/>
        <v>20400</v>
      </c>
      <c r="N42">
        <f t="shared" si="13"/>
        <v>14640</v>
      </c>
      <c r="P42">
        <f t="shared" si="14"/>
        <v>5760</v>
      </c>
      <c r="R42">
        <f t="shared" si="4"/>
        <v>139</v>
      </c>
    </row>
  </sheetData>
  <mergeCells count="15">
    <mergeCell ref="B14:G14"/>
    <mergeCell ref="B15:G15"/>
    <mergeCell ref="B8:G8"/>
    <mergeCell ref="B2:G2"/>
    <mergeCell ref="B3:G3"/>
    <mergeCell ref="B4:G4"/>
    <mergeCell ref="B5:G5"/>
    <mergeCell ref="B6:G6"/>
    <mergeCell ref="B7:G7"/>
    <mergeCell ref="I9:I10"/>
    <mergeCell ref="H9:H10"/>
    <mergeCell ref="B9:G10"/>
    <mergeCell ref="H11:H13"/>
    <mergeCell ref="I11:I13"/>
    <mergeCell ref="B11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2022-02-11T13:22:06Z</dcterms:modified>
</cp:coreProperties>
</file>