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8.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1.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2.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3.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4.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5.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6.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7.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8.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19.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20.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filterPrivacy="1" codeName="ThisWorkbook"/>
  <xr:revisionPtr revIDLastSave="0" documentId="13_ncr:1_{6A0C4ACC-0027-4E79-9D7C-6E0DFD601654}" xr6:coauthVersionLast="36" xr6:coauthVersionMax="36" xr10:uidLastSave="{00000000-0000-0000-0000-000000000000}"/>
  <bookViews>
    <workbookView xWindow="0" yWindow="0" windowWidth="28800" windowHeight="12300" tabRatio="841" xr2:uid="{00000000-000D-0000-FFFF-FFFF00000000}"/>
  </bookViews>
  <sheets>
    <sheet name="Contents" sheetId="187" r:id="rId1"/>
    <sheet name="Agriculture, forestry and f..." sheetId="739" r:id="rId2"/>
    <sheet name="Mining" sheetId="740" r:id="rId3"/>
    <sheet name="Manufacturing" sheetId="741" r:id="rId4"/>
    <sheet name="Electricity, gas, water and..." sheetId="742" r:id="rId5"/>
    <sheet name="Construction" sheetId="743" r:id="rId6"/>
    <sheet name="Wholesale trade" sheetId="744" r:id="rId7"/>
    <sheet name="Retail trade" sheetId="745" r:id="rId8"/>
    <sheet name="Accommodation and food serv..." sheetId="746" r:id="rId9"/>
    <sheet name="Transport, postal and wareh..." sheetId="747" r:id="rId10"/>
    <sheet name="Information media and telec..." sheetId="748" r:id="rId11"/>
    <sheet name="Financial and insurance ser..." sheetId="749" r:id="rId12"/>
    <sheet name="Rental, hiring and real est..." sheetId="750" r:id="rId13"/>
    <sheet name="Professional, scientific an..." sheetId="751" r:id="rId14"/>
    <sheet name="Administrative and support ..." sheetId="752" r:id="rId15"/>
    <sheet name="Public administration and s..." sheetId="753" r:id="rId16"/>
    <sheet name="Education and training" sheetId="754" r:id="rId17"/>
    <sheet name="Health care and social assi..." sheetId="758" r:id="rId18"/>
    <sheet name="Arts and recreation services" sheetId="756" r:id="rId19"/>
    <sheet name="Other services" sheetId="757" r:id="rId20"/>
  </sheets>
  <definedNames>
    <definedName name="_AMO_UniqueIdentifier" hidden="1">"'2995e12c-7f92-4103-a2d1-a1d598d57c6f'"</definedName>
    <definedName name="_xlnm.Print_Area" localSheetId="8">'Accommodation and food serv...'!$A$1:$I$90</definedName>
    <definedName name="_xlnm.Print_Area" localSheetId="14">'Administrative and support ...'!$A$1:$I$90</definedName>
    <definedName name="_xlnm.Print_Area" localSheetId="1">'Agriculture, forestry and f...'!$A$1:$I$90</definedName>
    <definedName name="_xlnm.Print_Area" localSheetId="18">'Arts and recreation services'!$A$1:$I$90</definedName>
    <definedName name="_xlnm.Print_Area" localSheetId="5">Construction!$A$1:$I$90</definedName>
    <definedName name="_xlnm.Print_Area" localSheetId="16">'Education and training'!$A$1:$I$90</definedName>
    <definedName name="_xlnm.Print_Area" localSheetId="4">'Electricity, gas, water and...'!$A$1:$I$90</definedName>
    <definedName name="_xlnm.Print_Area" localSheetId="11">'Financial and insurance ser...'!$A$1:$I$90</definedName>
    <definedName name="_xlnm.Print_Area" localSheetId="17">'Health care and social assi...'!$A$1:$I$89</definedName>
    <definedName name="_xlnm.Print_Area" localSheetId="10">'Information media and telec...'!$A$1:$I$90</definedName>
    <definedName name="_xlnm.Print_Area" localSheetId="3">Manufacturing!$A$1:$I$90</definedName>
    <definedName name="_xlnm.Print_Area" localSheetId="2">Mining!$A$1:$I$90</definedName>
    <definedName name="_xlnm.Print_Area" localSheetId="19">'Other services'!$A$1:$I$90</definedName>
    <definedName name="_xlnm.Print_Area" localSheetId="13">'Professional, scientific an...'!$A$1:$I$90</definedName>
    <definedName name="_xlnm.Print_Area" localSheetId="15">'Public administration and s...'!$A$1:$I$90</definedName>
    <definedName name="_xlnm.Print_Area" localSheetId="12">'Rental, hiring and real est...'!$A$1:$I$90</definedName>
    <definedName name="_xlnm.Print_Area" localSheetId="7">'Retail trade'!$A$1:$I$90</definedName>
    <definedName name="_xlnm.Print_Area" localSheetId="9">'Transport, postal and wareh...'!$A$1:$I$90</definedName>
    <definedName name="_xlnm.Print_Area" localSheetId="6">'Wholesale trade'!$A$1:$I$90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4" i="758" l="1"/>
  <c r="A59" i="758"/>
  <c r="A44" i="758"/>
  <c r="A31" i="758"/>
  <c r="I8" i="758"/>
  <c r="H8" i="758"/>
  <c r="G8" i="758"/>
  <c r="F8" i="758"/>
  <c r="E8" i="758"/>
  <c r="D8" i="758"/>
  <c r="C8" i="758"/>
  <c r="B8" i="758"/>
  <c r="A6" i="758"/>
  <c r="A3" i="758"/>
  <c r="A2" i="758"/>
  <c r="A75" i="757" l="1"/>
  <c r="A60" i="757"/>
  <c r="A45" i="757"/>
  <c r="A32" i="757"/>
  <c r="I8" i="757"/>
  <c r="H8" i="757"/>
  <c r="G8" i="757"/>
  <c r="F8" i="757"/>
  <c r="E8" i="757"/>
  <c r="D8" i="757"/>
  <c r="C8" i="757"/>
  <c r="B8" i="757"/>
  <c r="A6" i="757"/>
  <c r="A3" i="757"/>
  <c r="A2" i="757"/>
  <c r="A75" i="756"/>
  <c r="A60" i="756"/>
  <c r="A45" i="756"/>
  <c r="A32" i="756"/>
  <c r="I8" i="756"/>
  <c r="H8" i="756"/>
  <c r="G8" i="756"/>
  <c r="F8" i="756"/>
  <c r="E8" i="756"/>
  <c r="D8" i="756"/>
  <c r="C8" i="756"/>
  <c r="B8" i="756"/>
  <c r="A6" i="756"/>
  <c r="A3" i="756"/>
  <c r="A2" i="756"/>
  <c r="A75" i="754"/>
  <c r="A60" i="754"/>
  <c r="A45" i="754"/>
  <c r="A32" i="754"/>
  <c r="I8" i="754"/>
  <c r="H8" i="754"/>
  <c r="G8" i="754"/>
  <c r="F8" i="754"/>
  <c r="E8" i="754"/>
  <c r="D8" i="754"/>
  <c r="C8" i="754"/>
  <c r="B8" i="754"/>
  <c r="A6" i="754"/>
  <c r="A3" i="754"/>
  <c r="A2" i="754"/>
  <c r="A75" i="753"/>
  <c r="A60" i="753"/>
  <c r="A45" i="753"/>
  <c r="A32" i="753"/>
  <c r="I8" i="753"/>
  <c r="H8" i="753"/>
  <c r="G8" i="753"/>
  <c r="F8" i="753"/>
  <c r="E8" i="753"/>
  <c r="D8" i="753"/>
  <c r="C8" i="753"/>
  <c r="B8" i="753"/>
  <c r="A6" i="753"/>
  <c r="A3" i="753"/>
  <c r="A2" i="753"/>
  <c r="A75" i="752"/>
  <c r="A60" i="752"/>
  <c r="A45" i="752"/>
  <c r="A32" i="752"/>
  <c r="I8" i="752"/>
  <c r="H8" i="752"/>
  <c r="G8" i="752"/>
  <c r="F8" i="752"/>
  <c r="E8" i="752"/>
  <c r="D8" i="752"/>
  <c r="C8" i="752"/>
  <c r="B8" i="752"/>
  <c r="A6" i="752"/>
  <c r="A3" i="752"/>
  <c r="A2" i="752"/>
  <c r="A75" i="751"/>
  <c r="A60" i="751"/>
  <c r="A45" i="751"/>
  <c r="A32" i="751"/>
  <c r="I8" i="751"/>
  <c r="H8" i="751"/>
  <c r="G8" i="751"/>
  <c r="F8" i="751"/>
  <c r="E8" i="751"/>
  <c r="D8" i="751"/>
  <c r="C8" i="751"/>
  <c r="B8" i="751"/>
  <c r="A6" i="751"/>
  <c r="A3" i="751"/>
  <c r="A2" i="751"/>
  <c r="A75" i="750"/>
  <c r="A60" i="750"/>
  <c r="A45" i="750"/>
  <c r="A32" i="750"/>
  <c r="I8" i="750"/>
  <c r="H8" i="750"/>
  <c r="G8" i="750"/>
  <c r="F8" i="750"/>
  <c r="E8" i="750"/>
  <c r="D8" i="750"/>
  <c r="C8" i="750"/>
  <c r="B8" i="750"/>
  <c r="A6" i="750"/>
  <c r="A3" i="750"/>
  <c r="A2" i="750"/>
  <c r="A75" i="749"/>
  <c r="A60" i="749"/>
  <c r="A45" i="749"/>
  <c r="A32" i="749"/>
  <c r="I8" i="749"/>
  <c r="H8" i="749"/>
  <c r="G8" i="749"/>
  <c r="F8" i="749"/>
  <c r="E8" i="749"/>
  <c r="D8" i="749"/>
  <c r="C8" i="749"/>
  <c r="B8" i="749"/>
  <c r="A6" i="749"/>
  <c r="A3" i="749"/>
  <c r="A2" i="749"/>
  <c r="A75" i="748"/>
  <c r="A60" i="748"/>
  <c r="A45" i="748"/>
  <c r="A32" i="748"/>
  <c r="I8" i="748"/>
  <c r="H8" i="748"/>
  <c r="G8" i="748"/>
  <c r="F8" i="748"/>
  <c r="E8" i="748"/>
  <c r="D8" i="748"/>
  <c r="C8" i="748"/>
  <c r="B8" i="748"/>
  <c r="A6" i="748"/>
  <c r="A3" i="748"/>
  <c r="A2" i="748"/>
  <c r="A75" i="747"/>
  <c r="A60" i="747"/>
  <c r="A45" i="747"/>
  <c r="A32" i="747"/>
  <c r="I8" i="747"/>
  <c r="H8" i="747"/>
  <c r="G8" i="747"/>
  <c r="F8" i="747"/>
  <c r="E8" i="747"/>
  <c r="D8" i="747"/>
  <c r="C8" i="747"/>
  <c r="B8" i="747"/>
  <c r="A6" i="747"/>
  <c r="A3" i="747"/>
  <c r="A2" i="747"/>
  <c r="A75" i="746"/>
  <c r="A60" i="746"/>
  <c r="A45" i="746"/>
  <c r="A32" i="746"/>
  <c r="I8" i="746"/>
  <c r="H8" i="746"/>
  <c r="G8" i="746"/>
  <c r="F8" i="746"/>
  <c r="E8" i="746"/>
  <c r="D8" i="746"/>
  <c r="C8" i="746"/>
  <c r="B8" i="746"/>
  <c r="A6" i="746"/>
  <c r="A3" i="746"/>
  <c r="A2" i="746"/>
  <c r="A75" i="745"/>
  <c r="A60" i="745"/>
  <c r="A45" i="745"/>
  <c r="A32" i="745"/>
  <c r="I8" i="745"/>
  <c r="H8" i="745"/>
  <c r="G8" i="745"/>
  <c r="F8" i="745"/>
  <c r="E8" i="745"/>
  <c r="D8" i="745"/>
  <c r="C8" i="745"/>
  <c r="B8" i="745"/>
  <c r="A6" i="745"/>
  <c r="A3" i="745"/>
  <c r="A2" i="745"/>
  <c r="A75" i="744"/>
  <c r="A60" i="744"/>
  <c r="A45" i="744"/>
  <c r="A32" i="744"/>
  <c r="I8" i="744"/>
  <c r="H8" i="744"/>
  <c r="G8" i="744"/>
  <c r="F8" i="744"/>
  <c r="E8" i="744"/>
  <c r="D8" i="744"/>
  <c r="C8" i="744"/>
  <c r="B8" i="744"/>
  <c r="A6" i="744"/>
  <c r="A3" i="744"/>
  <c r="A2" i="744"/>
  <c r="A75" i="743"/>
  <c r="A60" i="743"/>
  <c r="A45" i="743"/>
  <c r="A32" i="743"/>
  <c r="I8" i="743"/>
  <c r="H8" i="743"/>
  <c r="G8" i="743"/>
  <c r="F8" i="743"/>
  <c r="E8" i="743"/>
  <c r="D8" i="743"/>
  <c r="C8" i="743"/>
  <c r="B8" i="743"/>
  <c r="A6" i="743"/>
  <c r="A3" i="743"/>
  <c r="A2" i="743"/>
  <c r="A75" i="742"/>
  <c r="A60" i="742"/>
  <c r="A45" i="742"/>
  <c r="A32" i="742"/>
  <c r="I8" i="742"/>
  <c r="H8" i="742"/>
  <c r="G8" i="742"/>
  <c r="F8" i="742"/>
  <c r="E8" i="742"/>
  <c r="D8" i="742"/>
  <c r="C8" i="742"/>
  <c r="B8" i="742"/>
  <c r="A6" i="742"/>
  <c r="A3" i="742"/>
  <c r="A2" i="742"/>
  <c r="A75" i="741"/>
  <c r="A60" i="741"/>
  <c r="A45" i="741"/>
  <c r="A32" i="741"/>
  <c r="I8" i="741"/>
  <c r="H8" i="741"/>
  <c r="G8" i="741"/>
  <c r="F8" i="741"/>
  <c r="E8" i="741"/>
  <c r="D8" i="741"/>
  <c r="C8" i="741"/>
  <c r="B8" i="741"/>
  <c r="A6" i="741"/>
  <c r="A3" i="741"/>
  <c r="A2" i="741"/>
  <c r="A75" i="740"/>
  <c r="A60" i="740"/>
  <c r="A45" i="740"/>
  <c r="A32" i="740"/>
  <c r="I8" i="740"/>
  <c r="H8" i="740"/>
  <c r="G8" i="740"/>
  <c r="F8" i="740"/>
  <c r="E8" i="740"/>
  <c r="D8" i="740"/>
  <c r="C8" i="740"/>
  <c r="B8" i="740"/>
  <c r="A6" i="740"/>
  <c r="A3" i="740"/>
  <c r="A2" i="740"/>
  <c r="A3" i="739"/>
  <c r="A75" i="739" l="1"/>
  <c r="A60" i="739"/>
  <c r="A45" i="739"/>
  <c r="A32" i="739"/>
  <c r="A2" i="739"/>
  <c r="A6" i="739"/>
  <c r="F8" i="739"/>
  <c r="B8" i="739"/>
  <c r="E8" i="739" l="1"/>
  <c r="G8" i="739" l="1"/>
  <c r="C8" i="739"/>
  <c r="H8" i="739"/>
  <c r="D8" i="739"/>
  <c r="I8" i="739"/>
</calcChain>
</file>

<file path=xl/sharedStrings.xml><?xml version="1.0" encoding="utf-8"?>
<sst xmlns="http://schemas.openxmlformats.org/spreadsheetml/2006/main" count="4095" uniqueCount="71">
  <si>
    <t>Mining</t>
  </si>
  <si>
    <t>ACT</t>
  </si>
  <si>
    <t>NT</t>
  </si>
  <si>
    <t>WA</t>
  </si>
  <si>
    <t>SA</t>
  </si>
  <si>
    <t>Vic.</t>
  </si>
  <si>
    <t>NSW</t>
  </si>
  <si>
    <t>This wk</t>
  </si>
  <si>
    <t>Prev wk</t>
  </si>
  <si>
    <t>Prev mth</t>
  </si>
  <si>
    <t>Graph 4</t>
  </si>
  <si>
    <t>Graph 3</t>
  </si>
  <si>
    <t>Graph 2</t>
  </si>
  <si>
    <t>Females</t>
  </si>
  <si>
    <t>Males</t>
  </si>
  <si>
    <t>Jobholder Demographics</t>
  </si>
  <si>
    <t>Australia</t>
  </si>
  <si>
    <t>Jobholder Location</t>
  </si>
  <si>
    <t>Week ending 14 March</t>
  </si>
  <si>
    <t>For businesses that are Single Touch Payroll enabled</t>
  </si>
  <si>
    <t xml:space="preserve">            Australian Bureau of Statistics</t>
  </si>
  <si>
    <t>Agriculture, forestry and fishing</t>
  </si>
  <si>
    <t>Manufacturing</t>
  </si>
  <si>
    <t>Electricity, gas, water and waste services</t>
  </si>
  <si>
    <t>Construction</t>
  </si>
  <si>
    <t>Wholesale trade</t>
  </si>
  <si>
    <t>Retail trade</t>
  </si>
  <si>
    <t>Accommodation and food services</t>
  </si>
  <si>
    <t>Transport, postal and warehousing</t>
  </si>
  <si>
    <t>Information media and telecommunications</t>
  </si>
  <si>
    <t>Financial and insurance services</t>
  </si>
  <si>
    <t>Rental, hiring and real estate services</t>
  </si>
  <si>
    <t>Professional, scientific and technical services</t>
  </si>
  <si>
    <t>Administrative and support services</t>
  </si>
  <si>
    <t>Public administration and safety</t>
  </si>
  <si>
    <t>Education and training</t>
  </si>
  <si>
    <t>Health care and social assistance</t>
  </si>
  <si>
    <t>Arts and recreation services</t>
  </si>
  <si>
    <t>Other services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</si>
  <si>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</si>
  <si>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</si>
  <si>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</si>
  <si>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</si>
  <si>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</si>
  <si>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 Commonwealth of Australia 2020</t>
  </si>
  <si>
    <t>Tas.</t>
  </si>
  <si>
    <t>Qld.</t>
  </si>
  <si>
    <t>*The week ending 14 March represents the week Australia had 100 cases of Covid-19. It is indexed to 100.</t>
  </si>
  <si>
    <t>Aged under 20</t>
  </si>
  <si>
    <t>Aged 20-29</t>
  </si>
  <si>
    <t>Aged 30-39</t>
  </si>
  <si>
    <t>Aged 40-49</t>
  </si>
  <si>
    <t>Aged 50-59</t>
  </si>
  <si>
    <t>Aged 60-69</t>
  </si>
  <si>
    <t>Aged 70+</t>
  </si>
  <si>
    <t>Graph 1 jobs</t>
  </si>
  <si>
    <t/>
  </si>
  <si>
    <t>graph 1 wages</t>
  </si>
  <si>
    <t>Payroll jobs</t>
  </si>
  <si>
    <t>Total wages</t>
  </si>
  <si>
    <t>Weekly Payroll Jobs and Wages in Australia - Industry</t>
  </si>
  <si>
    <t>Current week</t>
  </si>
  <si>
    <t>Base week</t>
  </si>
  <si>
    <t>Indexed jobs</t>
  </si>
  <si>
    <t>Male by state</t>
  </si>
  <si>
    <t>Female by state</t>
  </si>
  <si>
    <t>Released at 11.30am (Canberra time) 14 July 2020</t>
  </si>
  <si>
    <t>Previous month (week ending 30 May)</t>
  </si>
  <si>
    <t>Previous week (ending 20 June)</t>
  </si>
  <si>
    <t>This week (ending 27 June)</t>
  </si>
  <si>
    <t xml:space="preserve">**The Healthcare and social assistance industry wages estimates in June may be subject to larger than usual revision in subsequent releases. Please refer to the Data Limitations and Related Revisions section of the Explanatory Notes for further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</si>
</sst>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C09]d\ mmmm\ yyyy;@"/>
  </numFmts>
  <fonts count="33" x14ac:knownFonts="1">
    <font>
      <sz val="11"/>
      <color theme="1"/>
      <name val="Calibri"/>
      <family val="2"/>
      <scheme val="minor"/>
    </font>
    <font>
      <sz val="8"/>
      <name val="Arial"/>
      <family val="2"/>
    </font>
    <font>
      <sz val="10"/>
      <name val="Arial"/>
      <family val="2"/>
    </font>
    <font>
      <sz val="11"/>
      <color theme="1"/>
      <name val="Calibri"/>
      <family val="2"/>
      <scheme val="minor"/>
    </font>
    <font>
      <b/>
      <sz val="13"/>
      <color theme="3"/>
      <name val="Calibri"/>
      <family val="2"/>
      <scheme val="minor"/>
    </font>
    <font>
      <sz val="11"/>
      <color rgb="FF3F3F76"/>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4"/>
      <name val="Calibri"/>
      <family val="2"/>
      <scheme val="minor"/>
    </font>
    <font>
      <sz val="28"/>
      <color theme="1"/>
      <name val="Calibri"/>
      <family val="2"/>
      <scheme val="minor"/>
    </font>
    <font>
      <b/>
      <sz val="12"/>
      <name val="Arial"/>
      <family val="2"/>
    </font>
    <font>
      <b/>
      <sz val="8"/>
      <name val="Arial"/>
      <family val="2"/>
    </font>
    <font>
      <sz val="8"/>
      <color theme="1"/>
      <name val="Calibri"/>
      <family val="2"/>
      <scheme val="minor"/>
    </font>
    <font>
      <u/>
      <sz val="10"/>
      <color indexed="12"/>
      <name val="Arial"/>
      <family val="2"/>
    </font>
    <font>
      <sz val="9"/>
      <name val="Arial"/>
      <family val="2"/>
    </font>
    <font>
      <u/>
      <sz val="8"/>
      <color indexed="12"/>
      <name val="Arial"/>
      <family val="2"/>
    </font>
    <font>
      <b/>
      <u/>
      <sz val="12"/>
      <color indexed="12"/>
      <name val="Arial"/>
      <family val="2"/>
    </font>
    <font>
      <b/>
      <sz val="9"/>
      <color theme="1"/>
      <name val="Calibri"/>
      <family val="2"/>
      <scheme val="minor"/>
    </font>
    <font>
      <i/>
      <sz val="9"/>
      <color theme="1"/>
      <name val="Calibri"/>
      <family val="2"/>
      <scheme val="minor"/>
    </font>
    <font>
      <i/>
      <sz val="10"/>
      <color theme="1"/>
      <name val="Calibri"/>
      <family val="2"/>
      <scheme val="minor"/>
    </font>
    <font>
      <b/>
      <sz val="10"/>
      <color theme="1"/>
      <name val="Calibri"/>
      <family val="2"/>
      <scheme val="minor"/>
    </font>
    <font>
      <sz val="10"/>
      <name val="Calibri"/>
      <family val="2"/>
      <scheme val="minor"/>
    </font>
    <font>
      <sz val="11"/>
      <color theme="0"/>
      <name val="Calibri"/>
      <family val="2"/>
      <scheme val="minor"/>
    </font>
    <font>
      <sz val="28"/>
      <color theme="0"/>
      <name val="Calibri"/>
      <family val="2"/>
      <scheme val="minor"/>
    </font>
    <font>
      <b/>
      <sz val="10"/>
      <color theme="0"/>
      <name val="Calibri"/>
      <family val="2"/>
      <scheme val="minor"/>
    </font>
    <font>
      <sz val="9"/>
      <color theme="0"/>
      <name val="Calibri"/>
      <family val="2"/>
      <scheme val="minor"/>
    </font>
    <font>
      <i/>
      <sz val="9"/>
      <color theme="0"/>
      <name val="Calibri"/>
      <family val="2"/>
      <scheme val="minor"/>
    </font>
    <font>
      <b/>
      <sz val="9"/>
      <color theme="0"/>
      <name val="Calibri"/>
      <family val="2"/>
      <scheme val="minor"/>
    </font>
    <font>
      <b/>
      <sz val="11"/>
      <color theme="0"/>
      <name val="Calibri"/>
      <family val="2"/>
      <scheme val="minor"/>
    </font>
    <font>
      <b/>
      <sz val="8"/>
      <color theme="0"/>
      <name val="Calibri"/>
      <family val="2"/>
      <scheme val="minor"/>
    </font>
    <font>
      <i/>
      <sz val="11"/>
      <color theme="0"/>
      <name val="Calibri"/>
      <family val="2"/>
      <scheme val="minor"/>
    </font>
    <font>
      <sz val="10"/>
      <color theme="0"/>
      <name val="Calibri"/>
      <family val="2"/>
      <scheme val="minor"/>
    </font>
  </fonts>
  <fills count="5">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E6E6E6"/>
        <bgColor indexed="64"/>
      </patternFill>
    </fill>
  </fills>
  <borders count="26">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indexed="55"/>
      </bottom>
      <diagonal/>
    </border>
    <border>
      <left style="thin">
        <color indexed="64"/>
      </left>
      <right/>
      <top style="thin">
        <color indexed="64"/>
      </top>
      <bottom/>
      <diagonal/>
    </border>
    <border>
      <left/>
      <right/>
      <top style="thin">
        <color indexed="64"/>
      </top>
      <bottom/>
      <diagonal/>
    </border>
    <border>
      <left/>
      <right style="dashed">
        <color indexed="64"/>
      </right>
      <top style="thin">
        <color indexed="64"/>
      </top>
      <bottom/>
      <diagonal/>
    </border>
    <border>
      <left style="dashed">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right style="dashed">
        <color indexed="64"/>
      </right>
      <top/>
      <bottom style="medium">
        <color indexed="64"/>
      </bottom>
      <diagonal/>
    </border>
    <border>
      <left style="dashed">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9" fontId="3" fillId="0" borderId="0" applyFont="0" applyFill="0" applyBorder="0" applyAlignment="0" applyProtection="0"/>
    <xf numFmtId="0" fontId="4" fillId="0" borderId="1" applyNumberFormat="0" applyFill="0" applyAlignment="0" applyProtection="0"/>
    <xf numFmtId="0" fontId="5" fillId="2" borderId="2" applyNumberFormat="0" applyAlignment="0" applyProtection="0"/>
    <xf numFmtId="0" fontId="14" fillId="0" borderId="0" applyNumberFormat="0" applyFill="0" applyBorder="0" applyAlignment="0" applyProtection="0">
      <alignment vertical="top"/>
      <protection locked="0"/>
    </xf>
  </cellStyleXfs>
  <cellXfs count="104">
    <xf numFmtId="0" fontId="0" fillId="0" borderId="0" xfId="0"/>
    <xf numFmtId="0" fontId="0" fillId="0" borderId="0" xfId="0"/>
    <xf numFmtId="165" fontId="6" fillId="0" borderId="0" xfId="3" applyNumberFormat="1" applyFont="1" applyFill="1" applyAlignment="1" applyProtection="1">
      <alignment horizontal="center"/>
      <protection hidden="1"/>
    </xf>
    <xf numFmtId="3" fontId="6" fillId="0" borderId="0" xfId="0" applyNumberFormat="1" applyFont="1" applyFill="1" applyAlignment="1" applyProtection="1">
      <alignment horizontal="right"/>
      <protection hidden="1"/>
    </xf>
    <xf numFmtId="0" fontId="6" fillId="0" borderId="0" xfId="0" applyFont="1" applyFill="1" applyProtection="1">
      <protection hidden="1"/>
    </xf>
    <xf numFmtId="0" fontId="6" fillId="0" borderId="0" xfId="0" applyFont="1" applyFill="1" applyAlignment="1" applyProtection="1">
      <alignment horizontal="right"/>
      <protection hidden="1"/>
    </xf>
    <xf numFmtId="0" fontId="8" fillId="0" borderId="0" xfId="0" applyFont="1" applyProtection="1">
      <protection hidden="1"/>
    </xf>
    <xf numFmtId="0" fontId="9" fillId="0" borderId="0" xfId="1" applyFont="1" applyFill="1" applyProtection="1">
      <protection hidden="1"/>
    </xf>
    <xf numFmtId="0" fontId="2" fillId="0" borderId="0" xfId="1" applyFont="1" applyBorder="1" applyAlignment="1">
      <alignment vertical="center"/>
    </xf>
    <xf numFmtId="0" fontId="11" fillId="0" borderId="0" xfId="1" applyFont="1" applyBorder="1" applyAlignment="1">
      <alignment horizontal="left"/>
    </xf>
    <xf numFmtId="0" fontId="12" fillId="0" borderId="0" xfId="1" applyFont="1"/>
    <xf numFmtId="0" fontId="13" fillId="0" borderId="0" xfId="0" applyFont="1"/>
    <xf numFmtId="0" fontId="14" fillId="0" borderId="0" xfId="6" applyAlignment="1" applyProtection="1">
      <alignment horizontal="center"/>
    </xf>
    <xf numFmtId="0" fontId="15" fillId="0" borderId="0" xfId="6" applyFont="1" applyFill="1" applyAlignment="1" applyProtection="1">
      <alignment horizontal="left" wrapText="1"/>
    </xf>
    <xf numFmtId="0" fontId="1" fillId="0" borderId="3" xfId="1" applyBorder="1" applyAlignment="1" applyProtection="1">
      <alignment wrapText="1"/>
      <protection locked="0"/>
    </xf>
    <xf numFmtId="0" fontId="1" fillId="0" borderId="3" xfId="1" applyBorder="1" applyAlignment="1">
      <alignment wrapText="1"/>
    </xf>
    <xf numFmtId="0" fontId="16" fillId="0" borderId="0" xfId="6" applyFont="1" applyAlignment="1" applyProtection="1"/>
    <xf numFmtId="0" fontId="11" fillId="0" borderId="0" xfId="6" applyFont="1" applyAlignment="1" applyProtection="1"/>
    <xf numFmtId="0" fontId="14" fillId="0" borderId="0" xfId="6" applyAlignment="1" applyProtection="1"/>
    <xf numFmtId="0" fontId="1" fillId="0" borderId="0" xfId="1" applyFont="1" applyBorder="1" applyAlignment="1">
      <alignment horizontal="left"/>
    </xf>
    <xf numFmtId="0" fontId="11" fillId="0" borderId="0" xfId="1" applyFont="1"/>
    <xf numFmtId="0" fontId="1" fillId="0" borderId="0" xfId="1"/>
    <xf numFmtId="0" fontId="3" fillId="0" borderId="0" xfId="0" applyFont="1"/>
    <xf numFmtId="0" fontId="3" fillId="0" borderId="0" xfId="0" applyFont="1" applyFill="1"/>
    <xf numFmtId="0" fontId="13" fillId="0" borderId="0" xfId="0" applyFont="1" applyFill="1" applyAlignment="1" applyProtection="1">
      <alignment horizontal="right"/>
      <protection locked="0" hidden="1"/>
    </xf>
    <xf numFmtId="0" fontId="13" fillId="0" borderId="0" xfId="0" applyFont="1" applyFill="1" applyAlignment="1" applyProtection="1">
      <protection locked="0" hidden="1"/>
    </xf>
    <xf numFmtId="0" fontId="18" fillId="0" borderId="0" xfId="0" applyFont="1" applyFill="1" applyAlignment="1" applyProtection="1">
      <protection hidden="1"/>
    </xf>
    <xf numFmtId="0" fontId="18" fillId="0" borderId="0" xfId="0" applyFont="1" applyAlignment="1" applyProtection="1">
      <protection hidden="1"/>
    </xf>
    <xf numFmtId="0" fontId="3" fillId="0" borderId="0" xfId="0" applyFont="1" applyProtection="1">
      <protection hidden="1"/>
    </xf>
    <xf numFmtId="0" fontId="3" fillId="0" borderId="0" xfId="0" applyFont="1" applyFill="1" applyProtection="1">
      <protection hidden="1"/>
    </xf>
    <xf numFmtId="0" fontId="18" fillId="0" borderId="0" xfId="0" applyFont="1" applyFill="1" applyAlignment="1"/>
    <xf numFmtId="0" fontId="19" fillId="0" borderId="0" xfId="0" applyFont="1" applyFill="1" applyProtection="1">
      <protection hidden="1"/>
    </xf>
    <xf numFmtId="165" fontId="7" fillId="0" borderId="0" xfId="3" applyNumberFormat="1" applyFont="1" applyFill="1" applyBorder="1" applyAlignment="1" applyProtection="1">
      <alignment horizontal="center"/>
      <protection hidden="1"/>
    </xf>
    <xf numFmtId="0" fontId="3" fillId="0" borderId="0" xfId="0" applyFont="1" applyFill="1" applyAlignment="1" applyProtection="1">
      <alignment horizontal="left" vertical="center" indent="1"/>
      <protection hidden="1"/>
    </xf>
    <xf numFmtId="165" fontId="3" fillId="0" borderId="0" xfId="3" applyNumberFormat="1" applyFont="1" applyFill="1" applyProtection="1">
      <protection hidden="1"/>
    </xf>
    <xf numFmtId="14" fontId="3" fillId="0" borderId="0" xfId="0" applyNumberFormat="1" applyFont="1" applyFill="1" applyProtection="1">
      <protection hidden="1"/>
    </xf>
    <xf numFmtId="0" fontId="18" fillId="0" borderId="0" xfId="0" applyFont="1" applyFill="1" applyProtection="1">
      <protection hidden="1"/>
    </xf>
    <xf numFmtId="2" fontId="3" fillId="0" borderId="0" xfId="0" applyNumberFormat="1" applyFont="1" applyFill="1" applyProtection="1">
      <protection hidden="1"/>
    </xf>
    <xf numFmtId="0" fontId="22" fillId="0" borderId="0" xfId="1" applyFont="1" applyBorder="1" applyAlignment="1" applyProtection="1">
      <alignment vertical="center"/>
      <protection hidden="1"/>
    </xf>
    <xf numFmtId="0" fontId="24" fillId="0" borderId="0" xfId="1" applyFont="1" applyFill="1" applyBorder="1" applyAlignment="1">
      <alignment vertical="center"/>
    </xf>
    <xf numFmtId="0" fontId="25" fillId="0" borderId="0" xfId="4" applyFont="1" applyFill="1" applyBorder="1" applyProtection="1">
      <protection hidden="1"/>
    </xf>
    <xf numFmtId="0" fontId="26" fillId="0" borderId="0" xfId="0" applyFont="1" applyFill="1" applyBorder="1" applyAlignment="1" applyProtection="1">
      <alignment horizontal="center"/>
      <protection hidden="1"/>
    </xf>
    <xf numFmtId="0" fontId="23" fillId="0" borderId="0" xfId="0" applyFont="1" applyFill="1" applyBorder="1"/>
    <xf numFmtId="0" fontId="26" fillId="0" borderId="0" xfId="0" applyFont="1" applyFill="1" applyBorder="1" applyProtection="1">
      <protection hidden="1"/>
    </xf>
    <xf numFmtId="166" fontId="26" fillId="0" borderId="0" xfId="3" applyNumberFormat="1" applyFont="1" applyFill="1" applyBorder="1" applyAlignment="1" applyProtection="1">
      <alignment horizontal="center"/>
      <protection hidden="1"/>
    </xf>
    <xf numFmtId="0" fontId="26" fillId="0" borderId="0" xfId="0" applyFont="1" applyFill="1" applyBorder="1" applyAlignment="1" applyProtection="1">
      <protection hidden="1"/>
    </xf>
    <xf numFmtId="165" fontId="26" fillId="0" borderId="0" xfId="3" applyNumberFormat="1" applyFont="1" applyFill="1" applyBorder="1" applyAlignment="1" applyProtection="1">
      <alignment horizontal="center"/>
      <protection hidden="1"/>
    </xf>
    <xf numFmtId="164" fontId="26" fillId="0" borderId="0" xfId="3" applyNumberFormat="1" applyFont="1" applyFill="1" applyBorder="1" applyAlignment="1" applyProtection="1">
      <alignment horizontal="center"/>
      <protection hidden="1"/>
    </xf>
    <xf numFmtId="0" fontId="27" fillId="0" borderId="0" xfId="0" applyFont="1" applyFill="1" applyBorder="1" applyAlignment="1" applyProtection="1">
      <alignment horizontal="center"/>
      <protection hidden="1"/>
    </xf>
    <xf numFmtId="0" fontId="26" fillId="0" borderId="0" xfId="0" applyFont="1" applyFill="1" applyBorder="1"/>
    <xf numFmtId="0" fontId="26" fillId="0" borderId="0" xfId="0" applyFont="1" applyFill="1" applyBorder="1" applyAlignment="1" applyProtection="1">
      <alignment horizontal="center" vertical="center" wrapText="1"/>
      <protection hidden="1"/>
    </xf>
    <xf numFmtId="0" fontId="28" fillId="0" borderId="0" xfId="0" applyFont="1" applyFill="1" applyBorder="1" applyAlignment="1" applyProtection="1">
      <protection hidden="1"/>
    </xf>
    <xf numFmtId="0" fontId="26" fillId="0" borderId="0" xfId="0" applyFont="1" applyFill="1" applyBorder="1" applyAlignment="1">
      <alignment horizontal="center"/>
    </xf>
    <xf numFmtId="0" fontId="3" fillId="0" borderId="0" xfId="0" applyFont="1" applyFill="1" applyAlignment="1" applyProtection="1">
      <alignment horizontal="left"/>
      <protection hidden="1"/>
    </xf>
    <xf numFmtId="0" fontId="23" fillId="0" borderId="0" xfId="0" applyFont="1" applyFill="1" applyProtection="1">
      <protection hidden="1"/>
    </xf>
    <xf numFmtId="0" fontId="23" fillId="0" borderId="0" xfId="0" applyFont="1" applyFill="1"/>
    <xf numFmtId="0" fontId="29" fillId="0" borderId="0" xfId="0" applyFont="1" applyFill="1" applyBorder="1" applyAlignment="1">
      <alignment horizontal="center"/>
    </xf>
    <xf numFmtId="0" fontId="30" fillId="0" borderId="0" xfId="0" applyFont="1" applyFill="1" applyBorder="1" applyAlignment="1" applyProtection="1">
      <alignment horizontal="center" vertical="center" wrapText="1"/>
      <protection hidden="1"/>
    </xf>
    <xf numFmtId="0" fontId="31" fillId="0" borderId="0" xfId="0" applyFont="1" applyFill="1" applyBorder="1" applyAlignment="1" applyProtection="1">
      <alignment horizontal="center"/>
      <protection hidden="1"/>
    </xf>
    <xf numFmtId="0" fontId="32" fillId="0" borderId="0" xfId="0" applyFont="1" applyFill="1" applyBorder="1" applyAlignment="1" applyProtection="1">
      <alignment vertical="center" wrapText="1"/>
      <protection hidden="1"/>
    </xf>
    <xf numFmtId="14" fontId="26" fillId="0" borderId="0" xfId="5" applyNumberFormat="1" applyFont="1" applyFill="1" applyBorder="1" applyAlignment="1" applyProtection="1">
      <alignment horizontal="center"/>
      <protection hidden="1"/>
    </xf>
    <xf numFmtId="0" fontId="24" fillId="0" borderId="0" xfId="1" applyFont="1" applyFill="1" applyAlignment="1">
      <alignment horizontal="left" vertical="center"/>
    </xf>
    <xf numFmtId="0" fontId="28" fillId="0" borderId="0" xfId="0" applyFont="1" applyFill="1" applyAlignment="1"/>
    <xf numFmtId="0" fontId="28" fillId="0" borderId="0" xfId="0" applyFont="1" applyFill="1" applyAlignment="1" applyProtection="1">
      <protection hidden="1"/>
    </xf>
    <xf numFmtId="165" fontId="26" fillId="0" borderId="0" xfId="3" applyNumberFormat="1" applyFont="1" applyFill="1" applyBorder="1" applyAlignment="1" applyProtection="1">
      <alignment horizontal="right"/>
      <protection hidden="1"/>
    </xf>
    <xf numFmtId="0" fontId="3" fillId="0" borderId="16" xfId="0" applyFont="1" applyBorder="1"/>
    <xf numFmtId="0" fontId="3" fillId="0" borderId="21" xfId="0" applyFont="1" applyBorder="1"/>
    <xf numFmtId="0" fontId="18" fillId="0" borderId="21" xfId="0" applyFont="1" applyBorder="1" applyProtection="1">
      <protection hidden="1"/>
    </xf>
    <xf numFmtId="165" fontId="7" fillId="0" borderId="24" xfId="3" applyNumberFormat="1" applyFont="1" applyFill="1" applyBorder="1" applyAlignment="1" applyProtection="1">
      <alignment horizontal="center"/>
      <protection hidden="1"/>
    </xf>
    <xf numFmtId="0" fontId="7" fillId="0" borderId="21" xfId="0" applyFont="1" applyBorder="1" applyAlignment="1" applyProtection="1">
      <alignment horizontal="left" indent="1"/>
      <protection hidden="1"/>
    </xf>
    <xf numFmtId="0" fontId="7" fillId="0" borderId="21" xfId="0" applyFont="1" applyFill="1" applyBorder="1" applyAlignment="1" applyProtection="1">
      <alignment horizontal="left" indent="1"/>
      <protection hidden="1"/>
    </xf>
    <xf numFmtId="0" fontId="7" fillId="0" borderId="22" xfId="0" applyFont="1" applyBorder="1" applyAlignment="1" applyProtection="1">
      <alignment horizontal="left" indent="1"/>
      <protection hidden="1"/>
    </xf>
    <xf numFmtId="165" fontId="7" fillId="0" borderId="10" xfId="3" applyNumberFormat="1" applyFont="1" applyFill="1" applyBorder="1" applyAlignment="1" applyProtection="1">
      <alignment horizontal="center"/>
      <protection hidden="1"/>
    </xf>
    <xf numFmtId="165" fontId="7" fillId="0" borderId="25" xfId="3" applyNumberFormat="1" applyFont="1" applyFill="1" applyBorder="1" applyAlignment="1" applyProtection="1">
      <alignment horizontal="center"/>
      <protection hidden="1"/>
    </xf>
    <xf numFmtId="0" fontId="7" fillId="0" borderId="0" xfId="0" applyFont="1"/>
    <xf numFmtId="14" fontId="26" fillId="0" borderId="0" xfId="3" applyNumberFormat="1" applyFont="1" applyFill="1" applyBorder="1" applyAlignment="1" applyProtection="1">
      <alignment horizontal="center"/>
      <protection hidden="1"/>
    </xf>
    <xf numFmtId="164" fontId="26" fillId="0" borderId="0" xfId="0" applyNumberFormat="1" applyFont="1" applyFill="1" applyBorder="1" applyAlignment="1">
      <alignment horizontal="center"/>
    </xf>
    <xf numFmtId="0" fontId="10" fillId="4" borderId="0" xfId="1" applyFont="1" applyFill="1" applyAlignment="1">
      <alignment horizontal="left" vertical="center"/>
    </xf>
    <xf numFmtId="0" fontId="15" fillId="0" borderId="0" xfId="1" applyFont="1" applyAlignment="1">
      <alignment vertical="center" wrapText="1"/>
    </xf>
    <xf numFmtId="0" fontId="16" fillId="0" borderId="0" xfId="6" applyFont="1" applyAlignment="1" applyProtection="1"/>
    <xf numFmtId="0" fontId="13" fillId="3" borderId="6" xfId="0" applyFont="1" applyFill="1" applyBorder="1" applyAlignment="1" applyProtection="1">
      <alignment horizontal="center" vertical="center" wrapText="1"/>
      <protection hidden="1"/>
    </xf>
    <xf numFmtId="0" fontId="13" fillId="3" borderId="11" xfId="0" applyFont="1" applyFill="1" applyBorder="1" applyAlignment="1" applyProtection="1">
      <alignment horizontal="center" vertical="center" wrapText="1"/>
      <protection hidden="1"/>
    </xf>
    <xf numFmtId="0" fontId="13" fillId="3" borderId="7" xfId="0" applyFont="1" applyFill="1" applyBorder="1" applyAlignment="1" applyProtection="1">
      <alignment horizontal="center" vertical="center" wrapText="1"/>
      <protection hidden="1"/>
    </xf>
    <xf numFmtId="0" fontId="13" fillId="3" borderId="12" xfId="0" applyFont="1" applyFill="1" applyBorder="1" applyAlignment="1" applyProtection="1">
      <alignment horizontal="center" vertical="center" wrapText="1"/>
      <protection hidden="1"/>
    </xf>
    <xf numFmtId="0" fontId="20" fillId="0" borderId="14" xfId="0" applyFont="1" applyFill="1" applyBorder="1" applyAlignment="1" applyProtection="1">
      <alignment horizontal="center"/>
      <protection hidden="1"/>
    </xf>
    <xf numFmtId="0" fontId="20" fillId="0" borderId="15" xfId="0" applyFont="1" applyFill="1" applyBorder="1" applyAlignment="1" applyProtection="1">
      <alignment horizontal="center"/>
      <protection hidden="1"/>
    </xf>
    <xf numFmtId="0" fontId="20" fillId="0" borderId="23" xfId="0" applyFont="1" applyFill="1" applyBorder="1" applyAlignment="1" applyProtection="1">
      <alignment horizontal="center"/>
      <protection hidden="1"/>
    </xf>
    <xf numFmtId="0" fontId="20" fillId="0" borderId="0" xfId="0" applyFont="1" applyFill="1" applyBorder="1" applyAlignment="1" applyProtection="1">
      <alignment horizontal="center"/>
      <protection hidden="1"/>
    </xf>
    <xf numFmtId="0" fontId="20" fillId="0" borderId="24" xfId="0" applyFont="1" applyFill="1" applyBorder="1" applyAlignment="1" applyProtection="1">
      <alignment horizontal="center"/>
      <protection hidden="1"/>
    </xf>
    <xf numFmtId="0" fontId="21" fillId="0" borderId="17" xfId="0" applyFont="1" applyBorder="1" applyAlignment="1">
      <alignment horizontal="center" vertical="center"/>
    </xf>
    <xf numFmtId="0" fontId="21" fillId="0" borderId="18" xfId="0" applyFont="1" applyBorder="1" applyAlignment="1">
      <alignment horizontal="center" vertical="center"/>
    </xf>
    <xf numFmtId="0" fontId="21" fillId="0" borderId="19" xfId="0" applyFont="1" applyBorder="1" applyAlignment="1">
      <alignment horizontal="center" vertical="center"/>
    </xf>
    <xf numFmtId="0" fontId="21" fillId="0" borderId="20" xfId="0" applyFont="1" applyBorder="1" applyAlignment="1">
      <alignment horizontal="center"/>
    </xf>
    <xf numFmtId="0" fontId="21" fillId="0" borderId="18" xfId="0" applyFont="1" applyBorder="1" applyAlignment="1">
      <alignment horizontal="center"/>
    </xf>
    <xf numFmtId="0" fontId="21" fillId="0" borderId="19" xfId="0" applyFont="1" applyBorder="1" applyAlignment="1">
      <alignment horizontal="center"/>
    </xf>
    <xf numFmtId="0" fontId="19" fillId="0" borderId="21" xfId="0" applyFont="1" applyBorder="1" applyAlignment="1">
      <alignment horizontal="center"/>
    </xf>
    <xf numFmtId="0" fontId="19" fillId="0" borderId="22" xfId="0" applyFont="1" applyBorder="1" applyAlignment="1">
      <alignment horizontal="center"/>
    </xf>
    <xf numFmtId="0" fontId="13" fillId="3" borderId="4" xfId="0" applyFont="1" applyFill="1" applyBorder="1" applyAlignment="1" applyProtection="1">
      <alignment horizontal="center" vertical="center" wrapText="1"/>
      <protection hidden="1"/>
    </xf>
    <xf numFmtId="0" fontId="13" fillId="3" borderId="9" xfId="0" applyFont="1" applyFill="1" applyBorder="1" applyAlignment="1" applyProtection="1">
      <alignment horizontal="center" vertical="center" wrapText="1"/>
      <protection hidden="1"/>
    </xf>
    <xf numFmtId="0" fontId="13" fillId="3" borderId="5" xfId="0" applyFont="1" applyFill="1" applyBorder="1" applyAlignment="1" applyProtection="1">
      <alignment horizontal="center" vertical="center" wrapText="1"/>
      <protection hidden="1"/>
    </xf>
    <xf numFmtId="0" fontId="13" fillId="3" borderId="10" xfId="0" applyFont="1" applyFill="1" applyBorder="1" applyAlignment="1" applyProtection="1">
      <alignment horizontal="center" vertical="center" wrapText="1"/>
      <protection hidden="1"/>
    </xf>
    <xf numFmtId="0" fontId="13" fillId="3" borderId="8" xfId="0" applyFont="1" applyFill="1" applyBorder="1" applyAlignment="1" applyProtection="1">
      <alignment horizontal="center" vertical="center" wrapText="1"/>
      <protection hidden="1"/>
    </xf>
    <xf numFmtId="0" fontId="13" fillId="3" borderId="13" xfId="0" applyFont="1" applyFill="1" applyBorder="1" applyAlignment="1" applyProtection="1">
      <alignment horizontal="center" vertical="center" wrapText="1"/>
      <protection hidden="1"/>
    </xf>
    <xf numFmtId="0" fontId="19" fillId="0" borderId="0" xfId="0" applyFont="1" applyFill="1" applyBorder="1" applyAlignment="1" applyProtection="1">
      <alignment horizontal="left" vertical="top" wrapText="1"/>
      <protection hidden="1"/>
    </xf>
  </cellXfs>
  <cellStyles count="7">
    <cellStyle name="Heading 2" xfId="4" builtinId="17"/>
    <cellStyle name="Hyperlink" xfId="6" builtinId="8"/>
    <cellStyle name="Input" xfId="5" builtinId="20"/>
    <cellStyle name="Normal" xfId="0" builtinId="0"/>
    <cellStyle name="Normal 2" xfId="1" xr:uid="{00000000-0005-0000-0000-000004000000}"/>
    <cellStyle name="Normal 4" xfId="2" xr:uid="{00000000-0005-0000-0000-000005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'Agriculture, forestry and f...'!$K$4</c:f>
              <c:strCache>
                <c:ptCount val="1"/>
                <c:pt idx="0">
                  <c:v>Previous month (week ending 30 May)</c:v>
                </c:pt>
              </c:strCache>
            </c:strRef>
          </c:tx>
          <c:spPr>
            <a:solidFill>
              <a:schemeClr val="accent1"/>
            </a:solidFill>
            <a:ln>
              <a:noFill/>
            </a:ln>
            <a:effectLst/>
          </c:spPr>
          <c:invertIfNegative val="0"/>
          <c:cat>
            <c:strRef>
              <c:f>'Agriculture, forestry and f...'!$K$53:$K$60</c:f>
              <c:strCache>
                <c:ptCount val="8"/>
                <c:pt idx="0">
                  <c:v>NSW</c:v>
                </c:pt>
                <c:pt idx="1">
                  <c:v>Vic.</c:v>
                </c:pt>
                <c:pt idx="2">
                  <c:v>Qld.</c:v>
                </c:pt>
                <c:pt idx="3">
                  <c:v>SA</c:v>
                </c:pt>
                <c:pt idx="4">
                  <c:v>WA</c:v>
                </c:pt>
                <c:pt idx="5">
                  <c:v>Tas.</c:v>
                </c:pt>
                <c:pt idx="6">
                  <c:v>NT</c:v>
                </c:pt>
                <c:pt idx="7">
                  <c:v>ACT</c:v>
                </c:pt>
              </c:strCache>
            </c:strRef>
          </c:cat>
          <c:val>
            <c:numRef>
              <c:f>'Agriculture, forestry and f...'!$L$53:$L$60</c:f>
              <c:numCache>
                <c:formatCode>0.0</c:formatCode>
                <c:ptCount val="8"/>
                <c:pt idx="0">
                  <c:v>94.732402286999715</c:v>
                </c:pt>
                <c:pt idx="1">
                  <c:v>92.362555720653788</c:v>
                </c:pt>
                <c:pt idx="2">
                  <c:v>99.44721730263511</c:v>
                </c:pt>
                <c:pt idx="3">
                  <c:v>90.586365241963975</c:v>
                </c:pt>
                <c:pt idx="4">
                  <c:v>96.510940272028392</c:v>
                </c:pt>
                <c:pt idx="5">
                  <c:v>94.252552090616689</c:v>
                </c:pt>
                <c:pt idx="6">
                  <c:v>101.21951219512195</c:v>
                </c:pt>
                <c:pt idx="7">
                  <c:v>97.61904761904762</c:v>
                </c:pt>
              </c:numCache>
            </c:numRef>
          </c:val>
          <c:extLst>
            <c:ext xmlns:c16="http://schemas.microsoft.com/office/drawing/2014/chart" uri="{C3380CC4-5D6E-409C-BE32-E72D297353CC}">
              <c16:uniqueId val="{00000000-CC63-4223-8F2F-15486521BCFC}"/>
            </c:ext>
          </c:extLst>
        </c:ser>
        <c:ser>
          <c:idx val="1"/>
          <c:order val="1"/>
          <c:tx>
            <c:strRef>
              <c:f>'Agriculture, forestry and f...'!$K$7</c:f>
              <c:strCache>
                <c:ptCount val="1"/>
                <c:pt idx="0">
                  <c:v>Previous week (ending 20 June)</c:v>
                </c:pt>
              </c:strCache>
            </c:strRef>
          </c:tx>
          <c:spPr>
            <a:solidFill>
              <a:schemeClr val="accent2"/>
            </a:solidFill>
            <a:ln>
              <a:noFill/>
            </a:ln>
            <a:effectLst/>
          </c:spPr>
          <c:invertIfNegative val="0"/>
          <c:cat>
            <c:strRef>
              <c:f>'Agriculture, forestry and f...'!$K$53:$K$60</c:f>
              <c:strCache>
                <c:ptCount val="8"/>
                <c:pt idx="0">
                  <c:v>NSW</c:v>
                </c:pt>
                <c:pt idx="1">
                  <c:v>Vic.</c:v>
                </c:pt>
                <c:pt idx="2">
                  <c:v>Qld.</c:v>
                </c:pt>
                <c:pt idx="3">
                  <c:v>SA</c:v>
                </c:pt>
                <c:pt idx="4">
                  <c:v>WA</c:v>
                </c:pt>
                <c:pt idx="5">
                  <c:v>Tas.</c:v>
                </c:pt>
                <c:pt idx="6">
                  <c:v>NT</c:v>
                </c:pt>
                <c:pt idx="7">
                  <c:v>ACT</c:v>
                </c:pt>
              </c:strCache>
            </c:strRef>
          </c:cat>
          <c:val>
            <c:numRef>
              <c:f>'Agriculture, forestry and f...'!$L$62:$L$69</c:f>
              <c:numCache>
                <c:formatCode>0.0</c:formatCode>
                <c:ptCount val="8"/>
                <c:pt idx="0">
                  <c:v>93.073390195894646</c:v>
                </c:pt>
                <c:pt idx="1">
                  <c:v>91.822684497275873</c:v>
                </c:pt>
                <c:pt idx="2">
                  <c:v>99.152042075886868</c:v>
                </c:pt>
                <c:pt idx="3">
                  <c:v>91.010243730130696</c:v>
                </c:pt>
                <c:pt idx="4">
                  <c:v>94.638281095998423</c:v>
                </c:pt>
                <c:pt idx="5">
                  <c:v>92.784225982380093</c:v>
                </c:pt>
                <c:pt idx="6">
                  <c:v>100</c:v>
                </c:pt>
                <c:pt idx="7">
                  <c:v>95.714285714285722</c:v>
                </c:pt>
              </c:numCache>
            </c:numRef>
          </c:val>
          <c:extLst>
            <c:ext xmlns:c16="http://schemas.microsoft.com/office/drawing/2014/chart" uri="{C3380CC4-5D6E-409C-BE32-E72D297353CC}">
              <c16:uniqueId val="{00000001-CC63-4223-8F2F-15486521BCFC}"/>
            </c:ext>
          </c:extLst>
        </c:ser>
        <c:ser>
          <c:idx val="2"/>
          <c:order val="2"/>
          <c:tx>
            <c:strRef>
              <c:f>'Agriculture, forestry and f...'!$K$8</c:f>
              <c:strCache>
                <c:ptCount val="1"/>
                <c:pt idx="0">
                  <c:v>This week (ending 27 June)</c:v>
                </c:pt>
              </c:strCache>
            </c:strRef>
          </c:tx>
          <c:spPr>
            <a:solidFill>
              <a:srgbClr val="993366"/>
            </a:solidFill>
            <a:ln>
              <a:noFill/>
            </a:ln>
            <a:effectLst/>
          </c:spPr>
          <c:invertIfNegative val="0"/>
          <c:cat>
            <c:strRef>
              <c:f>'Agriculture, forestry and f...'!$K$53:$K$60</c:f>
              <c:strCache>
                <c:ptCount val="8"/>
                <c:pt idx="0">
                  <c:v>NSW</c:v>
                </c:pt>
                <c:pt idx="1">
                  <c:v>Vic.</c:v>
                </c:pt>
                <c:pt idx="2">
                  <c:v>Qld.</c:v>
                </c:pt>
                <c:pt idx="3">
                  <c:v>SA</c:v>
                </c:pt>
                <c:pt idx="4">
                  <c:v>WA</c:v>
                </c:pt>
                <c:pt idx="5">
                  <c:v>Tas.</c:v>
                </c:pt>
                <c:pt idx="6">
                  <c:v>NT</c:v>
                </c:pt>
                <c:pt idx="7">
                  <c:v>ACT</c:v>
                </c:pt>
              </c:strCache>
            </c:strRef>
          </c:cat>
          <c:val>
            <c:numRef>
              <c:f>'Agriculture, forestry and f...'!$L$71:$L$78</c:f>
              <c:numCache>
                <c:formatCode>0.0</c:formatCode>
                <c:ptCount val="8"/>
                <c:pt idx="0">
                  <c:v>92.903271159433871</c:v>
                </c:pt>
                <c:pt idx="1">
                  <c:v>90.769390787518574</c:v>
                </c:pt>
                <c:pt idx="2">
                  <c:v>99.585895990983744</c:v>
                </c:pt>
                <c:pt idx="3">
                  <c:v>90.713705404450735</c:v>
                </c:pt>
                <c:pt idx="4">
                  <c:v>93.505026611472502</c:v>
                </c:pt>
                <c:pt idx="5">
                  <c:v>91.858481331282334</c:v>
                </c:pt>
                <c:pt idx="6">
                  <c:v>99.399113082039918</c:v>
                </c:pt>
                <c:pt idx="7">
                  <c:v>93.257142857142867</c:v>
                </c:pt>
              </c:numCache>
            </c:numRef>
          </c:val>
          <c:extLst>
            <c:ext xmlns:c16="http://schemas.microsoft.com/office/drawing/2014/chart" uri="{C3380CC4-5D6E-409C-BE32-E72D297353CC}">
              <c16:uniqueId val="{00000002-CC63-4223-8F2F-15486521BCFC}"/>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Manufacturing!$K$4</c:f>
              <c:strCache>
                <c:ptCount val="1"/>
                <c:pt idx="0">
                  <c:v>Previous month (week ending 30 May)</c:v>
                </c:pt>
              </c:strCache>
            </c:strRef>
          </c:tx>
          <c:spPr>
            <a:solidFill>
              <a:schemeClr val="accent1"/>
            </a:solidFill>
            <a:ln>
              <a:noFill/>
            </a:ln>
            <a:effectLst/>
          </c:spPr>
          <c:invertIfNegative val="0"/>
          <c:cat>
            <c:strRef>
              <c:f>Manufacturing!$K$82:$K$89</c:f>
              <c:strCache>
                <c:ptCount val="8"/>
                <c:pt idx="0">
                  <c:v>NSW</c:v>
                </c:pt>
                <c:pt idx="1">
                  <c:v>Vic.</c:v>
                </c:pt>
                <c:pt idx="2">
                  <c:v>Qld.</c:v>
                </c:pt>
                <c:pt idx="3">
                  <c:v>SA</c:v>
                </c:pt>
                <c:pt idx="4">
                  <c:v>WA</c:v>
                </c:pt>
                <c:pt idx="5">
                  <c:v>Tas.</c:v>
                </c:pt>
                <c:pt idx="6">
                  <c:v>NT</c:v>
                </c:pt>
                <c:pt idx="7">
                  <c:v>ACT</c:v>
                </c:pt>
              </c:strCache>
            </c:strRef>
          </c:cat>
          <c:val>
            <c:numRef>
              <c:f>Manufacturing!$L$82:$L$89</c:f>
              <c:numCache>
                <c:formatCode>0.0</c:formatCode>
                <c:ptCount val="8"/>
                <c:pt idx="0">
                  <c:v>94.39794881718349</c:v>
                </c:pt>
                <c:pt idx="1">
                  <c:v>95.112313148816952</c:v>
                </c:pt>
                <c:pt idx="2">
                  <c:v>95.576108758636053</c:v>
                </c:pt>
                <c:pt idx="3">
                  <c:v>91.469024433956619</c:v>
                </c:pt>
                <c:pt idx="4">
                  <c:v>93.289747399702833</c:v>
                </c:pt>
                <c:pt idx="5">
                  <c:v>89.327963755348605</c:v>
                </c:pt>
                <c:pt idx="6">
                  <c:v>92.661870503597115</c:v>
                </c:pt>
                <c:pt idx="7">
                  <c:v>90.785645004849655</c:v>
                </c:pt>
              </c:numCache>
            </c:numRef>
          </c:val>
          <c:extLst>
            <c:ext xmlns:c16="http://schemas.microsoft.com/office/drawing/2014/chart" uri="{C3380CC4-5D6E-409C-BE32-E72D297353CC}">
              <c16:uniqueId val="{00000000-644E-4D5B-B020-5B75736E9804}"/>
            </c:ext>
          </c:extLst>
        </c:ser>
        <c:ser>
          <c:idx val="1"/>
          <c:order val="1"/>
          <c:tx>
            <c:strRef>
              <c:f>Manufacturing!$K$7</c:f>
              <c:strCache>
                <c:ptCount val="1"/>
                <c:pt idx="0">
                  <c:v>Previous week (ending 20 June)</c:v>
                </c:pt>
              </c:strCache>
            </c:strRef>
          </c:tx>
          <c:spPr>
            <a:solidFill>
              <a:schemeClr val="accent2"/>
            </a:solidFill>
            <a:ln>
              <a:noFill/>
            </a:ln>
            <a:effectLst/>
          </c:spPr>
          <c:invertIfNegative val="0"/>
          <c:cat>
            <c:strRef>
              <c:f>Manufacturing!$K$82:$K$89</c:f>
              <c:strCache>
                <c:ptCount val="8"/>
                <c:pt idx="0">
                  <c:v>NSW</c:v>
                </c:pt>
                <c:pt idx="1">
                  <c:v>Vic.</c:v>
                </c:pt>
                <c:pt idx="2">
                  <c:v>Qld.</c:v>
                </c:pt>
                <c:pt idx="3">
                  <c:v>SA</c:v>
                </c:pt>
                <c:pt idx="4">
                  <c:v>WA</c:v>
                </c:pt>
                <c:pt idx="5">
                  <c:v>Tas.</c:v>
                </c:pt>
                <c:pt idx="6">
                  <c:v>NT</c:v>
                </c:pt>
                <c:pt idx="7">
                  <c:v>ACT</c:v>
                </c:pt>
              </c:strCache>
            </c:strRef>
          </c:cat>
          <c:val>
            <c:numRef>
              <c:f>Manufacturing!$L$91:$L$98</c:f>
              <c:numCache>
                <c:formatCode>0.0</c:formatCode>
                <c:ptCount val="8"/>
                <c:pt idx="0">
                  <c:v>95.015561253285597</c:v>
                </c:pt>
                <c:pt idx="1">
                  <c:v>95.760117900464806</c:v>
                </c:pt>
                <c:pt idx="2">
                  <c:v>95.974481836416317</c:v>
                </c:pt>
                <c:pt idx="3">
                  <c:v>92.8968277674891</c:v>
                </c:pt>
                <c:pt idx="4">
                  <c:v>94.942050520059439</c:v>
                </c:pt>
                <c:pt idx="5">
                  <c:v>91.593254467656678</c:v>
                </c:pt>
                <c:pt idx="6">
                  <c:v>94.964028776978409</c:v>
                </c:pt>
                <c:pt idx="7">
                  <c:v>92.822502424830262</c:v>
                </c:pt>
              </c:numCache>
            </c:numRef>
          </c:val>
          <c:extLst>
            <c:ext xmlns:c16="http://schemas.microsoft.com/office/drawing/2014/chart" uri="{C3380CC4-5D6E-409C-BE32-E72D297353CC}">
              <c16:uniqueId val="{00000001-644E-4D5B-B020-5B75736E9804}"/>
            </c:ext>
          </c:extLst>
        </c:ser>
        <c:ser>
          <c:idx val="2"/>
          <c:order val="2"/>
          <c:tx>
            <c:strRef>
              <c:f>Manufacturing!$K$8</c:f>
              <c:strCache>
                <c:ptCount val="1"/>
                <c:pt idx="0">
                  <c:v>This week (ending 27 June)</c:v>
                </c:pt>
              </c:strCache>
            </c:strRef>
          </c:tx>
          <c:spPr>
            <a:solidFill>
              <a:srgbClr val="993366"/>
            </a:solidFill>
            <a:ln>
              <a:noFill/>
            </a:ln>
            <a:effectLst/>
          </c:spPr>
          <c:invertIfNegative val="0"/>
          <c:cat>
            <c:strRef>
              <c:f>Manufacturing!$K$82:$K$89</c:f>
              <c:strCache>
                <c:ptCount val="8"/>
                <c:pt idx="0">
                  <c:v>NSW</c:v>
                </c:pt>
                <c:pt idx="1">
                  <c:v>Vic.</c:v>
                </c:pt>
                <c:pt idx="2">
                  <c:v>Qld.</c:v>
                </c:pt>
                <c:pt idx="3">
                  <c:v>SA</c:v>
                </c:pt>
                <c:pt idx="4">
                  <c:v>WA</c:v>
                </c:pt>
                <c:pt idx="5">
                  <c:v>Tas.</c:v>
                </c:pt>
                <c:pt idx="6">
                  <c:v>NT</c:v>
                </c:pt>
                <c:pt idx="7">
                  <c:v>ACT</c:v>
                </c:pt>
              </c:strCache>
            </c:strRef>
          </c:cat>
          <c:val>
            <c:numRef>
              <c:f>Manufacturing!$L$100:$L$107</c:f>
              <c:numCache>
                <c:formatCode>0.0</c:formatCode>
                <c:ptCount val="8"/>
                <c:pt idx="0">
                  <c:v>94.604905423056451</c:v>
                </c:pt>
                <c:pt idx="1">
                  <c:v>96.172089332275249</c:v>
                </c:pt>
                <c:pt idx="2">
                  <c:v>95.194506351682634</c:v>
                </c:pt>
                <c:pt idx="3">
                  <c:v>90.403966784156751</c:v>
                </c:pt>
                <c:pt idx="4">
                  <c:v>93.37319465081724</c:v>
                </c:pt>
                <c:pt idx="5">
                  <c:v>94.529071230807943</c:v>
                </c:pt>
                <c:pt idx="6">
                  <c:v>94.074820143884892</c:v>
                </c:pt>
                <c:pt idx="7">
                  <c:v>93.68962172647916</c:v>
                </c:pt>
              </c:numCache>
            </c:numRef>
          </c:val>
          <c:extLst>
            <c:ext xmlns:c16="http://schemas.microsoft.com/office/drawing/2014/chart" uri="{C3380CC4-5D6E-409C-BE32-E72D297353CC}">
              <c16:uniqueId val="{00000002-644E-4D5B-B020-5B75736E9804}"/>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Manufacturing!$K$4</c:f>
              <c:strCache>
                <c:ptCount val="1"/>
                <c:pt idx="0">
                  <c:v>Previous month (week ending 30 May)</c:v>
                </c:pt>
              </c:strCache>
            </c:strRef>
          </c:tx>
          <c:spPr>
            <a:solidFill>
              <a:schemeClr val="accent1"/>
            </a:solidFill>
            <a:ln>
              <a:noFill/>
            </a:ln>
            <a:effectLst/>
          </c:spPr>
          <c:invertIfNegative val="0"/>
          <c:cat>
            <c:strRef>
              <c:f>Manufacturing!$K$24:$K$30</c:f>
              <c:strCache>
                <c:ptCount val="7"/>
                <c:pt idx="0">
                  <c:v>Aged under 20</c:v>
                </c:pt>
                <c:pt idx="1">
                  <c:v>Aged 20-29</c:v>
                </c:pt>
                <c:pt idx="2">
                  <c:v>Aged 30-39</c:v>
                </c:pt>
                <c:pt idx="3">
                  <c:v>Aged 40-49</c:v>
                </c:pt>
                <c:pt idx="4">
                  <c:v>Aged 50-59</c:v>
                </c:pt>
                <c:pt idx="5">
                  <c:v>Aged 60-69</c:v>
                </c:pt>
                <c:pt idx="6">
                  <c:v>Aged 70+</c:v>
                </c:pt>
              </c:strCache>
            </c:strRef>
          </c:cat>
          <c:val>
            <c:numRef>
              <c:f>Manufacturing!$L$24:$L$30</c:f>
              <c:numCache>
                <c:formatCode>0.0</c:formatCode>
                <c:ptCount val="7"/>
                <c:pt idx="0">
                  <c:v>89.601177730192717</c:v>
                </c:pt>
                <c:pt idx="1">
                  <c:v>92.547839031327186</c:v>
                </c:pt>
                <c:pt idx="2">
                  <c:v>96.271549525655402</c:v>
                </c:pt>
                <c:pt idx="3">
                  <c:v>97.318469237915423</c:v>
                </c:pt>
                <c:pt idx="4">
                  <c:v>97.442615738943658</c:v>
                </c:pt>
                <c:pt idx="5">
                  <c:v>96.245891154641313</c:v>
                </c:pt>
                <c:pt idx="6">
                  <c:v>94.664090368608797</c:v>
                </c:pt>
              </c:numCache>
            </c:numRef>
          </c:val>
          <c:extLst>
            <c:ext xmlns:c16="http://schemas.microsoft.com/office/drawing/2014/chart" uri="{C3380CC4-5D6E-409C-BE32-E72D297353CC}">
              <c16:uniqueId val="{00000000-342E-4FDB-B022-8C3707178BEF}"/>
            </c:ext>
          </c:extLst>
        </c:ser>
        <c:ser>
          <c:idx val="1"/>
          <c:order val="1"/>
          <c:tx>
            <c:strRef>
              <c:f>Manufacturing!$K$7</c:f>
              <c:strCache>
                <c:ptCount val="1"/>
                <c:pt idx="0">
                  <c:v>Previous week (ending 20 June)</c:v>
                </c:pt>
              </c:strCache>
            </c:strRef>
          </c:tx>
          <c:spPr>
            <a:solidFill>
              <a:schemeClr val="accent2"/>
            </a:solidFill>
            <a:ln>
              <a:noFill/>
            </a:ln>
            <a:effectLst/>
          </c:spPr>
          <c:invertIfNegative val="0"/>
          <c:cat>
            <c:strRef>
              <c:f>Manufacturing!$K$24:$K$30</c:f>
              <c:strCache>
                <c:ptCount val="7"/>
                <c:pt idx="0">
                  <c:v>Aged under 20</c:v>
                </c:pt>
                <c:pt idx="1">
                  <c:v>Aged 20-29</c:v>
                </c:pt>
                <c:pt idx="2">
                  <c:v>Aged 30-39</c:v>
                </c:pt>
                <c:pt idx="3">
                  <c:v>Aged 40-49</c:v>
                </c:pt>
                <c:pt idx="4">
                  <c:v>Aged 50-59</c:v>
                </c:pt>
                <c:pt idx="5">
                  <c:v>Aged 60-69</c:v>
                </c:pt>
                <c:pt idx="6">
                  <c:v>Aged 70+</c:v>
                </c:pt>
              </c:strCache>
            </c:strRef>
          </c:cat>
          <c:val>
            <c:numRef>
              <c:f>Manufacturing!$L$33:$L$39</c:f>
              <c:numCache>
                <c:formatCode>0.0</c:formatCode>
                <c:ptCount val="7"/>
                <c:pt idx="0">
                  <c:v>94.784975017844403</c:v>
                </c:pt>
                <c:pt idx="1">
                  <c:v>93.769491130755853</c:v>
                </c:pt>
                <c:pt idx="2">
                  <c:v>96.348694277262055</c:v>
                </c:pt>
                <c:pt idx="3">
                  <c:v>97.082321915550366</c:v>
                </c:pt>
                <c:pt idx="4">
                  <c:v>97.000750459332863</c:v>
                </c:pt>
                <c:pt idx="5">
                  <c:v>95.512620290631091</c:v>
                </c:pt>
                <c:pt idx="6">
                  <c:v>94.87217598097503</c:v>
                </c:pt>
              </c:numCache>
            </c:numRef>
          </c:val>
          <c:extLst>
            <c:ext xmlns:c16="http://schemas.microsoft.com/office/drawing/2014/chart" uri="{C3380CC4-5D6E-409C-BE32-E72D297353CC}">
              <c16:uniqueId val="{00000001-342E-4FDB-B022-8C3707178BEF}"/>
            </c:ext>
          </c:extLst>
        </c:ser>
        <c:ser>
          <c:idx val="2"/>
          <c:order val="2"/>
          <c:tx>
            <c:strRef>
              <c:f>Manufacturing!$K$8</c:f>
              <c:strCache>
                <c:ptCount val="1"/>
                <c:pt idx="0">
                  <c:v>This week (ending 27 June)</c:v>
                </c:pt>
              </c:strCache>
            </c:strRef>
          </c:tx>
          <c:spPr>
            <a:solidFill>
              <a:srgbClr val="993366"/>
            </a:solidFill>
            <a:ln>
              <a:noFill/>
            </a:ln>
            <a:effectLst/>
          </c:spPr>
          <c:invertIfNegative val="0"/>
          <c:cat>
            <c:strRef>
              <c:f>Manufacturing!$K$24:$K$30</c:f>
              <c:strCache>
                <c:ptCount val="7"/>
                <c:pt idx="0">
                  <c:v>Aged under 20</c:v>
                </c:pt>
                <c:pt idx="1">
                  <c:v>Aged 20-29</c:v>
                </c:pt>
                <c:pt idx="2">
                  <c:v>Aged 30-39</c:v>
                </c:pt>
                <c:pt idx="3">
                  <c:v>Aged 40-49</c:v>
                </c:pt>
                <c:pt idx="4">
                  <c:v>Aged 50-59</c:v>
                </c:pt>
                <c:pt idx="5">
                  <c:v>Aged 60-69</c:v>
                </c:pt>
                <c:pt idx="6">
                  <c:v>Aged 70+</c:v>
                </c:pt>
              </c:strCache>
            </c:strRef>
          </c:cat>
          <c:val>
            <c:numRef>
              <c:f>Manufacturing!$L$42:$L$48</c:f>
              <c:numCache>
                <c:formatCode>0.0</c:formatCode>
                <c:ptCount val="7"/>
                <c:pt idx="0">
                  <c:v>97.031049250535332</c:v>
                </c:pt>
                <c:pt idx="1">
                  <c:v>93.503039576870947</c:v>
                </c:pt>
                <c:pt idx="2">
                  <c:v>95.618496888707554</c:v>
                </c:pt>
                <c:pt idx="3">
                  <c:v>96.637885462555076</c:v>
                </c:pt>
                <c:pt idx="4">
                  <c:v>96.53481872525424</c:v>
                </c:pt>
                <c:pt idx="5">
                  <c:v>95.044040872785686</c:v>
                </c:pt>
                <c:pt idx="6">
                  <c:v>94.889714625445905</c:v>
                </c:pt>
              </c:numCache>
            </c:numRef>
          </c:val>
          <c:extLst>
            <c:ext xmlns:c16="http://schemas.microsoft.com/office/drawing/2014/chart" uri="{C3380CC4-5D6E-409C-BE32-E72D297353CC}">
              <c16:uniqueId val="{00000002-342E-4FDB-B022-8C3707178BEF}"/>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Manufacturing!$K$109:$K$128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Manufacturing!$L$109:$L$128</c:f>
              <c:numCache>
                <c:formatCode>0.0</c:formatCode>
                <c:ptCount val="20"/>
                <c:pt idx="0">
                  <c:v>100</c:v>
                </c:pt>
                <c:pt idx="1">
                  <c:v>99.379316048463792</c:v>
                </c:pt>
                <c:pt idx="2">
                  <c:v>98.05565893396188</c:v>
                </c:pt>
                <c:pt idx="3">
                  <c:v>96.379136859226179</c:v>
                </c:pt>
                <c:pt idx="4">
                  <c:v>95.091041916497815</c:v>
                </c:pt>
                <c:pt idx="5">
                  <c:v>94.938868902397004</c:v>
                </c:pt>
                <c:pt idx="6">
                  <c:v>94.924947277012777</c:v>
                </c:pt>
                <c:pt idx="7">
                  <c:v>95.106479758508044</c:v>
                </c:pt>
                <c:pt idx="8">
                  <c:v>95.180223021681897</c:v>
                </c:pt>
                <c:pt idx="9">
                  <c:v>95.315579815021565</c:v>
                </c:pt>
                <c:pt idx="10">
                  <c:v>95.593874484830948</c:v>
                </c:pt>
                <c:pt idx="11">
                  <c:v>95.822685357482527</c:v>
                </c:pt>
                <c:pt idx="12">
                  <c:v>95.959420529573109</c:v>
                </c:pt>
                <c:pt idx="13">
                  <c:v>96.436201739513976</c:v>
                </c:pt>
                <c:pt idx="14">
                  <c:v>95.955009717570192</c:v>
                </c:pt>
                <c:pt idx="15">
                  <c:v>95.633875036182431</c:v>
                </c:pt>
                <c:pt idx="16">
                  <c:v>0</c:v>
                </c:pt>
                <c:pt idx="17">
                  <c:v>0</c:v>
                </c:pt>
                <c:pt idx="18">
                  <c:v>0</c:v>
                </c:pt>
                <c:pt idx="19">
                  <c:v>0</c:v>
                </c:pt>
              </c:numCache>
            </c:numRef>
          </c:val>
          <c:smooth val="0"/>
          <c:extLst>
            <c:ext xmlns:c16="http://schemas.microsoft.com/office/drawing/2014/chart" uri="{C3380CC4-5D6E-409C-BE32-E72D297353CC}">
              <c16:uniqueId val="{00000000-433E-49D5-BEE6-16A2203456EC}"/>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Manufacturing!$K$109:$K$128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Manufacturing!$L$151:$L$170</c:f>
              <c:numCache>
                <c:formatCode>0.0</c:formatCode>
                <c:ptCount val="20"/>
                <c:pt idx="0">
                  <c:v>100</c:v>
                </c:pt>
                <c:pt idx="1">
                  <c:v>99.227121322284347</c:v>
                </c:pt>
                <c:pt idx="2">
                  <c:v>97.814752854829152</c:v>
                </c:pt>
                <c:pt idx="3">
                  <c:v>95.047909514765806</c:v>
                </c:pt>
                <c:pt idx="4">
                  <c:v>91.008051222266346</c:v>
                </c:pt>
                <c:pt idx="5">
                  <c:v>92.093402594774204</c:v>
                </c:pt>
                <c:pt idx="6">
                  <c:v>91.559985631617664</c:v>
                </c:pt>
                <c:pt idx="7">
                  <c:v>91.735913256729447</c:v>
                </c:pt>
                <c:pt idx="8">
                  <c:v>90.116432251189849</c:v>
                </c:pt>
                <c:pt idx="9">
                  <c:v>88.953503213745776</c:v>
                </c:pt>
                <c:pt idx="10">
                  <c:v>88.650646925784187</c:v>
                </c:pt>
                <c:pt idx="11">
                  <c:v>89.255632838077787</c:v>
                </c:pt>
                <c:pt idx="12">
                  <c:v>92.846008368821472</c:v>
                </c:pt>
                <c:pt idx="13">
                  <c:v>93.204459060930233</c:v>
                </c:pt>
                <c:pt idx="14">
                  <c:v>94.805829872246548</c:v>
                </c:pt>
                <c:pt idx="15">
                  <c:v>95.619227356097028</c:v>
                </c:pt>
                <c:pt idx="16">
                  <c:v>0</c:v>
                </c:pt>
                <c:pt idx="17">
                  <c:v>0</c:v>
                </c:pt>
                <c:pt idx="18">
                  <c:v>0</c:v>
                </c:pt>
                <c:pt idx="19">
                  <c:v>0</c:v>
                </c:pt>
              </c:numCache>
            </c:numRef>
          </c:val>
          <c:smooth val="0"/>
          <c:extLst>
            <c:ext xmlns:c16="http://schemas.microsoft.com/office/drawing/2014/chart" uri="{C3380CC4-5D6E-409C-BE32-E72D297353CC}">
              <c16:uniqueId val="{00000001-433E-49D5-BEE6-16A2203456EC}"/>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'Electricity, gas, water and...'!$K$4</c:f>
              <c:strCache>
                <c:ptCount val="1"/>
                <c:pt idx="0">
                  <c:v>Previous month (week ending 30 May)</c:v>
                </c:pt>
              </c:strCache>
            </c:strRef>
          </c:tx>
          <c:spPr>
            <a:solidFill>
              <a:schemeClr val="accent1"/>
            </a:solidFill>
            <a:ln>
              <a:noFill/>
            </a:ln>
            <a:effectLst/>
          </c:spPr>
          <c:invertIfNegative val="0"/>
          <c:cat>
            <c:strRef>
              <c:f>'Electricity, gas, water and...'!$K$53:$K$60</c:f>
              <c:strCache>
                <c:ptCount val="8"/>
                <c:pt idx="0">
                  <c:v>NSW</c:v>
                </c:pt>
                <c:pt idx="1">
                  <c:v>Vic.</c:v>
                </c:pt>
                <c:pt idx="2">
                  <c:v>Qld.</c:v>
                </c:pt>
                <c:pt idx="3">
                  <c:v>SA</c:v>
                </c:pt>
                <c:pt idx="4">
                  <c:v>WA</c:v>
                </c:pt>
                <c:pt idx="5">
                  <c:v>Tas.</c:v>
                </c:pt>
                <c:pt idx="6">
                  <c:v>NT</c:v>
                </c:pt>
                <c:pt idx="7">
                  <c:v>ACT</c:v>
                </c:pt>
              </c:strCache>
            </c:strRef>
          </c:cat>
          <c:val>
            <c:numRef>
              <c:f>'Electricity, gas, water and...'!$L$53:$L$60</c:f>
              <c:numCache>
                <c:formatCode>0.0</c:formatCode>
                <c:ptCount val="8"/>
                <c:pt idx="0">
                  <c:v>99.827738721541976</c:v>
                </c:pt>
                <c:pt idx="1">
                  <c:v>101.89209243163026</c:v>
                </c:pt>
                <c:pt idx="2">
                  <c:v>98.799009047824214</c:v>
                </c:pt>
                <c:pt idx="3">
                  <c:v>99.690906133073042</c:v>
                </c:pt>
                <c:pt idx="4">
                  <c:v>99.041980624327238</c:v>
                </c:pt>
                <c:pt idx="5">
                  <c:v>100</c:v>
                </c:pt>
                <c:pt idx="6">
                  <c:v>98.517145505097318</c:v>
                </c:pt>
                <c:pt idx="7">
                  <c:v>98.941798941798936</c:v>
                </c:pt>
              </c:numCache>
            </c:numRef>
          </c:val>
          <c:extLst>
            <c:ext xmlns:c16="http://schemas.microsoft.com/office/drawing/2014/chart" uri="{C3380CC4-5D6E-409C-BE32-E72D297353CC}">
              <c16:uniqueId val="{00000000-860E-47BA-8674-3AD895543BE3}"/>
            </c:ext>
          </c:extLst>
        </c:ser>
        <c:ser>
          <c:idx val="1"/>
          <c:order val="1"/>
          <c:tx>
            <c:strRef>
              <c:f>'Electricity, gas, water and...'!$K$7</c:f>
              <c:strCache>
                <c:ptCount val="1"/>
                <c:pt idx="0">
                  <c:v>Previous week (ending 20 June)</c:v>
                </c:pt>
              </c:strCache>
            </c:strRef>
          </c:tx>
          <c:spPr>
            <a:solidFill>
              <a:schemeClr val="accent2"/>
            </a:solidFill>
            <a:ln>
              <a:noFill/>
            </a:ln>
            <a:effectLst/>
          </c:spPr>
          <c:invertIfNegative val="0"/>
          <c:cat>
            <c:strRef>
              <c:f>'Electricity, gas, water and...'!$K$53:$K$60</c:f>
              <c:strCache>
                <c:ptCount val="8"/>
                <c:pt idx="0">
                  <c:v>NSW</c:v>
                </c:pt>
                <c:pt idx="1">
                  <c:v>Vic.</c:v>
                </c:pt>
                <c:pt idx="2">
                  <c:v>Qld.</c:v>
                </c:pt>
                <c:pt idx="3">
                  <c:v>SA</c:v>
                </c:pt>
                <c:pt idx="4">
                  <c:v>WA</c:v>
                </c:pt>
                <c:pt idx="5">
                  <c:v>Tas.</c:v>
                </c:pt>
                <c:pt idx="6">
                  <c:v>NT</c:v>
                </c:pt>
                <c:pt idx="7">
                  <c:v>ACT</c:v>
                </c:pt>
              </c:strCache>
            </c:strRef>
          </c:cat>
          <c:val>
            <c:numRef>
              <c:f>'Electricity, gas, water and...'!$L$62:$L$69</c:f>
              <c:numCache>
                <c:formatCode>0.0</c:formatCode>
                <c:ptCount val="8"/>
                <c:pt idx="0">
                  <c:v>102.64909912007076</c:v>
                </c:pt>
                <c:pt idx="1">
                  <c:v>102.33729065083739</c:v>
                </c:pt>
                <c:pt idx="2">
                  <c:v>99.386040499784585</c:v>
                </c:pt>
                <c:pt idx="3">
                  <c:v>99.170326988775017</c:v>
                </c:pt>
                <c:pt idx="4">
                  <c:v>98.67599569429494</c:v>
                </c:pt>
                <c:pt idx="5">
                  <c:v>99.963846710050618</c:v>
                </c:pt>
                <c:pt idx="6">
                  <c:v>99.165894346617236</c:v>
                </c:pt>
                <c:pt idx="7">
                  <c:v>99.153439153439152</c:v>
                </c:pt>
              </c:numCache>
            </c:numRef>
          </c:val>
          <c:extLst>
            <c:ext xmlns:c16="http://schemas.microsoft.com/office/drawing/2014/chart" uri="{C3380CC4-5D6E-409C-BE32-E72D297353CC}">
              <c16:uniqueId val="{00000001-860E-47BA-8674-3AD895543BE3}"/>
            </c:ext>
          </c:extLst>
        </c:ser>
        <c:ser>
          <c:idx val="2"/>
          <c:order val="2"/>
          <c:tx>
            <c:strRef>
              <c:f>'Electricity, gas, water and...'!$K$8</c:f>
              <c:strCache>
                <c:ptCount val="1"/>
                <c:pt idx="0">
                  <c:v>This week (ending 27 June)</c:v>
                </c:pt>
              </c:strCache>
            </c:strRef>
          </c:tx>
          <c:spPr>
            <a:solidFill>
              <a:srgbClr val="993366"/>
            </a:solidFill>
            <a:ln>
              <a:noFill/>
            </a:ln>
            <a:effectLst/>
          </c:spPr>
          <c:invertIfNegative val="0"/>
          <c:cat>
            <c:strRef>
              <c:f>'Electricity, gas, water and...'!$K$53:$K$60</c:f>
              <c:strCache>
                <c:ptCount val="8"/>
                <c:pt idx="0">
                  <c:v>NSW</c:v>
                </c:pt>
                <c:pt idx="1">
                  <c:v>Vic.</c:v>
                </c:pt>
                <c:pt idx="2">
                  <c:v>Qld.</c:v>
                </c:pt>
                <c:pt idx="3">
                  <c:v>SA</c:v>
                </c:pt>
                <c:pt idx="4">
                  <c:v>WA</c:v>
                </c:pt>
                <c:pt idx="5">
                  <c:v>Tas.</c:v>
                </c:pt>
                <c:pt idx="6">
                  <c:v>NT</c:v>
                </c:pt>
                <c:pt idx="7">
                  <c:v>ACT</c:v>
                </c:pt>
              </c:strCache>
            </c:strRef>
          </c:cat>
          <c:val>
            <c:numRef>
              <c:f>'Electricity, gas, water and...'!$L$71:$L$78</c:f>
              <c:numCache>
                <c:formatCode>0.0</c:formatCode>
                <c:ptCount val="8"/>
                <c:pt idx="0">
                  <c:v>102.64909912007076</c:v>
                </c:pt>
                <c:pt idx="1">
                  <c:v>103.58395166419334</c:v>
                </c:pt>
                <c:pt idx="2">
                  <c:v>99.253339077983625</c:v>
                </c:pt>
                <c:pt idx="3">
                  <c:v>100.85505124450953</c:v>
                </c:pt>
                <c:pt idx="4">
                  <c:v>98.67599569429494</c:v>
                </c:pt>
                <c:pt idx="5">
                  <c:v>102.14750542299349</c:v>
                </c:pt>
                <c:pt idx="6">
                  <c:v>100.58202038924931</c:v>
                </c:pt>
                <c:pt idx="7">
                  <c:v>97.250793650793653</c:v>
                </c:pt>
              </c:numCache>
            </c:numRef>
          </c:val>
          <c:extLst>
            <c:ext xmlns:c16="http://schemas.microsoft.com/office/drawing/2014/chart" uri="{C3380CC4-5D6E-409C-BE32-E72D297353CC}">
              <c16:uniqueId val="{00000002-860E-47BA-8674-3AD895543BE3}"/>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'Electricity, gas, water and...'!$K$4</c:f>
              <c:strCache>
                <c:ptCount val="1"/>
                <c:pt idx="0">
                  <c:v>Previous month (week ending 30 May)</c:v>
                </c:pt>
              </c:strCache>
            </c:strRef>
          </c:tx>
          <c:spPr>
            <a:solidFill>
              <a:schemeClr val="accent1"/>
            </a:solidFill>
            <a:ln>
              <a:noFill/>
            </a:ln>
            <a:effectLst/>
          </c:spPr>
          <c:invertIfNegative val="0"/>
          <c:cat>
            <c:strRef>
              <c:f>'Electricity, gas, water and...'!$K$82:$K$89</c:f>
              <c:strCache>
                <c:ptCount val="8"/>
                <c:pt idx="0">
                  <c:v>NSW</c:v>
                </c:pt>
                <c:pt idx="1">
                  <c:v>Vic.</c:v>
                </c:pt>
                <c:pt idx="2">
                  <c:v>Qld.</c:v>
                </c:pt>
                <c:pt idx="3">
                  <c:v>SA</c:v>
                </c:pt>
                <c:pt idx="4">
                  <c:v>WA</c:v>
                </c:pt>
                <c:pt idx="5">
                  <c:v>Tas.</c:v>
                </c:pt>
                <c:pt idx="6">
                  <c:v>NT</c:v>
                </c:pt>
                <c:pt idx="7">
                  <c:v>ACT</c:v>
                </c:pt>
              </c:strCache>
            </c:strRef>
          </c:cat>
          <c:val>
            <c:numRef>
              <c:f>'Electricity, gas, water and...'!$L$82:$L$89</c:f>
              <c:numCache>
                <c:formatCode>0.0</c:formatCode>
                <c:ptCount val="8"/>
                <c:pt idx="0">
                  <c:v>99.006673909669402</c:v>
                </c:pt>
                <c:pt idx="1">
                  <c:v>100.91764986294839</c:v>
                </c:pt>
                <c:pt idx="2">
                  <c:v>97.43504330446369</c:v>
                </c:pt>
                <c:pt idx="3">
                  <c:v>98.044261451363866</c:v>
                </c:pt>
                <c:pt idx="4">
                  <c:v>101.1063829787234</c:v>
                </c:pt>
                <c:pt idx="5">
                  <c:v>98.892245720040279</c:v>
                </c:pt>
                <c:pt idx="6">
                  <c:v>100.2415458937198</c:v>
                </c:pt>
                <c:pt idx="7">
                  <c:v>98.936170212765958</c:v>
                </c:pt>
              </c:numCache>
            </c:numRef>
          </c:val>
          <c:extLst>
            <c:ext xmlns:c16="http://schemas.microsoft.com/office/drawing/2014/chart" uri="{C3380CC4-5D6E-409C-BE32-E72D297353CC}">
              <c16:uniqueId val="{00000000-27B9-49F4-BE8E-1FA6D758EBDD}"/>
            </c:ext>
          </c:extLst>
        </c:ser>
        <c:ser>
          <c:idx val="1"/>
          <c:order val="1"/>
          <c:tx>
            <c:strRef>
              <c:f>'Electricity, gas, water and...'!$K$7</c:f>
              <c:strCache>
                <c:ptCount val="1"/>
                <c:pt idx="0">
                  <c:v>Previous week (ending 20 June)</c:v>
                </c:pt>
              </c:strCache>
            </c:strRef>
          </c:tx>
          <c:spPr>
            <a:solidFill>
              <a:schemeClr val="accent2"/>
            </a:solidFill>
            <a:ln>
              <a:noFill/>
            </a:ln>
            <a:effectLst/>
          </c:spPr>
          <c:invertIfNegative val="0"/>
          <c:cat>
            <c:strRef>
              <c:f>'Electricity, gas, water and...'!$K$82:$K$89</c:f>
              <c:strCache>
                <c:ptCount val="8"/>
                <c:pt idx="0">
                  <c:v>NSW</c:v>
                </c:pt>
                <c:pt idx="1">
                  <c:v>Vic.</c:v>
                </c:pt>
                <c:pt idx="2">
                  <c:v>Qld.</c:v>
                </c:pt>
                <c:pt idx="3">
                  <c:v>SA</c:v>
                </c:pt>
                <c:pt idx="4">
                  <c:v>WA</c:v>
                </c:pt>
                <c:pt idx="5">
                  <c:v>Tas.</c:v>
                </c:pt>
                <c:pt idx="6">
                  <c:v>NT</c:v>
                </c:pt>
                <c:pt idx="7">
                  <c:v>ACT</c:v>
                </c:pt>
              </c:strCache>
            </c:strRef>
          </c:cat>
          <c:val>
            <c:numRef>
              <c:f>'Electricity, gas, water and...'!$L$91:$L$98</c:f>
              <c:numCache>
                <c:formatCode>0.0</c:formatCode>
                <c:ptCount val="8"/>
                <c:pt idx="0">
                  <c:v>101.6141548967872</c:v>
                </c:pt>
                <c:pt idx="1">
                  <c:v>101.52544392801812</c:v>
                </c:pt>
                <c:pt idx="2">
                  <c:v>98.351099267155234</c:v>
                </c:pt>
                <c:pt idx="3">
                  <c:v>98.198661863098309</c:v>
                </c:pt>
                <c:pt idx="4">
                  <c:v>101.50354609929077</c:v>
                </c:pt>
                <c:pt idx="5">
                  <c:v>99.395770392749256</c:v>
                </c:pt>
                <c:pt idx="6">
                  <c:v>100.96618357487924</c:v>
                </c:pt>
                <c:pt idx="7">
                  <c:v>101.06382978723406</c:v>
                </c:pt>
              </c:numCache>
            </c:numRef>
          </c:val>
          <c:extLst>
            <c:ext xmlns:c16="http://schemas.microsoft.com/office/drawing/2014/chart" uri="{C3380CC4-5D6E-409C-BE32-E72D297353CC}">
              <c16:uniqueId val="{00000001-27B9-49F4-BE8E-1FA6D758EBDD}"/>
            </c:ext>
          </c:extLst>
        </c:ser>
        <c:ser>
          <c:idx val="2"/>
          <c:order val="2"/>
          <c:tx>
            <c:strRef>
              <c:f>'Electricity, gas, water and...'!$K$8</c:f>
              <c:strCache>
                <c:ptCount val="1"/>
                <c:pt idx="0">
                  <c:v>This week (ending 27 June)</c:v>
                </c:pt>
              </c:strCache>
            </c:strRef>
          </c:tx>
          <c:spPr>
            <a:solidFill>
              <a:srgbClr val="993366"/>
            </a:solidFill>
            <a:ln>
              <a:noFill/>
            </a:ln>
            <a:effectLst/>
          </c:spPr>
          <c:invertIfNegative val="0"/>
          <c:cat>
            <c:strRef>
              <c:f>'Electricity, gas, water and...'!$K$82:$K$89</c:f>
              <c:strCache>
                <c:ptCount val="8"/>
                <c:pt idx="0">
                  <c:v>NSW</c:v>
                </c:pt>
                <c:pt idx="1">
                  <c:v>Vic.</c:v>
                </c:pt>
                <c:pt idx="2">
                  <c:v>Qld.</c:v>
                </c:pt>
                <c:pt idx="3">
                  <c:v>SA</c:v>
                </c:pt>
                <c:pt idx="4">
                  <c:v>WA</c:v>
                </c:pt>
                <c:pt idx="5">
                  <c:v>Tas.</c:v>
                </c:pt>
                <c:pt idx="6">
                  <c:v>NT</c:v>
                </c:pt>
                <c:pt idx="7">
                  <c:v>ACT</c:v>
                </c:pt>
              </c:strCache>
            </c:strRef>
          </c:cat>
          <c:val>
            <c:numRef>
              <c:f>'Electricity, gas, water and...'!$L$100:$L$107</c:f>
              <c:numCache>
                <c:formatCode>0.0</c:formatCode>
                <c:ptCount val="8"/>
                <c:pt idx="0">
                  <c:v>101.6141548967872</c:v>
                </c:pt>
                <c:pt idx="1">
                  <c:v>103.10618519842687</c:v>
                </c:pt>
                <c:pt idx="2">
                  <c:v>97.107261825449697</c:v>
                </c:pt>
                <c:pt idx="3">
                  <c:v>100.42511580030879</c:v>
                </c:pt>
                <c:pt idx="4">
                  <c:v>101.50354609929077</c:v>
                </c:pt>
                <c:pt idx="5">
                  <c:v>101.17824773413898</c:v>
                </c:pt>
                <c:pt idx="6">
                  <c:v>102.7391304347826</c:v>
                </c:pt>
                <c:pt idx="7">
                  <c:v>103.08510638297872</c:v>
                </c:pt>
              </c:numCache>
            </c:numRef>
          </c:val>
          <c:extLst>
            <c:ext xmlns:c16="http://schemas.microsoft.com/office/drawing/2014/chart" uri="{C3380CC4-5D6E-409C-BE32-E72D297353CC}">
              <c16:uniqueId val="{00000002-27B9-49F4-BE8E-1FA6D758EBDD}"/>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'Electricity, gas, water and...'!$K$4</c:f>
              <c:strCache>
                <c:ptCount val="1"/>
                <c:pt idx="0">
                  <c:v>Previous month (week ending 30 May)</c:v>
                </c:pt>
              </c:strCache>
            </c:strRef>
          </c:tx>
          <c:spPr>
            <a:solidFill>
              <a:schemeClr val="accent1"/>
            </a:solidFill>
            <a:ln>
              <a:noFill/>
            </a:ln>
            <a:effectLst/>
          </c:spPr>
          <c:invertIfNegative val="0"/>
          <c:cat>
            <c:strRef>
              <c:f>'Electricity, gas, water and...'!$K$24:$K$30</c:f>
              <c:strCache>
                <c:ptCount val="7"/>
                <c:pt idx="0">
                  <c:v>Aged under 20</c:v>
                </c:pt>
                <c:pt idx="1">
                  <c:v>Aged 20-29</c:v>
                </c:pt>
                <c:pt idx="2">
                  <c:v>Aged 30-39</c:v>
                </c:pt>
                <c:pt idx="3">
                  <c:v>Aged 40-49</c:v>
                </c:pt>
                <c:pt idx="4">
                  <c:v>Aged 50-59</c:v>
                </c:pt>
                <c:pt idx="5">
                  <c:v>Aged 60-69</c:v>
                </c:pt>
                <c:pt idx="6">
                  <c:v>Aged 70+</c:v>
                </c:pt>
              </c:strCache>
            </c:strRef>
          </c:cat>
          <c:val>
            <c:numRef>
              <c:f>'Electricity, gas, water and...'!$L$24:$L$30</c:f>
              <c:numCache>
                <c:formatCode>0.0</c:formatCode>
                <c:ptCount val="7"/>
                <c:pt idx="0">
                  <c:v>96.950578338590958</c:v>
                </c:pt>
                <c:pt idx="1">
                  <c:v>98.983050847457633</c:v>
                </c:pt>
                <c:pt idx="2">
                  <c:v>100.82353745215964</c:v>
                </c:pt>
                <c:pt idx="3">
                  <c:v>100.70217322613489</c:v>
                </c:pt>
                <c:pt idx="4">
                  <c:v>99.897959183673464</c:v>
                </c:pt>
                <c:pt idx="5">
                  <c:v>97.786894094785708</c:v>
                </c:pt>
                <c:pt idx="6">
                  <c:v>94.370860927152322</c:v>
                </c:pt>
              </c:numCache>
            </c:numRef>
          </c:val>
          <c:extLst>
            <c:ext xmlns:c16="http://schemas.microsoft.com/office/drawing/2014/chart" uri="{C3380CC4-5D6E-409C-BE32-E72D297353CC}">
              <c16:uniqueId val="{00000000-F1DD-42D4-A1E1-18CB60F95DE2}"/>
            </c:ext>
          </c:extLst>
        </c:ser>
        <c:ser>
          <c:idx val="1"/>
          <c:order val="1"/>
          <c:tx>
            <c:strRef>
              <c:f>'Electricity, gas, water and...'!$K$7</c:f>
              <c:strCache>
                <c:ptCount val="1"/>
                <c:pt idx="0">
                  <c:v>Previous week (ending 20 June)</c:v>
                </c:pt>
              </c:strCache>
            </c:strRef>
          </c:tx>
          <c:spPr>
            <a:solidFill>
              <a:schemeClr val="accent2"/>
            </a:solidFill>
            <a:ln>
              <a:noFill/>
            </a:ln>
            <a:effectLst/>
          </c:spPr>
          <c:invertIfNegative val="0"/>
          <c:cat>
            <c:strRef>
              <c:f>'Electricity, gas, water and...'!$K$24:$K$30</c:f>
              <c:strCache>
                <c:ptCount val="7"/>
                <c:pt idx="0">
                  <c:v>Aged under 20</c:v>
                </c:pt>
                <c:pt idx="1">
                  <c:v>Aged 20-29</c:v>
                </c:pt>
                <c:pt idx="2">
                  <c:v>Aged 30-39</c:v>
                </c:pt>
                <c:pt idx="3">
                  <c:v>Aged 40-49</c:v>
                </c:pt>
                <c:pt idx="4">
                  <c:v>Aged 50-59</c:v>
                </c:pt>
                <c:pt idx="5">
                  <c:v>Aged 60-69</c:v>
                </c:pt>
                <c:pt idx="6">
                  <c:v>Aged 70+</c:v>
                </c:pt>
              </c:strCache>
            </c:strRef>
          </c:cat>
          <c:val>
            <c:numRef>
              <c:f>'Electricity, gas, water and...'!$L$33:$L$39</c:f>
              <c:numCache>
                <c:formatCode>0.0</c:formatCode>
                <c:ptCount val="7"/>
                <c:pt idx="0">
                  <c:v>98.527865404837016</c:v>
                </c:pt>
                <c:pt idx="1">
                  <c:v>101.17907148120855</c:v>
                </c:pt>
                <c:pt idx="2">
                  <c:v>101.92044833242208</c:v>
                </c:pt>
                <c:pt idx="3">
                  <c:v>101.5658462942808</c:v>
                </c:pt>
                <c:pt idx="4">
                  <c:v>100.65714285714287</c:v>
                </c:pt>
                <c:pt idx="5">
                  <c:v>98.20792399870453</c:v>
                </c:pt>
                <c:pt idx="6">
                  <c:v>97.516556291390728</c:v>
                </c:pt>
              </c:numCache>
            </c:numRef>
          </c:val>
          <c:extLst>
            <c:ext xmlns:c16="http://schemas.microsoft.com/office/drawing/2014/chart" uri="{C3380CC4-5D6E-409C-BE32-E72D297353CC}">
              <c16:uniqueId val="{00000001-F1DD-42D4-A1E1-18CB60F95DE2}"/>
            </c:ext>
          </c:extLst>
        </c:ser>
        <c:ser>
          <c:idx val="2"/>
          <c:order val="2"/>
          <c:tx>
            <c:strRef>
              <c:f>'Electricity, gas, water and...'!$K$8</c:f>
              <c:strCache>
                <c:ptCount val="1"/>
                <c:pt idx="0">
                  <c:v>This week (ending 27 June)</c:v>
                </c:pt>
              </c:strCache>
            </c:strRef>
          </c:tx>
          <c:spPr>
            <a:solidFill>
              <a:srgbClr val="993366"/>
            </a:solidFill>
            <a:ln>
              <a:noFill/>
            </a:ln>
            <a:effectLst/>
          </c:spPr>
          <c:invertIfNegative val="0"/>
          <c:cat>
            <c:strRef>
              <c:f>'Electricity, gas, water and...'!$K$24:$K$30</c:f>
              <c:strCache>
                <c:ptCount val="7"/>
                <c:pt idx="0">
                  <c:v>Aged under 20</c:v>
                </c:pt>
                <c:pt idx="1">
                  <c:v>Aged 20-29</c:v>
                </c:pt>
                <c:pt idx="2">
                  <c:v>Aged 30-39</c:v>
                </c:pt>
                <c:pt idx="3">
                  <c:v>Aged 40-49</c:v>
                </c:pt>
                <c:pt idx="4">
                  <c:v>Aged 50-59</c:v>
                </c:pt>
                <c:pt idx="5">
                  <c:v>Aged 60-69</c:v>
                </c:pt>
                <c:pt idx="6">
                  <c:v>Aged 70+</c:v>
                </c:pt>
              </c:strCache>
            </c:strRef>
          </c:cat>
          <c:val>
            <c:numRef>
              <c:f>'Electricity, gas, water and...'!$L$42:$L$48</c:f>
              <c:numCache>
                <c:formatCode>0.0</c:formatCode>
                <c:ptCount val="7"/>
                <c:pt idx="0">
                  <c:v>102.72344900105152</c:v>
                </c:pt>
                <c:pt idx="1">
                  <c:v>101.42417096536478</c:v>
                </c:pt>
                <c:pt idx="2">
                  <c:v>102.41545926735922</c:v>
                </c:pt>
                <c:pt idx="3">
                  <c:v>102.05476951163853</c:v>
                </c:pt>
                <c:pt idx="4">
                  <c:v>101.0341224489796</c:v>
                </c:pt>
                <c:pt idx="5">
                  <c:v>98.788297527798775</c:v>
                </c:pt>
                <c:pt idx="6">
                  <c:v>98.887417218543035</c:v>
                </c:pt>
              </c:numCache>
            </c:numRef>
          </c:val>
          <c:extLst>
            <c:ext xmlns:c16="http://schemas.microsoft.com/office/drawing/2014/chart" uri="{C3380CC4-5D6E-409C-BE32-E72D297353CC}">
              <c16:uniqueId val="{00000002-F1DD-42D4-A1E1-18CB60F95DE2}"/>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'Electricity, gas, water and...'!$K$109:$K$128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'Electricity, gas, water and...'!$L$109:$L$128</c:f>
              <c:numCache>
                <c:formatCode>0.0</c:formatCode>
                <c:ptCount val="20"/>
                <c:pt idx="0">
                  <c:v>100</c:v>
                </c:pt>
                <c:pt idx="1">
                  <c:v>100.15053564831918</c:v>
                </c:pt>
                <c:pt idx="2">
                  <c:v>99.726634650905069</c:v>
                </c:pt>
                <c:pt idx="3">
                  <c:v>97.757665312153676</c:v>
                </c:pt>
                <c:pt idx="4">
                  <c:v>99.021980051717776</c:v>
                </c:pt>
                <c:pt idx="5">
                  <c:v>99.250092353158479</c:v>
                </c:pt>
                <c:pt idx="6">
                  <c:v>99.084780199482822</c:v>
                </c:pt>
                <c:pt idx="7">
                  <c:v>99.475434059844844</c:v>
                </c:pt>
                <c:pt idx="8">
                  <c:v>99.652752124122642</c:v>
                </c:pt>
                <c:pt idx="9">
                  <c:v>99.802364240857031</c:v>
                </c:pt>
                <c:pt idx="10">
                  <c:v>99.850387883265611</c:v>
                </c:pt>
                <c:pt idx="11">
                  <c:v>99.884558551902487</c:v>
                </c:pt>
                <c:pt idx="12">
                  <c:v>100.05448836350203</c:v>
                </c:pt>
                <c:pt idx="13">
                  <c:v>100.69726634650904</c:v>
                </c:pt>
                <c:pt idx="14">
                  <c:v>100.88659032138901</c:v>
                </c:pt>
                <c:pt idx="15">
                  <c:v>101.36038049501292</c:v>
                </c:pt>
                <c:pt idx="16">
                  <c:v>0</c:v>
                </c:pt>
                <c:pt idx="17">
                  <c:v>0</c:v>
                </c:pt>
                <c:pt idx="18">
                  <c:v>0</c:v>
                </c:pt>
                <c:pt idx="19">
                  <c:v>0</c:v>
                </c:pt>
              </c:numCache>
            </c:numRef>
          </c:val>
          <c:smooth val="0"/>
          <c:extLst>
            <c:ext xmlns:c16="http://schemas.microsoft.com/office/drawing/2014/chart" uri="{C3380CC4-5D6E-409C-BE32-E72D297353CC}">
              <c16:uniqueId val="{00000000-F668-4BCE-BD74-67BC70E18C54}"/>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'Electricity, gas, water and...'!$K$109:$K$128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'Electricity, gas, water and...'!$L$151:$L$170</c:f>
              <c:numCache>
                <c:formatCode>0.0</c:formatCode>
                <c:ptCount val="20"/>
                <c:pt idx="0">
                  <c:v>100</c:v>
                </c:pt>
                <c:pt idx="1">
                  <c:v>98.879272796718155</c:v>
                </c:pt>
                <c:pt idx="2">
                  <c:v>98.475873184228931</c:v>
                </c:pt>
                <c:pt idx="3">
                  <c:v>97.077960237336029</c:v>
                </c:pt>
                <c:pt idx="4">
                  <c:v>97.344148363925086</c:v>
                </c:pt>
                <c:pt idx="5">
                  <c:v>99.046406908104146</c:v>
                </c:pt>
                <c:pt idx="6">
                  <c:v>98.666468648615719</c:v>
                </c:pt>
                <c:pt idx="7">
                  <c:v>98.500899403610404</c:v>
                </c:pt>
                <c:pt idx="8">
                  <c:v>96.367840346062025</c:v>
                </c:pt>
                <c:pt idx="9">
                  <c:v>96.68738355997003</c:v>
                </c:pt>
                <c:pt idx="10">
                  <c:v>97.040264594110312</c:v>
                </c:pt>
                <c:pt idx="11">
                  <c:v>98.041629447368365</c:v>
                </c:pt>
                <c:pt idx="12">
                  <c:v>99.319891132560684</c:v>
                </c:pt>
                <c:pt idx="13">
                  <c:v>101.27567398523351</c:v>
                </c:pt>
                <c:pt idx="14">
                  <c:v>102.20594284937219</c:v>
                </c:pt>
                <c:pt idx="15">
                  <c:v>101.84700208685646</c:v>
                </c:pt>
                <c:pt idx="16">
                  <c:v>0</c:v>
                </c:pt>
                <c:pt idx="17">
                  <c:v>0</c:v>
                </c:pt>
                <c:pt idx="18">
                  <c:v>0</c:v>
                </c:pt>
                <c:pt idx="19">
                  <c:v>0</c:v>
                </c:pt>
              </c:numCache>
            </c:numRef>
          </c:val>
          <c:smooth val="0"/>
          <c:extLst>
            <c:ext xmlns:c16="http://schemas.microsoft.com/office/drawing/2014/chart" uri="{C3380CC4-5D6E-409C-BE32-E72D297353CC}">
              <c16:uniqueId val="{00000001-F668-4BCE-BD74-67BC70E18C54}"/>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Construction!$K$4</c:f>
              <c:strCache>
                <c:ptCount val="1"/>
                <c:pt idx="0">
                  <c:v>Previous month (week ending 30 May)</c:v>
                </c:pt>
              </c:strCache>
            </c:strRef>
          </c:tx>
          <c:spPr>
            <a:solidFill>
              <a:schemeClr val="accent1"/>
            </a:solidFill>
            <a:ln>
              <a:noFill/>
            </a:ln>
            <a:effectLst/>
          </c:spPr>
          <c:invertIfNegative val="0"/>
          <c:cat>
            <c:strRef>
              <c:f>Construction!$K$53:$K$60</c:f>
              <c:strCache>
                <c:ptCount val="8"/>
                <c:pt idx="0">
                  <c:v>NSW</c:v>
                </c:pt>
                <c:pt idx="1">
                  <c:v>Vic.</c:v>
                </c:pt>
                <c:pt idx="2">
                  <c:v>Qld.</c:v>
                </c:pt>
                <c:pt idx="3">
                  <c:v>SA</c:v>
                </c:pt>
                <c:pt idx="4">
                  <c:v>WA</c:v>
                </c:pt>
                <c:pt idx="5">
                  <c:v>Tas.</c:v>
                </c:pt>
                <c:pt idx="6">
                  <c:v>NT</c:v>
                </c:pt>
                <c:pt idx="7">
                  <c:v>ACT</c:v>
                </c:pt>
              </c:strCache>
            </c:strRef>
          </c:cat>
          <c:val>
            <c:numRef>
              <c:f>Construction!$L$53:$L$60</c:f>
              <c:numCache>
                <c:formatCode>0.0</c:formatCode>
                <c:ptCount val="8"/>
                <c:pt idx="0">
                  <c:v>96.594769510692444</c:v>
                </c:pt>
                <c:pt idx="1">
                  <c:v>96.463854964203605</c:v>
                </c:pt>
                <c:pt idx="2">
                  <c:v>96.559552624989564</c:v>
                </c:pt>
                <c:pt idx="3">
                  <c:v>97.759937458656566</c:v>
                </c:pt>
                <c:pt idx="4">
                  <c:v>94.909992824384616</c:v>
                </c:pt>
                <c:pt idx="5">
                  <c:v>92.835340003391551</c:v>
                </c:pt>
                <c:pt idx="6">
                  <c:v>96.35025754231053</c:v>
                </c:pt>
                <c:pt idx="7">
                  <c:v>99.315876385940086</c:v>
                </c:pt>
              </c:numCache>
            </c:numRef>
          </c:val>
          <c:extLst>
            <c:ext xmlns:c16="http://schemas.microsoft.com/office/drawing/2014/chart" uri="{C3380CC4-5D6E-409C-BE32-E72D297353CC}">
              <c16:uniqueId val="{00000000-4624-4977-885B-CB82138D1718}"/>
            </c:ext>
          </c:extLst>
        </c:ser>
        <c:ser>
          <c:idx val="1"/>
          <c:order val="1"/>
          <c:tx>
            <c:strRef>
              <c:f>Construction!$K$7</c:f>
              <c:strCache>
                <c:ptCount val="1"/>
                <c:pt idx="0">
                  <c:v>Previous week (ending 20 June)</c:v>
                </c:pt>
              </c:strCache>
            </c:strRef>
          </c:tx>
          <c:spPr>
            <a:solidFill>
              <a:schemeClr val="accent2"/>
            </a:solidFill>
            <a:ln>
              <a:noFill/>
            </a:ln>
            <a:effectLst/>
          </c:spPr>
          <c:invertIfNegative val="0"/>
          <c:cat>
            <c:strRef>
              <c:f>Construction!$K$53:$K$60</c:f>
              <c:strCache>
                <c:ptCount val="8"/>
                <c:pt idx="0">
                  <c:v>NSW</c:v>
                </c:pt>
                <c:pt idx="1">
                  <c:v>Vic.</c:v>
                </c:pt>
                <c:pt idx="2">
                  <c:v>Qld.</c:v>
                </c:pt>
                <c:pt idx="3">
                  <c:v>SA</c:v>
                </c:pt>
                <c:pt idx="4">
                  <c:v>WA</c:v>
                </c:pt>
                <c:pt idx="5">
                  <c:v>Tas.</c:v>
                </c:pt>
                <c:pt idx="6">
                  <c:v>NT</c:v>
                </c:pt>
                <c:pt idx="7">
                  <c:v>ACT</c:v>
                </c:pt>
              </c:strCache>
            </c:strRef>
          </c:cat>
          <c:val>
            <c:numRef>
              <c:f>Construction!$L$62:$L$69</c:f>
              <c:numCache>
                <c:formatCode>0.0</c:formatCode>
                <c:ptCount val="8"/>
                <c:pt idx="0">
                  <c:v>95.316512546495161</c:v>
                </c:pt>
                <c:pt idx="1">
                  <c:v>95.590519651770492</c:v>
                </c:pt>
                <c:pt idx="2">
                  <c:v>96.183957933394538</c:v>
                </c:pt>
                <c:pt idx="3">
                  <c:v>97.862168500811833</c:v>
                </c:pt>
                <c:pt idx="4">
                  <c:v>95.125261285995066</c:v>
                </c:pt>
                <c:pt idx="5">
                  <c:v>95.769035102594529</c:v>
                </c:pt>
                <c:pt idx="6">
                  <c:v>95.423105224429733</c:v>
                </c:pt>
                <c:pt idx="7">
                  <c:v>97.747110167492337</c:v>
                </c:pt>
              </c:numCache>
            </c:numRef>
          </c:val>
          <c:extLst>
            <c:ext xmlns:c16="http://schemas.microsoft.com/office/drawing/2014/chart" uri="{C3380CC4-5D6E-409C-BE32-E72D297353CC}">
              <c16:uniqueId val="{00000001-4624-4977-885B-CB82138D1718}"/>
            </c:ext>
          </c:extLst>
        </c:ser>
        <c:ser>
          <c:idx val="2"/>
          <c:order val="2"/>
          <c:tx>
            <c:strRef>
              <c:f>Construction!$K$8</c:f>
              <c:strCache>
                <c:ptCount val="1"/>
                <c:pt idx="0">
                  <c:v>This week (ending 27 June)</c:v>
                </c:pt>
              </c:strCache>
            </c:strRef>
          </c:tx>
          <c:spPr>
            <a:solidFill>
              <a:srgbClr val="993366"/>
            </a:solidFill>
            <a:ln>
              <a:noFill/>
            </a:ln>
            <a:effectLst/>
          </c:spPr>
          <c:invertIfNegative val="0"/>
          <c:cat>
            <c:strRef>
              <c:f>Construction!$K$53:$K$60</c:f>
              <c:strCache>
                <c:ptCount val="8"/>
                <c:pt idx="0">
                  <c:v>NSW</c:v>
                </c:pt>
                <c:pt idx="1">
                  <c:v>Vic.</c:v>
                </c:pt>
                <c:pt idx="2">
                  <c:v>Qld.</c:v>
                </c:pt>
                <c:pt idx="3">
                  <c:v>SA</c:v>
                </c:pt>
                <c:pt idx="4">
                  <c:v>WA</c:v>
                </c:pt>
                <c:pt idx="5">
                  <c:v>Tas.</c:v>
                </c:pt>
                <c:pt idx="6">
                  <c:v>NT</c:v>
                </c:pt>
                <c:pt idx="7">
                  <c:v>ACT</c:v>
                </c:pt>
              </c:strCache>
            </c:strRef>
          </c:cat>
          <c:val>
            <c:numRef>
              <c:f>Construction!$L$71:$L$78</c:f>
              <c:numCache>
                <c:formatCode>0.0</c:formatCode>
                <c:ptCount val="8"/>
                <c:pt idx="0">
                  <c:v>95.612446307449588</c:v>
                </c:pt>
                <c:pt idx="1">
                  <c:v>95.689741589401237</c:v>
                </c:pt>
                <c:pt idx="2">
                  <c:v>95.725565478674568</c:v>
                </c:pt>
                <c:pt idx="3">
                  <c:v>98.402489626556019</c:v>
                </c:pt>
                <c:pt idx="4">
                  <c:v>94.184444513774054</c:v>
                </c:pt>
                <c:pt idx="5">
                  <c:v>96.534169916906905</c:v>
                </c:pt>
                <c:pt idx="6">
                  <c:v>95.740397350993376</c:v>
                </c:pt>
                <c:pt idx="7">
                  <c:v>97.031139419674446</c:v>
                </c:pt>
              </c:numCache>
            </c:numRef>
          </c:val>
          <c:extLst>
            <c:ext xmlns:c16="http://schemas.microsoft.com/office/drawing/2014/chart" uri="{C3380CC4-5D6E-409C-BE32-E72D297353CC}">
              <c16:uniqueId val="{00000002-4624-4977-885B-CB82138D1718}"/>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Construction!$K$4</c:f>
              <c:strCache>
                <c:ptCount val="1"/>
                <c:pt idx="0">
                  <c:v>Previous month (week ending 30 May)</c:v>
                </c:pt>
              </c:strCache>
            </c:strRef>
          </c:tx>
          <c:spPr>
            <a:solidFill>
              <a:schemeClr val="accent1"/>
            </a:solidFill>
            <a:ln>
              <a:noFill/>
            </a:ln>
            <a:effectLst/>
          </c:spPr>
          <c:invertIfNegative val="0"/>
          <c:cat>
            <c:strRef>
              <c:f>Construction!$K$82:$K$89</c:f>
              <c:strCache>
                <c:ptCount val="8"/>
                <c:pt idx="0">
                  <c:v>NSW</c:v>
                </c:pt>
                <c:pt idx="1">
                  <c:v>Vic.</c:v>
                </c:pt>
                <c:pt idx="2">
                  <c:v>Qld.</c:v>
                </c:pt>
                <c:pt idx="3">
                  <c:v>SA</c:v>
                </c:pt>
                <c:pt idx="4">
                  <c:v>WA</c:v>
                </c:pt>
                <c:pt idx="5">
                  <c:v>Tas.</c:v>
                </c:pt>
                <c:pt idx="6">
                  <c:v>NT</c:v>
                </c:pt>
                <c:pt idx="7">
                  <c:v>ACT</c:v>
                </c:pt>
              </c:strCache>
            </c:strRef>
          </c:cat>
          <c:val>
            <c:numRef>
              <c:f>Construction!$L$82:$L$89</c:f>
              <c:numCache>
                <c:formatCode>0.0</c:formatCode>
                <c:ptCount val="8"/>
                <c:pt idx="0">
                  <c:v>97.146204077563439</c:v>
                </c:pt>
                <c:pt idx="1">
                  <c:v>96.358370216089568</c:v>
                </c:pt>
                <c:pt idx="2">
                  <c:v>96.870172857668251</c:v>
                </c:pt>
                <c:pt idx="3">
                  <c:v>97.046472564389703</c:v>
                </c:pt>
                <c:pt idx="4">
                  <c:v>96.365669555493426</c:v>
                </c:pt>
                <c:pt idx="5">
                  <c:v>95.534200113058219</c:v>
                </c:pt>
                <c:pt idx="6">
                  <c:v>97.75</c:v>
                </c:pt>
                <c:pt idx="7">
                  <c:v>95.127272727272725</c:v>
                </c:pt>
              </c:numCache>
            </c:numRef>
          </c:val>
          <c:extLst>
            <c:ext xmlns:c16="http://schemas.microsoft.com/office/drawing/2014/chart" uri="{C3380CC4-5D6E-409C-BE32-E72D297353CC}">
              <c16:uniqueId val="{00000000-4673-44CA-A39A-6DEC819E3944}"/>
            </c:ext>
          </c:extLst>
        </c:ser>
        <c:ser>
          <c:idx val="1"/>
          <c:order val="1"/>
          <c:tx>
            <c:strRef>
              <c:f>Construction!$K$7</c:f>
              <c:strCache>
                <c:ptCount val="1"/>
                <c:pt idx="0">
                  <c:v>Previous week (ending 20 June)</c:v>
                </c:pt>
              </c:strCache>
            </c:strRef>
          </c:tx>
          <c:spPr>
            <a:solidFill>
              <a:schemeClr val="accent2"/>
            </a:solidFill>
            <a:ln>
              <a:noFill/>
            </a:ln>
            <a:effectLst/>
          </c:spPr>
          <c:invertIfNegative val="0"/>
          <c:cat>
            <c:strRef>
              <c:f>Construction!$K$82:$K$89</c:f>
              <c:strCache>
                <c:ptCount val="8"/>
                <c:pt idx="0">
                  <c:v>NSW</c:v>
                </c:pt>
                <c:pt idx="1">
                  <c:v>Vic.</c:v>
                </c:pt>
                <c:pt idx="2">
                  <c:v>Qld.</c:v>
                </c:pt>
                <c:pt idx="3">
                  <c:v>SA</c:v>
                </c:pt>
                <c:pt idx="4">
                  <c:v>WA</c:v>
                </c:pt>
                <c:pt idx="5">
                  <c:v>Tas.</c:v>
                </c:pt>
                <c:pt idx="6">
                  <c:v>NT</c:v>
                </c:pt>
                <c:pt idx="7">
                  <c:v>ACT</c:v>
                </c:pt>
              </c:strCache>
            </c:strRef>
          </c:cat>
          <c:val>
            <c:numRef>
              <c:f>Construction!$L$91:$L$98</c:f>
              <c:numCache>
                <c:formatCode>0.0</c:formatCode>
                <c:ptCount val="8"/>
                <c:pt idx="0">
                  <c:v>97.131249688450225</c:v>
                </c:pt>
                <c:pt idx="1">
                  <c:v>96.670788857068473</c:v>
                </c:pt>
                <c:pt idx="2">
                  <c:v>97.296800294225818</c:v>
                </c:pt>
                <c:pt idx="3">
                  <c:v>97.662374020156776</c:v>
                </c:pt>
                <c:pt idx="4">
                  <c:v>96.812971764048086</c:v>
                </c:pt>
                <c:pt idx="5">
                  <c:v>98.643301300169583</c:v>
                </c:pt>
                <c:pt idx="6">
                  <c:v>94.4375</c:v>
                </c:pt>
                <c:pt idx="7">
                  <c:v>94.472727272727269</c:v>
                </c:pt>
              </c:numCache>
            </c:numRef>
          </c:val>
          <c:extLst>
            <c:ext xmlns:c16="http://schemas.microsoft.com/office/drawing/2014/chart" uri="{C3380CC4-5D6E-409C-BE32-E72D297353CC}">
              <c16:uniqueId val="{00000001-4673-44CA-A39A-6DEC819E3944}"/>
            </c:ext>
          </c:extLst>
        </c:ser>
        <c:ser>
          <c:idx val="2"/>
          <c:order val="2"/>
          <c:tx>
            <c:strRef>
              <c:f>Construction!$K$8</c:f>
              <c:strCache>
                <c:ptCount val="1"/>
                <c:pt idx="0">
                  <c:v>This week (ending 27 June)</c:v>
                </c:pt>
              </c:strCache>
            </c:strRef>
          </c:tx>
          <c:spPr>
            <a:solidFill>
              <a:srgbClr val="993366"/>
            </a:solidFill>
            <a:ln>
              <a:noFill/>
            </a:ln>
            <a:effectLst/>
          </c:spPr>
          <c:invertIfNegative val="0"/>
          <c:cat>
            <c:strRef>
              <c:f>Construction!$K$82:$K$89</c:f>
              <c:strCache>
                <c:ptCount val="8"/>
                <c:pt idx="0">
                  <c:v>NSW</c:v>
                </c:pt>
                <c:pt idx="1">
                  <c:v>Vic.</c:v>
                </c:pt>
                <c:pt idx="2">
                  <c:v>Qld.</c:v>
                </c:pt>
                <c:pt idx="3">
                  <c:v>SA</c:v>
                </c:pt>
                <c:pt idx="4">
                  <c:v>WA</c:v>
                </c:pt>
                <c:pt idx="5">
                  <c:v>Tas.</c:v>
                </c:pt>
                <c:pt idx="6">
                  <c:v>NT</c:v>
                </c:pt>
                <c:pt idx="7">
                  <c:v>ACT</c:v>
                </c:pt>
              </c:strCache>
            </c:strRef>
          </c:cat>
          <c:val>
            <c:numRef>
              <c:f>Construction!$L$100:$L$107</c:f>
              <c:numCache>
                <c:formatCode>0.0</c:formatCode>
                <c:ptCount val="8"/>
                <c:pt idx="0">
                  <c:v>97.891730222820399</c:v>
                </c:pt>
                <c:pt idx="1">
                  <c:v>97.293022650351475</c:v>
                </c:pt>
                <c:pt idx="2">
                  <c:v>97.348289812431048</c:v>
                </c:pt>
                <c:pt idx="3">
                  <c:v>98.416293393057103</c:v>
                </c:pt>
                <c:pt idx="4">
                  <c:v>96.639083030472477</c:v>
                </c:pt>
                <c:pt idx="5">
                  <c:v>99.751271905031075</c:v>
                </c:pt>
                <c:pt idx="6">
                  <c:v>95.306250000000006</c:v>
                </c:pt>
                <c:pt idx="7">
                  <c:v>94.507636363636365</c:v>
                </c:pt>
              </c:numCache>
            </c:numRef>
          </c:val>
          <c:extLst>
            <c:ext xmlns:c16="http://schemas.microsoft.com/office/drawing/2014/chart" uri="{C3380CC4-5D6E-409C-BE32-E72D297353CC}">
              <c16:uniqueId val="{00000002-4673-44CA-A39A-6DEC819E3944}"/>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Construction!$K$4</c:f>
              <c:strCache>
                <c:ptCount val="1"/>
                <c:pt idx="0">
                  <c:v>Previous month (week ending 30 May)</c:v>
                </c:pt>
              </c:strCache>
            </c:strRef>
          </c:tx>
          <c:spPr>
            <a:solidFill>
              <a:schemeClr val="accent1"/>
            </a:solidFill>
            <a:ln>
              <a:noFill/>
            </a:ln>
            <a:effectLst/>
          </c:spPr>
          <c:invertIfNegative val="0"/>
          <c:cat>
            <c:strRef>
              <c:f>Construction!$K$24:$K$30</c:f>
              <c:strCache>
                <c:ptCount val="7"/>
                <c:pt idx="0">
                  <c:v>Aged under 20</c:v>
                </c:pt>
                <c:pt idx="1">
                  <c:v>Aged 20-29</c:v>
                </c:pt>
                <c:pt idx="2">
                  <c:v>Aged 30-39</c:v>
                </c:pt>
                <c:pt idx="3">
                  <c:v>Aged 40-49</c:v>
                </c:pt>
                <c:pt idx="4">
                  <c:v>Aged 50-59</c:v>
                </c:pt>
                <c:pt idx="5">
                  <c:v>Aged 60-69</c:v>
                </c:pt>
                <c:pt idx="6">
                  <c:v>Aged 70+</c:v>
                </c:pt>
              </c:strCache>
            </c:strRef>
          </c:cat>
          <c:val>
            <c:numRef>
              <c:f>Construction!$L$24:$L$30</c:f>
              <c:numCache>
                <c:formatCode>0.0</c:formatCode>
                <c:ptCount val="7"/>
                <c:pt idx="0">
                  <c:v>98.576648133439235</c:v>
                </c:pt>
                <c:pt idx="1">
                  <c:v>95.504254145250741</c:v>
                </c:pt>
                <c:pt idx="2">
                  <c:v>96.749910587059816</c:v>
                </c:pt>
                <c:pt idx="3">
                  <c:v>96.813013338214091</c:v>
                </c:pt>
                <c:pt idx="4">
                  <c:v>97.132425336396452</c:v>
                </c:pt>
                <c:pt idx="5">
                  <c:v>96.583200948130226</c:v>
                </c:pt>
                <c:pt idx="6">
                  <c:v>95.765056394977648</c:v>
                </c:pt>
              </c:numCache>
            </c:numRef>
          </c:val>
          <c:extLst>
            <c:ext xmlns:c16="http://schemas.microsoft.com/office/drawing/2014/chart" uri="{C3380CC4-5D6E-409C-BE32-E72D297353CC}">
              <c16:uniqueId val="{00000000-D9BE-4A30-86D6-0E43EE15F849}"/>
            </c:ext>
          </c:extLst>
        </c:ser>
        <c:ser>
          <c:idx val="1"/>
          <c:order val="1"/>
          <c:tx>
            <c:strRef>
              <c:f>Construction!$K$7</c:f>
              <c:strCache>
                <c:ptCount val="1"/>
                <c:pt idx="0">
                  <c:v>Previous week (ending 20 June)</c:v>
                </c:pt>
              </c:strCache>
            </c:strRef>
          </c:tx>
          <c:spPr>
            <a:solidFill>
              <a:schemeClr val="accent2"/>
            </a:solidFill>
            <a:ln>
              <a:noFill/>
            </a:ln>
            <a:effectLst/>
          </c:spPr>
          <c:invertIfNegative val="0"/>
          <c:cat>
            <c:strRef>
              <c:f>Construction!$K$24:$K$30</c:f>
              <c:strCache>
                <c:ptCount val="7"/>
                <c:pt idx="0">
                  <c:v>Aged under 20</c:v>
                </c:pt>
                <c:pt idx="1">
                  <c:v>Aged 20-29</c:v>
                </c:pt>
                <c:pt idx="2">
                  <c:v>Aged 30-39</c:v>
                </c:pt>
                <c:pt idx="3">
                  <c:v>Aged 40-49</c:v>
                </c:pt>
                <c:pt idx="4">
                  <c:v>Aged 50-59</c:v>
                </c:pt>
                <c:pt idx="5">
                  <c:v>Aged 60-69</c:v>
                </c:pt>
                <c:pt idx="6">
                  <c:v>Aged 70+</c:v>
                </c:pt>
              </c:strCache>
            </c:strRef>
          </c:cat>
          <c:val>
            <c:numRef>
              <c:f>Construction!$L$33:$L$39</c:f>
              <c:numCache>
                <c:formatCode>0.0</c:formatCode>
                <c:ptCount val="7"/>
                <c:pt idx="0">
                  <c:v>100.8196981731533</c:v>
                </c:pt>
                <c:pt idx="1">
                  <c:v>95.30272671835526</c:v>
                </c:pt>
                <c:pt idx="2">
                  <c:v>96.131116270884306</c:v>
                </c:pt>
                <c:pt idx="3">
                  <c:v>96.418739085009193</c:v>
                </c:pt>
                <c:pt idx="4">
                  <c:v>96.570397111913351</c:v>
                </c:pt>
                <c:pt idx="5">
                  <c:v>95.945230350253425</c:v>
                </c:pt>
                <c:pt idx="6">
                  <c:v>95.765056394977648</c:v>
                </c:pt>
              </c:numCache>
            </c:numRef>
          </c:val>
          <c:extLst>
            <c:ext xmlns:c16="http://schemas.microsoft.com/office/drawing/2014/chart" uri="{C3380CC4-5D6E-409C-BE32-E72D297353CC}">
              <c16:uniqueId val="{00000001-D9BE-4A30-86D6-0E43EE15F849}"/>
            </c:ext>
          </c:extLst>
        </c:ser>
        <c:ser>
          <c:idx val="2"/>
          <c:order val="2"/>
          <c:tx>
            <c:strRef>
              <c:f>Construction!$K$8</c:f>
              <c:strCache>
                <c:ptCount val="1"/>
                <c:pt idx="0">
                  <c:v>This week (ending 27 June)</c:v>
                </c:pt>
              </c:strCache>
            </c:strRef>
          </c:tx>
          <c:spPr>
            <a:solidFill>
              <a:srgbClr val="993366"/>
            </a:solidFill>
            <a:ln>
              <a:noFill/>
            </a:ln>
            <a:effectLst/>
          </c:spPr>
          <c:invertIfNegative val="0"/>
          <c:cat>
            <c:strRef>
              <c:f>Construction!$K$24:$K$30</c:f>
              <c:strCache>
                <c:ptCount val="7"/>
                <c:pt idx="0">
                  <c:v>Aged under 20</c:v>
                </c:pt>
                <c:pt idx="1">
                  <c:v>Aged 20-29</c:v>
                </c:pt>
                <c:pt idx="2">
                  <c:v>Aged 30-39</c:v>
                </c:pt>
                <c:pt idx="3">
                  <c:v>Aged 40-49</c:v>
                </c:pt>
                <c:pt idx="4">
                  <c:v>Aged 50-59</c:v>
                </c:pt>
                <c:pt idx="5">
                  <c:v>Aged 60-69</c:v>
                </c:pt>
                <c:pt idx="6">
                  <c:v>Aged 70+</c:v>
                </c:pt>
              </c:strCache>
            </c:strRef>
          </c:cat>
          <c:val>
            <c:numRef>
              <c:f>Construction!$L$42:$L$48</c:f>
              <c:numCache>
                <c:formatCode>0.0</c:formatCode>
                <c:ptCount val="7"/>
                <c:pt idx="0">
                  <c:v>101.88333598093723</c:v>
                </c:pt>
                <c:pt idx="1">
                  <c:v>95.454133635334088</c:v>
                </c:pt>
                <c:pt idx="2">
                  <c:v>96.044995997706479</c:v>
                </c:pt>
                <c:pt idx="3">
                  <c:v>96.363540689560494</c:v>
                </c:pt>
                <c:pt idx="4">
                  <c:v>96.498502625533305</c:v>
                </c:pt>
                <c:pt idx="5">
                  <c:v>95.613586504274167</c:v>
                </c:pt>
                <c:pt idx="6">
                  <c:v>96.052351564162592</c:v>
                </c:pt>
              </c:numCache>
            </c:numRef>
          </c:val>
          <c:extLst>
            <c:ext xmlns:c16="http://schemas.microsoft.com/office/drawing/2014/chart" uri="{C3380CC4-5D6E-409C-BE32-E72D297353CC}">
              <c16:uniqueId val="{00000002-D9BE-4A30-86D6-0E43EE15F849}"/>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'Agriculture, forestry and f...'!$K$4</c:f>
              <c:strCache>
                <c:ptCount val="1"/>
                <c:pt idx="0">
                  <c:v>Previous month (week ending 30 May)</c:v>
                </c:pt>
              </c:strCache>
            </c:strRef>
          </c:tx>
          <c:spPr>
            <a:solidFill>
              <a:schemeClr val="accent1"/>
            </a:solidFill>
            <a:ln>
              <a:noFill/>
            </a:ln>
            <a:effectLst/>
          </c:spPr>
          <c:invertIfNegative val="0"/>
          <c:cat>
            <c:strRef>
              <c:f>'Agriculture, forestry and f...'!$K$82:$K$89</c:f>
              <c:strCache>
                <c:ptCount val="8"/>
                <c:pt idx="0">
                  <c:v>NSW</c:v>
                </c:pt>
                <c:pt idx="1">
                  <c:v>Vic.</c:v>
                </c:pt>
                <c:pt idx="2">
                  <c:v>Qld.</c:v>
                </c:pt>
                <c:pt idx="3">
                  <c:v>SA</c:v>
                </c:pt>
                <c:pt idx="4">
                  <c:v>WA</c:v>
                </c:pt>
                <c:pt idx="5">
                  <c:v>Tas.</c:v>
                </c:pt>
                <c:pt idx="6">
                  <c:v>NT</c:v>
                </c:pt>
                <c:pt idx="7">
                  <c:v>ACT</c:v>
                </c:pt>
              </c:strCache>
            </c:strRef>
          </c:cat>
          <c:val>
            <c:numRef>
              <c:f>'Agriculture, forestry and f...'!$L$82:$L$89</c:f>
              <c:numCache>
                <c:formatCode>0.0</c:formatCode>
                <c:ptCount val="8"/>
                <c:pt idx="0">
                  <c:v>95.705960535732544</c:v>
                </c:pt>
                <c:pt idx="1">
                  <c:v>87.77082330284064</c:v>
                </c:pt>
                <c:pt idx="2">
                  <c:v>101.34509371554576</c:v>
                </c:pt>
                <c:pt idx="3">
                  <c:v>93.060409385921119</c:v>
                </c:pt>
                <c:pt idx="4">
                  <c:v>93.834336724102144</c:v>
                </c:pt>
                <c:pt idx="5">
                  <c:v>91.211809131479569</c:v>
                </c:pt>
                <c:pt idx="6">
                  <c:v>106.20155038759691</c:v>
                </c:pt>
                <c:pt idx="7">
                  <c:v>83</c:v>
                </c:pt>
              </c:numCache>
            </c:numRef>
          </c:val>
          <c:extLst>
            <c:ext xmlns:c16="http://schemas.microsoft.com/office/drawing/2014/chart" uri="{C3380CC4-5D6E-409C-BE32-E72D297353CC}">
              <c16:uniqueId val="{00000000-A590-48D8-BAE0-87C6A43E45F5}"/>
            </c:ext>
          </c:extLst>
        </c:ser>
        <c:ser>
          <c:idx val="1"/>
          <c:order val="1"/>
          <c:tx>
            <c:strRef>
              <c:f>'Agriculture, forestry and f...'!$K$7</c:f>
              <c:strCache>
                <c:ptCount val="1"/>
                <c:pt idx="0">
                  <c:v>Previous week (ending 20 June)</c:v>
                </c:pt>
              </c:strCache>
            </c:strRef>
          </c:tx>
          <c:spPr>
            <a:solidFill>
              <a:schemeClr val="accent2"/>
            </a:solidFill>
            <a:ln>
              <a:noFill/>
            </a:ln>
            <a:effectLst/>
          </c:spPr>
          <c:invertIfNegative val="0"/>
          <c:cat>
            <c:strRef>
              <c:f>'Agriculture, forestry and f...'!$K$82:$K$89</c:f>
              <c:strCache>
                <c:ptCount val="8"/>
                <c:pt idx="0">
                  <c:v>NSW</c:v>
                </c:pt>
                <c:pt idx="1">
                  <c:v>Vic.</c:v>
                </c:pt>
                <c:pt idx="2">
                  <c:v>Qld.</c:v>
                </c:pt>
                <c:pt idx="3">
                  <c:v>SA</c:v>
                </c:pt>
                <c:pt idx="4">
                  <c:v>WA</c:v>
                </c:pt>
                <c:pt idx="5">
                  <c:v>Tas.</c:v>
                </c:pt>
                <c:pt idx="6">
                  <c:v>NT</c:v>
                </c:pt>
                <c:pt idx="7">
                  <c:v>ACT</c:v>
                </c:pt>
              </c:strCache>
            </c:strRef>
          </c:cat>
          <c:val>
            <c:numRef>
              <c:f>'Agriculture, forestry and f...'!$L$91:$L$98</c:f>
              <c:numCache>
                <c:formatCode>0.0</c:formatCode>
                <c:ptCount val="8"/>
                <c:pt idx="0">
                  <c:v>96.830589919231159</c:v>
                </c:pt>
                <c:pt idx="1">
                  <c:v>88.146364949446323</c:v>
                </c:pt>
                <c:pt idx="2">
                  <c:v>101.83020948180817</c:v>
                </c:pt>
                <c:pt idx="3">
                  <c:v>96.280579131303043</c:v>
                </c:pt>
                <c:pt idx="4">
                  <c:v>94.249532904297283</c:v>
                </c:pt>
                <c:pt idx="5">
                  <c:v>89.495365602471679</c:v>
                </c:pt>
                <c:pt idx="6">
                  <c:v>107.23514211886305</c:v>
                </c:pt>
                <c:pt idx="7">
                  <c:v>82</c:v>
                </c:pt>
              </c:numCache>
            </c:numRef>
          </c:val>
          <c:extLst>
            <c:ext xmlns:c16="http://schemas.microsoft.com/office/drawing/2014/chart" uri="{C3380CC4-5D6E-409C-BE32-E72D297353CC}">
              <c16:uniqueId val="{00000001-A590-48D8-BAE0-87C6A43E45F5}"/>
            </c:ext>
          </c:extLst>
        </c:ser>
        <c:ser>
          <c:idx val="2"/>
          <c:order val="2"/>
          <c:tx>
            <c:strRef>
              <c:f>'Agriculture, forestry and f...'!$K$8</c:f>
              <c:strCache>
                <c:ptCount val="1"/>
                <c:pt idx="0">
                  <c:v>This week (ending 27 June)</c:v>
                </c:pt>
              </c:strCache>
            </c:strRef>
          </c:tx>
          <c:spPr>
            <a:solidFill>
              <a:srgbClr val="993366"/>
            </a:solidFill>
            <a:ln>
              <a:noFill/>
            </a:ln>
            <a:effectLst/>
          </c:spPr>
          <c:invertIfNegative val="0"/>
          <c:cat>
            <c:strRef>
              <c:f>'Agriculture, forestry and f...'!$K$82:$K$89</c:f>
              <c:strCache>
                <c:ptCount val="8"/>
                <c:pt idx="0">
                  <c:v>NSW</c:v>
                </c:pt>
                <c:pt idx="1">
                  <c:v>Vic.</c:v>
                </c:pt>
                <c:pt idx="2">
                  <c:v>Qld.</c:v>
                </c:pt>
                <c:pt idx="3">
                  <c:v>SA</c:v>
                </c:pt>
                <c:pt idx="4">
                  <c:v>WA</c:v>
                </c:pt>
                <c:pt idx="5">
                  <c:v>Tas.</c:v>
                </c:pt>
                <c:pt idx="6">
                  <c:v>NT</c:v>
                </c:pt>
                <c:pt idx="7">
                  <c:v>ACT</c:v>
                </c:pt>
              </c:strCache>
            </c:strRef>
          </c:cat>
          <c:val>
            <c:numRef>
              <c:f>'Agriculture, forestry and f...'!$L$100:$L$107</c:f>
              <c:numCache>
                <c:formatCode>0.0</c:formatCode>
                <c:ptCount val="8"/>
                <c:pt idx="0">
                  <c:v>97.557509457110726</c:v>
                </c:pt>
                <c:pt idx="1">
                  <c:v>87.650264805007211</c:v>
                </c:pt>
                <c:pt idx="2">
                  <c:v>101.95501653803748</c:v>
                </c:pt>
                <c:pt idx="3">
                  <c:v>96.296555167249124</c:v>
                </c:pt>
                <c:pt idx="4">
                  <c:v>94.313473116047334</c:v>
                </c:pt>
                <c:pt idx="5">
                  <c:v>88.168898043254387</c:v>
                </c:pt>
                <c:pt idx="6">
                  <c:v>105.95348837209302</c:v>
                </c:pt>
                <c:pt idx="7">
                  <c:v>82.62</c:v>
                </c:pt>
              </c:numCache>
            </c:numRef>
          </c:val>
          <c:extLst>
            <c:ext xmlns:c16="http://schemas.microsoft.com/office/drawing/2014/chart" uri="{C3380CC4-5D6E-409C-BE32-E72D297353CC}">
              <c16:uniqueId val="{00000002-A590-48D8-BAE0-87C6A43E45F5}"/>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Construction!$K$109:$K$128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Construction!$L$109:$L$128</c:f>
              <c:numCache>
                <c:formatCode>0.0</c:formatCode>
                <c:ptCount val="20"/>
                <c:pt idx="0">
                  <c:v>100</c:v>
                </c:pt>
                <c:pt idx="1">
                  <c:v>99.506501824170542</c:v>
                </c:pt>
                <c:pt idx="2">
                  <c:v>98.496202980431619</c:v>
                </c:pt>
                <c:pt idx="3">
                  <c:v>97.010133010052954</c:v>
                </c:pt>
                <c:pt idx="4">
                  <c:v>95.58053226894792</c:v>
                </c:pt>
                <c:pt idx="5">
                  <c:v>95.43814403513386</c:v>
                </c:pt>
                <c:pt idx="6">
                  <c:v>95.525063760193049</c:v>
                </c:pt>
                <c:pt idx="7">
                  <c:v>95.66087583059803</c:v>
                </c:pt>
                <c:pt idx="8">
                  <c:v>96.186111142880009</c:v>
                </c:pt>
                <c:pt idx="9">
                  <c:v>96.473317931768023</c:v>
                </c:pt>
                <c:pt idx="10">
                  <c:v>96.353374429589294</c:v>
                </c:pt>
                <c:pt idx="11">
                  <c:v>96.497478184292689</c:v>
                </c:pt>
                <c:pt idx="12">
                  <c:v>96.399693493601106</c:v>
                </c:pt>
                <c:pt idx="13">
                  <c:v>96.469315049692909</c:v>
                </c:pt>
                <c:pt idx="14">
                  <c:v>96.078319247000692</c:v>
                </c:pt>
                <c:pt idx="15">
                  <c:v>96.133398904353996</c:v>
                </c:pt>
                <c:pt idx="16">
                  <c:v>0</c:v>
                </c:pt>
                <c:pt idx="17">
                  <c:v>0</c:v>
                </c:pt>
                <c:pt idx="18">
                  <c:v>0</c:v>
                </c:pt>
                <c:pt idx="19">
                  <c:v>0</c:v>
                </c:pt>
              </c:numCache>
            </c:numRef>
          </c:val>
          <c:smooth val="0"/>
          <c:extLst>
            <c:ext xmlns:c16="http://schemas.microsoft.com/office/drawing/2014/chart" uri="{C3380CC4-5D6E-409C-BE32-E72D297353CC}">
              <c16:uniqueId val="{00000000-CC77-4E61-B289-24EDEED59616}"/>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Construction!$K$109:$K$128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Construction!$L$151:$L$170</c:f>
              <c:numCache>
                <c:formatCode>0.0</c:formatCode>
                <c:ptCount val="20"/>
                <c:pt idx="0">
                  <c:v>100</c:v>
                </c:pt>
                <c:pt idx="1">
                  <c:v>99.593361247365237</c:v>
                </c:pt>
                <c:pt idx="2">
                  <c:v>99.673832199491414</c:v>
                </c:pt>
                <c:pt idx="3">
                  <c:v>99.989805305095842</c:v>
                </c:pt>
                <c:pt idx="4">
                  <c:v>93.747226471048734</c:v>
                </c:pt>
                <c:pt idx="5">
                  <c:v>94.428765499545008</c:v>
                </c:pt>
                <c:pt idx="6">
                  <c:v>96.449699899447822</c:v>
                </c:pt>
                <c:pt idx="7">
                  <c:v>97.352695183134855</c:v>
                </c:pt>
                <c:pt idx="8">
                  <c:v>96.361675534703778</c:v>
                </c:pt>
                <c:pt idx="9">
                  <c:v>95.941148738815812</c:v>
                </c:pt>
                <c:pt idx="10">
                  <c:v>93.638496432111126</c:v>
                </c:pt>
                <c:pt idx="11">
                  <c:v>94.681587976684156</c:v>
                </c:pt>
                <c:pt idx="12">
                  <c:v>94.623904186391812</c:v>
                </c:pt>
                <c:pt idx="13">
                  <c:v>95.19330042230898</c:v>
                </c:pt>
                <c:pt idx="14">
                  <c:v>97.22029378085378</c:v>
                </c:pt>
                <c:pt idx="15">
                  <c:v>97.886305067439508</c:v>
                </c:pt>
                <c:pt idx="16">
                  <c:v>0</c:v>
                </c:pt>
                <c:pt idx="17">
                  <c:v>0</c:v>
                </c:pt>
                <c:pt idx="18">
                  <c:v>0</c:v>
                </c:pt>
                <c:pt idx="19">
                  <c:v>0</c:v>
                </c:pt>
              </c:numCache>
            </c:numRef>
          </c:val>
          <c:smooth val="0"/>
          <c:extLst>
            <c:ext xmlns:c16="http://schemas.microsoft.com/office/drawing/2014/chart" uri="{C3380CC4-5D6E-409C-BE32-E72D297353CC}">
              <c16:uniqueId val="{00000001-CC77-4E61-B289-24EDEED59616}"/>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'Wholesale trade'!$K$4</c:f>
              <c:strCache>
                <c:ptCount val="1"/>
                <c:pt idx="0">
                  <c:v>Previous month (week ending 30 May)</c:v>
                </c:pt>
              </c:strCache>
            </c:strRef>
          </c:tx>
          <c:spPr>
            <a:solidFill>
              <a:schemeClr val="accent1"/>
            </a:solidFill>
            <a:ln>
              <a:noFill/>
            </a:ln>
            <a:effectLst/>
          </c:spPr>
          <c:invertIfNegative val="0"/>
          <c:cat>
            <c:strRef>
              <c:f>'Wholesale trade'!$K$53:$K$60</c:f>
              <c:strCache>
                <c:ptCount val="8"/>
                <c:pt idx="0">
                  <c:v>NSW</c:v>
                </c:pt>
                <c:pt idx="1">
                  <c:v>Vic.</c:v>
                </c:pt>
                <c:pt idx="2">
                  <c:v>Qld.</c:v>
                </c:pt>
                <c:pt idx="3">
                  <c:v>SA</c:v>
                </c:pt>
                <c:pt idx="4">
                  <c:v>WA</c:v>
                </c:pt>
                <c:pt idx="5">
                  <c:v>Tas.</c:v>
                </c:pt>
                <c:pt idx="6">
                  <c:v>NT</c:v>
                </c:pt>
                <c:pt idx="7">
                  <c:v>ACT</c:v>
                </c:pt>
              </c:strCache>
            </c:strRef>
          </c:cat>
          <c:val>
            <c:numRef>
              <c:f>'Wholesale trade'!$L$53:$L$60</c:f>
              <c:numCache>
                <c:formatCode>0.0</c:formatCode>
                <c:ptCount val="8"/>
                <c:pt idx="0">
                  <c:v>96.641296674177738</c:v>
                </c:pt>
                <c:pt idx="1">
                  <c:v>96.931796837883525</c:v>
                </c:pt>
                <c:pt idx="2">
                  <c:v>96.587935429056927</c:v>
                </c:pt>
                <c:pt idx="3">
                  <c:v>96.884952229299358</c:v>
                </c:pt>
                <c:pt idx="4">
                  <c:v>97.030471630976251</c:v>
                </c:pt>
                <c:pt idx="5">
                  <c:v>95.03987551060105</c:v>
                </c:pt>
                <c:pt idx="6">
                  <c:v>95.385422128998428</c:v>
                </c:pt>
                <c:pt idx="7">
                  <c:v>98.091042584434646</c:v>
                </c:pt>
              </c:numCache>
            </c:numRef>
          </c:val>
          <c:extLst>
            <c:ext xmlns:c16="http://schemas.microsoft.com/office/drawing/2014/chart" uri="{C3380CC4-5D6E-409C-BE32-E72D297353CC}">
              <c16:uniqueId val="{00000000-44DD-4101-8A91-A97EC23D81BF}"/>
            </c:ext>
          </c:extLst>
        </c:ser>
        <c:ser>
          <c:idx val="1"/>
          <c:order val="1"/>
          <c:tx>
            <c:strRef>
              <c:f>'Wholesale trade'!$K$7</c:f>
              <c:strCache>
                <c:ptCount val="1"/>
                <c:pt idx="0">
                  <c:v>Previous week (ending 20 June)</c:v>
                </c:pt>
              </c:strCache>
            </c:strRef>
          </c:tx>
          <c:spPr>
            <a:solidFill>
              <a:schemeClr val="accent2"/>
            </a:solidFill>
            <a:ln>
              <a:noFill/>
            </a:ln>
            <a:effectLst/>
          </c:spPr>
          <c:invertIfNegative val="0"/>
          <c:cat>
            <c:strRef>
              <c:f>'Wholesale trade'!$K$53:$K$60</c:f>
              <c:strCache>
                <c:ptCount val="8"/>
                <c:pt idx="0">
                  <c:v>NSW</c:v>
                </c:pt>
                <c:pt idx="1">
                  <c:v>Vic.</c:v>
                </c:pt>
                <c:pt idx="2">
                  <c:v>Qld.</c:v>
                </c:pt>
                <c:pt idx="3">
                  <c:v>SA</c:v>
                </c:pt>
                <c:pt idx="4">
                  <c:v>WA</c:v>
                </c:pt>
                <c:pt idx="5">
                  <c:v>Tas.</c:v>
                </c:pt>
                <c:pt idx="6">
                  <c:v>NT</c:v>
                </c:pt>
                <c:pt idx="7">
                  <c:v>ACT</c:v>
                </c:pt>
              </c:strCache>
            </c:strRef>
          </c:cat>
          <c:val>
            <c:numRef>
              <c:f>'Wholesale trade'!$L$62:$L$69</c:f>
              <c:numCache>
                <c:formatCode>0.0</c:formatCode>
                <c:ptCount val="8"/>
                <c:pt idx="0">
                  <c:v>95.774784097173196</c:v>
                </c:pt>
                <c:pt idx="1">
                  <c:v>96.285452275464323</c:v>
                </c:pt>
                <c:pt idx="2">
                  <c:v>95.446049277824969</c:v>
                </c:pt>
                <c:pt idx="3">
                  <c:v>96.039012738853501</c:v>
                </c:pt>
                <c:pt idx="4">
                  <c:v>94.565568997865043</c:v>
                </c:pt>
                <c:pt idx="5">
                  <c:v>93.931141801205982</c:v>
                </c:pt>
                <c:pt idx="6">
                  <c:v>93.130571578395376</c:v>
                </c:pt>
                <c:pt idx="7">
                  <c:v>99.951052373959854</c:v>
                </c:pt>
              </c:numCache>
            </c:numRef>
          </c:val>
          <c:extLst>
            <c:ext xmlns:c16="http://schemas.microsoft.com/office/drawing/2014/chart" uri="{C3380CC4-5D6E-409C-BE32-E72D297353CC}">
              <c16:uniqueId val="{00000001-44DD-4101-8A91-A97EC23D81BF}"/>
            </c:ext>
          </c:extLst>
        </c:ser>
        <c:ser>
          <c:idx val="2"/>
          <c:order val="2"/>
          <c:tx>
            <c:strRef>
              <c:f>'Wholesale trade'!$K$8</c:f>
              <c:strCache>
                <c:ptCount val="1"/>
                <c:pt idx="0">
                  <c:v>This week (ending 27 June)</c:v>
                </c:pt>
              </c:strCache>
            </c:strRef>
          </c:tx>
          <c:spPr>
            <a:solidFill>
              <a:srgbClr val="993366"/>
            </a:solidFill>
            <a:ln>
              <a:noFill/>
            </a:ln>
            <a:effectLst/>
          </c:spPr>
          <c:invertIfNegative val="0"/>
          <c:cat>
            <c:strRef>
              <c:f>'Wholesale trade'!$K$53:$K$60</c:f>
              <c:strCache>
                <c:ptCount val="8"/>
                <c:pt idx="0">
                  <c:v>NSW</c:v>
                </c:pt>
                <c:pt idx="1">
                  <c:v>Vic.</c:v>
                </c:pt>
                <c:pt idx="2">
                  <c:v>Qld.</c:v>
                </c:pt>
                <c:pt idx="3">
                  <c:v>SA</c:v>
                </c:pt>
                <c:pt idx="4">
                  <c:v>WA</c:v>
                </c:pt>
                <c:pt idx="5">
                  <c:v>Tas.</c:v>
                </c:pt>
                <c:pt idx="6">
                  <c:v>NT</c:v>
                </c:pt>
                <c:pt idx="7">
                  <c:v>ACT</c:v>
                </c:pt>
              </c:strCache>
            </c:strRef>
          </c:cat>
          <c:val>
            <c:numRef>
              <c:f>'Wholesale trade'!$L$71:$L$78</c:f>
              <c:numCache>
                <c:formatCode>0.0</c:formatCode>
                <c:ptCount val="8"/>
                <c:pt idx="0">
                  <c:v>96.145527692620135</c:v>
                </c:pt>
                <c:pt idx="1">
                  <c:v>96.524102575434483</c:v>
                </c:pt>
                <c:pt idx="2">
                  <c:v>95.13818181818182</c:v>
                </c:pt>
                <c:pt idx="3">
                  <c:v>96.391421178343947</c:v>
                </c:pt>
                <c:pt idx="4">
                  <c:v>94.760949731513236</c:v>
                </c:pt>
                <c:pt idx="5">
                  <c:v>93.686831355767353</c:v>
                </c:pt>
                <c:pt idx="6">
                  <c:v>91.035133717881493</c:v>
                </c:pt>
                <c:pt idx="7">
                  <c:v>100.05286343612335</c:v>
                </c:pt>
              </c:numCache>
            </c:numRef>
          </c:val>
          <c:extLst>
            <c:ext xmlns:c16="http://schemas.microsoft.com/office/drawing/2014/chart" uri="{C3380CC4-5D6E-409C-BE32-E72D297353CC}">
              <c16:uniqueId val="{00000002-44DD-4101-8A91-A97EC23D81BF}"/>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'Wholesale trade'!$K$4</c:f>
              <c:strCache>
                <c:ptCount val="1"/>
                <c:pt idx="0">
                  <c:v>Previous month (week ending 30 May)</c:v>
                </c:pt>
              </c:strCache>
            </c:strRef>
          </c:tx>
          <c:spPr>
            <a:solidFill>
              <a:schemeClr val="accent1"/>
            </a:solidFill>
            <a:ln>
              <a:noFill/>
            </a:ln>
            <a:effectLst/>
          </c:spPr>
          <c:invertIfNegative val="0"/>
          <c:cat>
            <c:strRef>
              <c:f>'Wholesale trade'!$K$82:$K$89</c:f>
              <c:strCache>
                <c:ptCount val="8"/>
                <c:pt idx="0">
                  <c:v>NSW</c:v>
                </c:pt>
                <c:pt idx="1">
                  <c:v>Vic.</c:v>
                </c:pt>
                <c:pt idx="2">
                  <c:v>Qld.</c:v>
                </c:pt>
                <c:pt idx="3">
                  <c:v>SA</c:v>
                </c:pt>
                <c:pt idx="4">
                  <c:v>WA</c:v>
                </c:pt>
                <c:pt idx="5">
                  <c:v>Tas.</c:v>
                </c:pt>
                <c:pt idx="6">
                  <c:v>NT</c:v>
                </c:pt>
                <c:pt idx="7">
                  <c:v>ACT</c:v>
                </c:pt>
              </c:strCache>
            </c:strRef>
          </c:cat>
          <c:val>
            <c:numRef>
              <c:f>'Wholesale trade'!$L$82:$L$89</c:f>
              <c:numCache>
                <c:formatCode>0.0</c:formatCode>
                <c:ptCount val="8"/>
                <c:pt idx="0">
                  <c:v>95.404399870592044</c:v>
                </c:pt>
                <c:pt idx="1">
                  <c:v>94.377597038145694</c:v>
                </c:pt>
                <c:pt idx="2">
                  <c:v>94.38156279830902</c:v>
                </c:pt>
                <c:pt idx="3">
                  <c:v>95.182940030309595</c:v>
                </c:pt>
                <c:pt idx="4">
                  <c:v>94.658567239212402</c:v>
                </c:pt>
                <c:pt idx="5">
                  <c:v>90.877367896311071</c:v>
                </c:pt>
                <c:pt idx="6">
                  <c:v>90.548424737456244</c:v>
                </c:pt>
                <c:pt idx="7">
                  <c:v>93.7007874015748</c:v>
                </c:pt>
              </c:numCache>
            </c:numRef>
          </c:val>
          <c:extLst>
            <c:ext xmlns:c16="http://schemas.microsoft.com/office/drawing/2014/chart" uri="{C3380CC4-5D6E-409C-BE32-E72D297353CC}">
              <c16:uniqueId val="{00000000-B6BE-407B-A65B-E810D7C6D5EE}"/>
            </c:ext>
          </c:extLst>
        </c:ser>
        <c:ser>
          <c:idx val="1"/>
          <c:order val="1"/>
          <c:tx>
            <c:strRef>
              <c:f>'Wholesale trade'!$K$7</c:f>
              <c:strCache>
                <c:ptCount val="1"/>
                <c:pt idx="0">
                  <c:v>Previous week (ending 20 June)</c:v>
                </c:pt>
              </c:strCache>
            </c:strRef>
          </c:tx>
          <c:spPr>
            <a:solidFill>
              <a:schemeClr val="accent2"/>
            </a:solidFill>
            <a:ln>
              <a:noFill/>
            </a:ln>
            <a:effectLst/>
          </c:spPr>
          <c:invertIfNegative val="0"/>
          <c:cat>
            <c:strRef>
              <c:f>'Wholesale trade'!$K$82:$K$89</c:f>
              <c:strCache>
                <c:ptCount val="8"/>
                <c:pt idx="0">
                  <c:v>NSW</c:v>
                </c:pt>
                <c:pt idx="1">
                  <c:v>Vic.</c:v>
                </c:pt>
                <c:pt idx="2">
                  <c:v>Qld.</c:v>
                </c:pt>
                <c:pt idx="3">
                  <c:v>SA</c:v>
                </c:pt>
                <c:pt idx="4">
                  <c:v>WA</c:v>
                </c:pt>
                <c:pt idx="5">
                  <c:v>Tas.</c:v>
                </c:pt>
                <c:pt idx="6">
                  <c:v>NT</c:v>
                </c:pt>
                <c:pt idx="7">
                  <c:v>ACT</c:v>
                </c:pt>
              </c:strCache>
            </c:strRef>
          </c:cat>
          <c:val>
            <c:numRef>
              <c:f>'Wholesale trade'!$L$91:$L$98</c:f>
              <c:numCache>
                <c:formatCode>0.0</c:formatCode>
                <c:ptCount val="8"/>
                <c:pt idx="0">
                  <c:v>95.609835004852798</c:v>
                </c:pt>
                <c:pt idx="1">
                  <c:v>95.316961736150773</c:v>
                </c:pt>
                <c:pt idx="2">
                  <c:v>94.967953088776753</c:v>
                </c:pt>
                <c:pt idx="3">
                  <c:v>95.962329508551633</c:v>
                </c:pt>
                <c:pt idx="4">
                  <c:v>94.658567239212402</c:v>
                </c:pt>
                <c:pt idx="5">
                  <c:v>94.017946161515454</c:v>
                </c:pt>
                <c:pt idx="6">
                  <c:v>88.3313885647608</c:v>
                </c:pt>
                <c:pt idx="7">
                  <c:v>94.038245219347587</c:v>
                </c:pt>
              </c:numCache>
            </c:numRef>
          </c:val>
          <c:extLst>
            <c:ext xmlns:c16="http://schemas.microsoft.com/office/drawing/2014/chart" uri="{C3380CC4-5D6E-409C-BE32-E72D297353CC}">
              <c16:uniqueId val="{00000001-B6BE-407B-A65B-E810D7C6D5EE}"/>
            </c:ext>
          </c:extLst>
        </c:ser>
        <c:ser>
          <c:idx val="2"/>
          <c:order val="2"/>
          <c:tx>
            <c:strRef>
              <c:f>'Wholesale trade'!$K$8</c:f>
              <c:strCache>
                <c:ptCount val="1"/>
                <c:pt idx="0">
                  <c:v>This week (ending 27 June)</c:v>
                </c:pt>
              </c:strCache>
            </c:strRef>
          </c:tx>
          <c:spPr>
            <a:solidFill>
              <a:srgbClr val="993366"/>
            </a:solidFill>
            <a:ln>
              <a:noFill/>
            </a:ln>
            <a:effectLst/>
          </c:spPr>
          <c:invertIfNegative val="0"/>
          <c:cat>
            <c:strRef>
              <c:f>'Wholesale trade'!$K$82:$K$89</c:f>
              <c:strCache>
                <c:ptCount val="8"/>
                <c:pt idx="0">
                  <c:v>NSW</c:v>
                </c:pt>
                <c:pt idx="1">
                  <c:v>Vic.</c:v>
                </c:pt>
                <c:pt idx="2">
                  <c:v>Qld.</c:v>
                </c:pt>
                <c:pt idx="3">
                  <c:v>SA</c:v>
                </c:pt>
                <c:pt idx="4">
                  <c:v>WA</c:v>
                </c:pt>
                <c:pt idx="5">
                  <c:v>Tas.</c:v>
                </c:pt>
                <c:pt idx="6">
                  <c:v>NT</c:v>
                </c:pt>
                <c:pt idx="7">
                  <c:v>ACT</c:v>
                </c:pt>
              </c:strCache>
            </c:strRef>
          </c:cat>
          <c:val>
            <c:numRef>
              <c:f>'Wholesale trade'!$L$100:$L$107</c:f>
              <c:numCache>
                <c:formatCode>0.0</c:formatCode>
                <c:ptCount val="8"/>
                <c:pt idx="0">
                  <c:v>96.216920090585575</c:v>
                </c:pt>
                <c:pt idx="1">
                  <c:v>95.971878138600601</c:v>
                </c:pt>
                <c:pt idx="2">
                  <c:v>94.947770353197882</c:v>
                </c:pt>
                <c:pt idx="3">
                  <c:v>96.258497510283618</c:v>
                </c:pt>
                <c:pt idx="4">
                  <c:v>95.127356514453282</c:v>
                </c:pt>
                <c:pt idx="5">
                  <c:v>93.711864406779654</c:v>
                </c:pt>
                <c:pt idx="6">
                  <c:v>88.312718786464416</c:v>
                </c:pt>
                <c:pt idx="7">
                  <c:v>94.542182227221588</c:v>
                </c:pt>
              </c:numCache>
            </c:numRef>
          </c:val>
          <c:extLst>
            <c:ext xmlns:c16="http://schemas.microsoft.com/office/drawing/2014/chart" uri="{C3380CC4-5D6E-409C-BE32-E72D297353CC}">
              <c16:uniqueId val="{00000002-B6BE-407B-A65B-E810D7C6D5EE}"/>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'Wholesale trade'!$K$4</c:f>
              <c:strCache>
                <c:ptCount val="1"/>
                <c:pt idx="0">
                  <c:v>Previous month (week ending 30 May)</c:v>
                </c:pt>
              </c:strCache>
            </c:strRef>
          </c:tx>
          <c:spPr>
            <a:solidFill>
              <a:schemeClr val="accent1"/>
            </a:solidFill>
            <a:ln>
              <a:noFill/>
            </a:ln>
            <a:effectLst/>
          </c:spPr>
          <c:invertIfNegative val="0"/>
          <c:cat>
            <c:strRef>
              <c:f>'Wholesale trade'!$K$24:$K$30</c:f>
              <c:strCache>
                <c:ptCount val="7"/>
                <c:pt idx="0">
                  <c:v>Aged under 20</c:v>
                </c:pt>
                <c:pt idx="1">
                  <c:v>Aged 20-29</c:v>
                </c:pt>
                <c:pt idx="2">
                  <c:v>Aged 30-39</c:v>
                </c:pt>
                <c:pt idx="3">
                  <c:v>Aged 40-49</c:v>
                </c:pt>
                <c:pt idx="4">
                  <c:v>Aged 50-59</c:v>
                </c:pt>
                <c:pt idx="5">
                  <c:v>Aged 60-69</c:v>
                </c:pt>
                <c:pt idx="6">
                  <c:v>Aged 70+</c:v>
                </c:pt>
              </c:strCache>
            </c:strRef>
          </c:cat>
          <c:val>
            <c:numRef>
              <c:f>'Wholesale trade'!$L$24:$L$30</c:f>
              <c:numCache>
                <c:formatCode>0.0</c:formatCode>
                <c:ptCount val="7"/>
                <c:pt idx="0">
                  <c:v>88.235294117647058</c:v>
                </c:pt>
                <c:pt idx="1">
                  <c:v>92.454575255221499</c:v>
                </c:pt>
                <c:pt idx="2">
                  <c:v>96.608731423870012</c:v>
                </c:pt>
                <c:pt idx="3">
                  <c:v>97.513037192571815</c:v>
                </c:pt>
                <c:pt idx="4">
                  <c:v>97.629822732012514</c:v>
                </c:pt>
                <c:pt idx="5">
                  <c:v>96.449897956612659</c:v>
                </c:pt>
                <c:pt idx="6">
                  <c:v>92.909021406727831</c:v>
                </c:pt>
              </c:numCache>
            </c:numRef>
          </c:val>
          <c:extLst>
            <c:ext xmlns:c16="http://schemas.microsoft.com/office/drawing/2014/chart" uri="{C3380CC4-5D6E-409C-BE32-E72D297353CC}">
              <c16:uniqueId val="{00000000-2619-4B2C-9F58-5B7C79A39B4C}"/>
            </c:ext>
          </c:extLst>
        </c:ser>
        <c:ser>
          <c:idx val="1"/>
          <c:order val="1"/>
          <c:tx>
            <c:strRef>
              <c:f>'Wholesale trade'!$K$7</c:f>
              <c:strCache>
                <c:ptCount val="1"/>
                <c:pt idx="0">
                  <c:v>Previous week (ending 20 June)</c:v>
                </c:pt>
              </c:strCache>
            </c:strRef>
          </c:tx>
          <c:spPr>
            <a:solidFill>
              <a:schemeClr val="accent2"/>
            </a:solidFill>
            <a:ln>
              <a:noFill/>
            </a:ln>
            <a:effectLst/>
          </c:spPr>
          <c:invertIfNegative val="0"/>
          <c:cat>
            <c:strRef>
              <c:f>'Wholesale trade'!$K$24:$K$30</c:f>
              <c:strCache>
                <c:ptCount val="7"/>
                <c:pt idx="0">
                  <c:v>Aged under 20</c:v>
                </c:pt>
                <c:pt idx="1">
                  <c:v>Aged 20-29</c:v>
                </c:pt>
                <c:pt idx="2">
                  <c:v>Aged 30-39</c:v>
                </c:pt>
                <c:pt idx="3">
                  <c:v>Aged 40-49</c:v>
                </c:pt>
                <c:pt idx="4">
                  <c:v>Aged 50-59</c:v>
                </c:pt>
                <c:pt idx="5">
                  <c:v>Aged 60-69</c:v>
                </c:pt>
                <c:pt idx="6">
                  <c:v>Aged 70+</c:v>
                </c:pt>
              </c:strCache>
            </c:strRef>
          </c:cat>
          <c:val>
            <c:numRef>
              <c:f>'Wholesale trade'!$L$33:$L$39</c:f>
              <c:numCache>
                <c:formatCode>0.0</c:formatCode>
                <c:ptCount val="7"/>
                <c:pt idx="0">
                  <c:v>93.225277727189948</c:v>
                </c:pt>
                <c:pt idx="1">
                  <c:v>92.908822703006464</c:v>
                </c:pt>
                <c:pt idx="2">
                  <c:v>96.130508561731887</c:v>
                </c:pt>
                <c:pt idx="3">
                  <c:v>96.966593807548662</c:v>
                </c:pt>
                <c:pt idx="4">
                  <c:v>96.812304483837323</c:v>
                </c:pt>
                <c:pt idx="5">
                  <c:v>95.391670236085574</c:v>
                </c:pt>
                <c:pt idx="6">
                  <c:v>93.233944954128447</c:v>
                </c:pt>
              </c:numCache>
            </c:numRef>
          </c:val>
          <c:extLst>
            <c:ext xmlns:c16="http://schemas.microsoft.com/office/drawing/2014/chart" uri="{C3380CC4-5D6E-409C-BE32-E72D297353CC}">
              <c16:uniqueId val="{00000001-2619-4B2C-9F58-5B7C79A39B4C}"/>
            </c:ext>
          </c:extLst>
        </c:ser>
        <c:ser>
          <c:idx val="2"/>
          <c:order val="2"/>
          <c:tx>
            <c:strRef>
              <c:f>'Wholesale trade'!$K$8</c:f>
              <c:strCache>
                <c:ptCount val="1"/>
                <c:pt idx="0">
                  <c:v>This week (ending 27 June)</c:v>
                </c:pt>
              </c:strCache>
            </c:strRef>
          </c:tx>
          <c:spPr>
            <a:solidFill>
              <a:srgbClr val="993366"/>
            </a:solidFill>
            <a:ln>
              <a:noFill/>
            </a:ln>
            <a:effectLst/>
          </c:spPr>
          <c:invertIfNegative val="0"/>
          <c:cat>
            <c:strRef>
              <c:f>'Wholesale trade'!$K$24:$K$30</c:f>
              <c:strCache>
                <c:ptCount val="7"/>
                <c:pt idx="0">
                  <c:v>Aged under 20</c:v>
                </c:pt>
                <c:pt idx="1">
                  <c:v>Aged 20-29</c:v>
                </c:pt>
                <c:pt idx="2">
                  <c:v>Aged 30-39</c:v>
                </c:pt>
                <c:pt idx="3">
                  <c:v>Aged 40-49</c:v>
                </c:pt>
                <c:pt idx="4">
                  <c:v>Aged 50-59</c:v>
                </c:pt>
                <c:pt idx="5">
                  <c:v>Aged 60-69</c:v>
                </c:pt>
                <c:pt idx="6">
                  <c:v>Aged 70+</c:v>
                </c:pt>
              </c:strCache>
            </c:strRef>
          </c:cat>
          <c:val>
            <c:numRef>
              <c:f>'Wholesale trade'!$L$42:$L$48</c:f>
              <c:numCache>
                <c:formatCode>0.0</c:formatCode>
                <c:ptCount val="7"/>
                <c:pt idx="0">
                  <c:v>94.486068111455097</c:v>
                </c:pt>
                <c:pt idx="1">
                  <c:v>92.438395616746277</c:v>
                </c:pt>
                <c:pt idx="2">
                  <c:v>96.219108345760276</c:v>
                </c:pt>
                <c:pt idx="3">
                  <c:v>97.385659948711762</c:v>
                </c:pt>
                <c:pt idx="4">
                  <c:v>97.29247132429613</c:v>
                </c:pt>
                <c:pt idx="5">
                  <c:v>95.883443775353371</c:v>
                </c:pt>
                <c:pt idx="6">
                  <c:v>93.792431192660558</c:v>
                </c:pt>
              </c:numCache>
            </c:numRef>
          </c:val>
          <c:extLst>
            <c:ext xmlns:c16="http://schemas.microsoft.com/office/drawing/2014/chart" uri="{C3380CC4-5D6E-409C-BE32-E72D297353CC}">
              <c16:uniqueId val="{00000002-2619-4B2C-9F58-5B7C79A39B4C}"/>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'Wholesale trade'!$K$109:$K$128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'Wholesale trade'!$L$109:$L$128</c:f>
              <c:numCache>
                <c:formatCode>0.0</c:formatCode>
                <c:ptCount val="20"/>
                <c:pt idx="0">
                  <c:v>100</c:v>
                </c:pt>
                <c:pt idx="1">
                  <c:v>100.00386796005823</c:v>
                </c:pt>
                <c:pt idx="2">
                  <c:v>98.042608633694002</c:v>
                </c:pt>
                <c:pt idx="3">
                  <c:v>96.207159797644621</c:v>
                </c:pt>
                <c:pt idx="4">
                  <c:v>95.201693759351812</c:v>
                </c:pt>
                <c:pt idx="5">
                  <c:v>95.055932738210359</c:v>
                </c:pt>
                <c:pt idx="6">
                  <c:v>94.802683142819333</c:v>
                </c:pt>
                <c:pt idx="7">
                  <c:v>94.646743279419397</c:v>
                </c:pt>
                <c:pt idx="8">
                  <c:v>95.02458190405423</c:v>
                </c:pt>
                <c:pt idx="9">
                  <c:v>95.957574585466659</c:v>
                </c:pt>
                <c:pt idx="10">
                  <c:v>95.848660973300895</c:v>
                </c:pt>
                <c:pt idx="11">
                  <c:v>95.985057459564544</c:v>
                </c:pt>
                <c:pt idx="12">
                  <c:v>96.057734393290104</c:v>
                </c:pt>
                <c:pt idx="13">
                  <c:v>96.089899534826912</c:v>
                </c:pt>
                <c:pt idx="14">
                  <c:v>95.594189916838857</c:v>
                </c:pt>
                <c:pt idx="15">
                  <c:v>95.870842706350572</c:v>
                </c:pt>
                <c:pt idx="16">
                  <c:v>0</c:v>
                </c:pt>
                <c:pt idx="17">
                  <c:v>0</c:v>
                </c:pt>
                <c:pt idx="18">
                  <c:v>0</c:v>
                </c:pt>
                <c:pt idx="19">
                  <c:v>0</c:v>
                </c:pt>
              </c:numCache>
            </c:numRef>
          </c:val>
          <c:smooth val="0"/>
          <c:extLst>
            <c:ext xmlns:c16="http://schemas.microsoft.com/office/drawing/2014/chart" uri="{C3380CC4-5D6E-409C-BE32-E72D297353CC}">
              <c16:uniqueId val="{00000000-BEA3-4A7E-994E-6592A57DB3CF}"/>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'Wholesale trade'!$K$109:$K$128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'Wholesale trade'!$L$151:$L$170</c:f>
              <c:numCache>
                <c:formatCode>0.0</c:formatCode>
                <c:ptCount val="20"/>
                <c:pt idx="0">
                  <c:v>100</c:v>
                </c:pt>
                <c:pt idx="1">
                  <c:v>99.885401678082957</c:v>
                </c:pt>
                <c:pt idx="2">
                  <c:v>97.347059970322448</c:v>
                </c:pt>
                <c:pt idx="3">
                  <c:v>97.60674994778941</c:v>
                </c:pt>
                <c:pt idx="4">
                  <c:v>91.642467652020443</c:v>
                </c:pt>
                <c:pt idx="5">
                  <c:v>89.503011452945884</c:v>
                </c:pt>
                <c:pt idx="6">
                  <c:v>89.725313400960431</c:v>
                </c:pt>
                <c:pt idx="7">
                  <c:v>90.92563484303102</c:v>
                </c:pt>
                <c:pt idx="8">
                  <c:v>87.26354807786025</c:v>
                </c:pt>
                <c:pt idx="9">
                  <c:v>87.202992178193895</c:v>
                </c:pt>
                <c:pt idx="10">
                  <c:v>86.567768273657052</c:v>
                </c:pt>
                <c:pt idx="11">
                  <c:v>88.167211933911076</c:v>
                </c:pt>
                <c:pt idx="12">
                  <c:v>91.694212417147938</c:v>
                </c:pt>
                <c:pt idx="13">
                  <c:v>91.749623937701458</c:v>
                </c:pt>
                <c:pt idx="14">
                  <c:v>92.342313019443125</c:v>
                </c:pt>
                <c:pt idx="15">
                  <c:v>94.230442984292623</c:v>
                </c:pt>
                <c:pt idx="16">
                  <c:v>0</c:v>
                </c:pt>
                <c:pt idx="17">
                  <c:v>0</c:v>
                </c:pt>
                <c:pt idx="18">
                  <c:v>0</c:v>
                </c:pt>
                <c:pt idx="19">
                  <c:v>0</c:v>
                </c:pt>
              </c:numCache>
            </c:numRef>
          </c:val>
          <c:smooth val="0"/>
          <c:extLst>
            <c:ext xmlns:c16="http://schemas.microsoft.com/office/drawing/2014/chart" uri="{C3380CC4-5D6E-409C-BE32-E72D297353CC}">
              <c16:uniqueId val="{00000001-BEA3-4A7E-994E-6592A57DB3CF}"/>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min val="84"/>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'Retail trade'!$K$4</c:f>
              <c:strCache>
                <c:ptCount val="1"/>
                <c:pt idx="0">
                  <c:v>Previous month (week ending 30 May)</c:v>
                </c:pt>
              </c:strCache>
            </c:strRef>
          </c:tx>
          <c:spPr>
            <a:solidFill>
              <a:schemeClr val="accent1"/>
            </a:solidFill>
            <a:ln>
              <a:noFill/>
            </a:ln>
            <a:effectLst/>
          </c:spPr>
          <c:invertIfNegative val="0"/>
          <c:cat>
            <c:strRef>
              <c:f>'Retail trade'!$K$53:$K$60</c:f>
              <c:strCache>
                <c:ptCount val="8"/>
                <c:pt idx="0">
                  <c:v>NSW</c:v>
                </c:pt>
                <c:pt idx="1">
                  <c:v>Vic.</c:v>
                </c:pt>
                <c:pt idx="2">
                  <c:v>Qld.</c:v>
                </c:pt>
                <c:pt idx="3">
                  <c:v>SA</c:v>
                </c:pt>
                <c:pt idx="4">
                  <c:v>WA</c:v>
                </c:pt>
                <c:pt idx="5">
                  <c:v>Tas.</c:v>
                </c:pt>
                <c:pt idx="6">
                  <c:v>NT</c:v>
                </c:pt>
                <c:pt idx="7">
                  <c:v>ACT</c:v>
                </c:pt>
              </c:strCache>
            </c:strRef>
          </c:cat>
          <c:val>
            <c:numRef>
              <c:f>'Retail trade'!$L$53:$L$60</c:f>
              <c:numCache>
                <c:formatCode>0.0</c:formatCode>
                <c:ptCount val="8"/>
                <c:pt idx="0">
                  <c:v>97.006724733317483</c:v>
                </c:pt>
                <c:pt idx="1">
                  <c:v>96.489201610607239</c:v>
                </c:pt>
                <c:pt idx="2">
                  <c:v>98.140671122722495</c:v>
                </c:pt>
                <c:pt idx="3">
                  <c:v>96.172616758851191</c:v>
                </c:pt>
                <c:pt idx="4">
                  <c:v>96.554966086898133</c:v>
                </c:pt>
                <c:pt idx="5">
                  <c:v>95.267328942962379</c:v>
                </c:pt>
                <c:pt idx="6">
                  <c:v>97.625193598347963</c:v>
                </c:pt>
                <c:pt idx="7">
                  <c:v>96.143598373299682</c:v>
                </c:pt>
              </c:numCache>
            </c:numRef>
          </c:val>
          <c:extLst>
            <c:ext xmlns:c16="http://schemas.microsoft.com/office/drawing/2014/chart" uri="{C3380CC4-5D6E-409C-BE32-E72D297353CC}">
              <c16:uniqueId val="{00000000-2A5F-4AA5-AB06-565C71AB8DD3}"/>
            </c:ext>
          </c:extLst>
        </c:ser>
        <c:ser>
          <c:idx val="1"/>
          <c:order val="1"/>
          <c:tx>
            <c:strRef>
              <c:f>'Retail trade'!$K$7</c:f>
              <c:strCache>
                <c:ptCount val="1"/>
                <c:pt idx="0">
                  <c:v>Previous week (ending 20 June)</c:v>
                </c:pt>
              </c:strCache>
            </c:strRef>
          </c:tx>
          <c:spPr>
            <a:solidFill>
              <a:schemeClr val="accent2"/>
            </a:solidFill>
            <a:ln>
              <a:noFill/>
            </a:ln>
            <a:effectLst/>
          </c:spPr>
          <c:invertIfNegative val="0"/>
          <c:cat>
            <c:strRef>
              <c:f>'Retail trade'!$K$53:$K$60</c:f>
              <c:strCache>
                <c:ptCount val="8"/>
                <c:pt idx="0">
                  <c:v>NSW</c:v>
                </c:pt>
                <c:pt idx="1">
                  <c:v>Vic.</c:v>
                </c:pt>
                <c:pt idx="2">
                  <c:v>Qld.</c:v>
                </c:pt>
                <c:pt idx="3">
                  <c:v>SA</c:v>
                </c:pt>
                <c:pt idx="4">
                  <c:v>WA</c:v>
                </c:pt>
                <c:pt idx="5">
                  <c:v>Tas.</c:v>
                </c:pt>
                <c:pt idx="6">
                  <c:v>NT</c:v>
                </c:pt>
                <c:pt idx="7">
                  <c:v>ACT</c:v>
                </c:pt>
              </c:strCache>
            </c:strRef>
          </c:cat>
          <c:val>
            <c:numRef>
              <c:f>'Retail trade'!$L$62:$L$69</c:f>
              <c:numCache>
                <c:formatCode>0.0</c:formatCode>
                <c:ptCount val="8"/>
                <c:pt idx="0">
                  <c:v>95.551330266892222</c:v>
                </c:pt>
                <c:pt idx="1">
                  <c:v>95.59848700532801</c:v>
                </c:pt>
                <c:pt idx="2">
                  <c:v>97.647564437507768</c:v>
                </c:pt>
                <c:pt idx="3">
                  <c:v>96.033600520571454</c:v>
                </c:pt>
                <c:pt idx="4">
                  <c:v>96.971324961386074</c:v>
                </c:pt>
                <c:pt idx="5">
                  <c:v>94.753878781113968</c:v>
                </c:pt>
                <c:pt idx="6">
                  <c:v>96.670108415074864</c:v>
                </c:pt>
                <c:pt idx="7">
                  <c:v>96.424063946150611</c:v>
                </c:pt>
              </c:numCache>
            </c:numRef>
          </c:val>
          <c:extLst>
            <c:ext xmlns:c16="http://schemas.microsoft.com/office/drawing/2014/chart" uri="{C3380CC4-5D6E-409C-BE32-E72D297353CC}">
              <c16:uniqueId val="{00000001-2A5F-4AA5-AB06-565C71AB8DD3}"/>
            </c:ext>
          </c:extLst>
        </c:ser>
        <c:ser>
          <c:idx val="2"/>
          <c:order val="2"/>
          <c:tx>
            <c:strRef>
              <c:f>'Retail trade'!$K$8</c:f>
              <c:strCache>
                <c:ptCount val="1"/>
                <c:pt idx="0">
                  <c:v>This week (ending 27 June)</c:v>
                </c:pt>
              </c:strCache>
            </c:strRef>
          </c:tx>
          <c:spPr>
            <a:solidFill>
              <a:srgbClr val="993366"/>
            </a:solidFill>
            <a:ln>
              <a:noFill/>
            </a:ln>
            <a:effectLst/>
          </c:spPr>
          <c:invertIfNegative val="0"/>
          <c:cat>
            <c:strRef>
              <c:f>'Retail trade'!$K$53:$K$60</c:f>
              <c:strCache>
                <c:ptCount val="8"/>
                <c:pt idx="0">
                  <c:v>NSW</c:v>
                </c:pt>
                <c:pt idx="1">
                  <c:v>Vic.</c:v>
                </c:pt>
                <c:pt idx="2">
                  <c:v>Qld.</c:v>
                </c:pt>
                <c:pt idx="3">
                  <c:v>SA</c:v>
                </c:pt>
                <c:pt idx="4">
                  <c:v>WA</c:v>
                </c:pt>
                <c:pt idx="5">
                  <c:v>Tas.</c:v>
                </c:pt>
                <c:pt idx="6">
                  <c:v>NT</c:v>
                </c:pt>
                <c:pt idx="7">
                  <c:v>ACT</c:v>
                </c:pt>
              </c:strCache>
            </c:strRef>
          </c:cat>
          <c:val>
            <c:numRef>
              <c:f>'Retail trade'!$L$71:$L$78</c:f>
              <c:numCache>
                <c:formatCode>0.0</c:formatCode>
                <c:ptCount val="8"/>
                <c:pt idx="0">
                  <c:v>95.10440812560293</c:v>
                </c:pt>
                <c:pt idx="1">
                  <c:v>95.627852116972392</c:v>
                </c:pt>
                <c:pt idx="2">
                  <c:v>98.467682285481629</c:v>
                </c:pt>
                <c:pt idx="3">
                  <c:v>97.012984708213807</c:v>
                </c:pt>
                <c:pt idx="4">
                  <c:v>97.709757571687589</c:v>
                </c:pt>
                <c:pt idx="5">
                  <c:v>96.07969639468692</c:v>
                </c:pt>
                <c:pt idx="6">
                  <c:v>98.893133711925657</c:v>
                </c:pt>
                <c:pt idx="7">
                  <c:v>97.394194362641997</c:v>
                </c:pt>
              </c:numCache>
            </c:numRef>
          </c:val>
          <c:extLst>
            <c:ext xmlns:c16="http://schemas.microsoft.com/office/drawing/2014/chart" uri="{C3380CC4-5D6E-409C-BE32-E72D297353CC}">
              <c16:uniqueId val="{00000002-2A5F-4AA5-AB06-565C71AB8DD3}"/>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'Retail trade'!$K$4</c:f>
              <c:strCache>
                <c:ptCount val="1"/>
                <c:pt idx="0">
                  <c:v>Previous month (week ending 30 May)</c:v>
                </c:pt>
              </c:strCache>
            </c:strRef>
          </c:tx>
          <c:spPr>
            <a:solidFill>
              <a:schemeClr val="accent1"/>
            </a:solidFill>
            <a:ln>
              <a:noFill/>
            </a:ln>
            <a:effectLst/>
          </c:spPr>
          <c:invertIfNegative val="0"/>
          <c:cat>
            <c:strRef>
              <c:f>'Retail trade'!$K$82:$K$89</c:f>
              <c:strCache>
                <c:ptCount val="8"/>
                <c:pt idx="0">
                  <c:v>NSW</c:v>
                </c:pt>
                <c:pt idx="1">
                  <c:v>Vic.</c:v>
                </c:pt>
                <c:pt idx="2">
                  <c:v>Qld.</c:v>
                </c:pt>
                <c:pt idx="3">
                  <c:v>SA</c:v>
                </c:pt>
                <c:pt idx="4">
                  <c:v>WA</c:v>
                </c:pt>
                <c:pt idx="5">
                  <c:v>Tas.</c:v>
                </c:pt>
                <c:pt idx="6">
                  <c:v>NT</c:v>
                </c:pt>
                <c:pt idx="7">
                  <c:v>ACT</c:v>
                </c:pt>
              </c:strCache>
            </c:strRef>
          </c:cat>
          <c:val>
            <c:numRef>
              <c:f>'Retail trade'!$L$82:$L$89</c:f>
              <c:numCache>
                <c:formatCode>0.0</c:formatCode>
                <c:ptCount val="8"/>
                <c:pt idx="0">
                  <c:v>93.514576377529295</c:v>
                </c:pt>
                <c:pt idx="1">
                  <c:v>92.368874438125843</c:v>
                </c:pt>
                <c:pt idx="2">
                  <c:v>94.898605562546976</c:v>
                </c:pt>
                <c:pt idx="3">
                  <c:v>93.489040603665103</c:v>
                </c:pt>
                <c:pt idx="4">
                  <c:v>94.051165803108802</c:v>
                </c:pt>
                <c:pt idx="5">
                  <c:v>91.896235078053252</c:v>
                </c:pt>
                <c:pt idx="6">
                  <c:v>94.573813708260104</c:v>
                </c:pt>
                <c:pt idx="7">
                  <c:v>90.246560414112523</c:v>
                </c:pt>
              </c:numCache>
            </c:numRef>
          </c:val>
          <c:extLst>
            <c:ext xmlns:c16="http://schemas.microsoft.com/office/drawing/2014/chart" uri="{C3380CC4-5D6E-409C-BE32-E72D297353CC}">
              <c16:uniqueId val="{00000000-5830-4904-A372-7FBEE64B0203}"/>
            </c:ext>
          </c:extLst>
        </c:ser>
        <c:ser>
          <c:idx val="1"/>
          <c:order val="1"/>
          <c:tx>
            <c:strRef>
              <c:f>'Retail trade'!$K$7</c:f>
              <c:strCache>
                <c:ptCount val="1"/>
                <c:pt idx="0">
                  <c:v>Previous week (ending 20 June)</c:v>
                </c:pt>
              </c:strCache>
            </c:strRef>
          </c:tx>
          <c:spPr>
            <a:solidFill>
              <a:schemeClr val="accent2"/>
            </a:solidFill>
            <a:ln>
              <a:noFill/>
            </a:ln>
            <a:effectLst/>
          </c:spPr>
          <c:invertIfNegative val="0"/>
          <c:cat>
            <c:strRef>
              <c:f>'Retail trade'!$K$82:$K$89</c:f>
              <c:strCache>
                <c:ptCount val="8"/>
                <c:pt idx="0">
                  <c:v>NSW</c:v>
                </c:pt>
                <c:pt idx="1">
                  <c:v>Vic.</c:v>
                </c:pt>
                <c:pt idx="2">
                  <c:v>Qld.</c:v>
                </c:pt>
                <c:pt idx="3">
                  <c:v>SA</c:v>
                </c:pt>
                <c:pt idx="4">
                  <c:v>WA</c:v>
                </c:pt>
                <c:pt idx="5">
                  <c:v>Tas.</c:v>
                </c:pt>
                <c:pt idx="6">
                  <c:v>NT</c:v>
                </c:pt>
                <c:pt idx="7">
                  <c:v>ACT</c:v>
                </c:pt>
              </c:strCache>
            </c:strRef>
          </c:cat>
          <c:val>
            <c:numRef>
              <c:f>'Retail trade'!$L$91:$L$98</c:f>
              <c:numCache>
                <c:formatCode>0.0</c:formatCode>
                <c:ptCount val="8"/>
                <c:pt idx="0">
                  <c:v>95.172765366258091</c:v>
                </c:pt>
                <c:pt idx="1">
                  <c:v>94.740728266642478</c:v>
                </c:pt>
                <c:pt idx="2">
                  <c:v>96.939163337528186</c:v>
                </c:pt>
                <c:pt idx="3">
                  <c:v>94.7897951850521</c:v>
                </c:pt>
                <c:pt idx="4">
                  <c:v>96.729274611398964</c:v>
                </c:pt>
                <c:pt idx="5">
                  <c:v>94.796449341903894</c:v>
                </c:pt>
                <c:pt idx="6">
                  <c:v>97.319859402460466</c:v>
                </c:pt>
                <c:pt idx="7">
                  <c:v>93.720201607410431</c:v>
                </c:pt>
              </c:numCache>
            </c:numRef>
          </c:val>
          <c:extLst>
            <c:ext xmlns:c16="http://schemas.microsoft.com/office/drawing/2014/chart" uri="{C3380CC4-5D6E-409C-BE32-E72D297353CC}">
              <c16:uniqueId val="{00000001-5830-4904-A372-7FBEE64B0203}"/>
            </c:ext>
          </c:extLst>
        </c:ser>
        <c:ser>
          <c:idx val="2"/>
          <c:order val="2"/>
          <c:tx>
            <c:strRef>
              <c:f>'Retail trade'!$K$8</c:f>
              <c:strCache>
                <c:ptCount val="1"/>
                <c:pt idx="0">
                  <c:v>This week (ending 27 June)</c:v>
                </c:pt>
              </c:strCache>
            </c:strRef>
          </c:tx>
          <c:spPr>
            <a:solidFill>
              <a:srgbClr val="993366"/>
            </a:solidFill>
            <a:ln>
              <a:noFill/>
            </a:ln>
            <a:effectLst/>
          </c:spPr>
          <c:invertIfNegative val="0"/>
          <c:cat>
            <c:strRef>
              <c:f>'Retail trade'!$K$82:$K$89</c:f>
              <c:strCache>
                <c:ptCount val="8"/>
                <c:pt idx="0">
                  <c:v>NSW</c:v>
                </c:pt>
                <c:pt idx="1">
                  <c:v>Vic.</c:v>
                </c:pt>
                <c:pt idx="2">
                  <c:v>Qld.</c:v>
                </c:pt>
                <c:pt idx="3">
                  <c:v>SA</c:v>
                </c:pt>
                <c:pt idx="4">
                  <c:v>WA</c:v>
                </c:pt>
                <c:pt idx="5">
                  <c:v>Tas.</c:v>
                </c:pt>
                <c:pt idx="6">
                  <c:v>NT</c:v>
                </c:pt>
                <c:pt idx="7">
                  <c:v>ACT</c:v>
                </c:pt>
              </c:strCache>
            </c:strRef>
          </c:cat>
          <c:val>
            <c:numRef>
              <c:f>'Retail trade'!$L$100:$L$107</c:f>
              <c:numCache>
                <c:formatCode>0.0</c:formatCode>
                <c:ptCount val="8"/>
                <c:pt idx="0">
                  <c:v>94.706612588791543</c:v>
                </c:pt>
                <c:pt idx="1">
                  <c:v>94.873596124201725</c:v>
                </c:pt>
                <c:pt idx="2">
                  <c:v>97.285044637201338</c:v>
                </c:pt>
                <c:pt idx="3">
                  <c:v>95.488321954725109</c:v>
                </c:pt>
                <c:pt idx="4">
                  <c:v>96.579598445595849</c:v>
                </c:pt>
                <c:pt idx="5">
                  <c:v>95.349862258953166</c:v>
                </c:pt>
                <c:pt idx="6">
                  <c:v>97.473637961335683</c:v>
                </c:pt>
                <c:pt idx="7">
                  <c:v>93.843890478136487</c:v>
                </c:pt>
              </c:numCache>
            </c:numRef>
          </c:val>
          <c:extLst>
            <c:ext xmlns:c16="http://schemas.microsoft.com/office/drawing/2014/chart" uri="{C3380CC4-5D6E-409C-BE32-E72D297353CC}">
              <c16:uniqueId val="{00000002-5830-4904-A372-7FBEE64B0203}"/>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'Retail trade'!$K$4</c:f>
              <c:strCache>
                <c:ptCount val="1"/>
                <c:pt idx="0">
                  <c:v>Previous month (week ending 30 May)</c:v>
                </c:pt>
              </c:strCache>
            </c:strRef>
          </c:tx>
          <c:spPr>
            <a:solidFill>
              <a:schemeClr val="accent1"/>
            </a:solidFill>
            <a:ln>
              <a:noFill/>
            </a:ln>
            <a:effectLst/>
          </c:spPr>
          <c:invertIfNegative val="0"/>
          <c:cat>
            <c:strRef>
              <c:f>'Retail trade'!$K$24:$K$30</c:f>
              <c:strCache>
                <c:ptCount val="7"/>
                <c:pt idx="0">
                  <c:v>Aged under 20</c:v>
                </c:pt>
                <c:pt idx="1">
                  <c:v>Aged 20-29</c:v>
                </c:pt>
                <c:pt idx="2">
                  <c:v>Aged 30-39</c:v>
                </c:pt>
                <c:pt idx="3">
                  <c:v>Aged 40-49</c:v>
                </c:pt>
                <c:pt idx="4">
                  <c:v>Aged 50-59</c:v>
                </c:pt>
                <c:pt idx="5">
                  <c:v>Aged 60-69</c:v>
                </c:pt>
                <c:pt idx="6">
                  <c:v>Aged 70+</c:v>
                </c:pt>
              </c:strCache>
            </c:strRef>
          </c:cat>
          <c:val>
            <c:numRef>
              <c:f>'Retail trade'!$L$24:$L$30</c:f>
              <c:numCache>
                <c:formatCode>0.0</c:formatCode>
                <c:ptCount val="7"/>
                <c:pt idx="0">
                  <c:v>95.850373686406925</c:v>
                </c:pt>
                <c:pt idx="1">
                  <c:v>92.375359561268041</c:v>
                </c:pt>
                <c:pt idx="2">
                  <c:v>96.586528352141315</c:v>
                </c:pt>
                <c:pt idx="3">
                  <c:v>97.511371898061469</c:v>
                </c:pt>
                <c:pt idx="4">
                  <c:v>97.245259994124424</c:v>
                </c:pt>
                <c:pt idx="5">
                  <c:v>95.255544532275096</c:v>
                </c:pt>
                <c:pt idx="6">
                  <c:v>92.693491394049914</c:v>
                </c:pt>
              </c:numCache>
            </c:numRef>
          </c:val>
          <c:extLst>
            <c:ext xmlns:c16="http://schemas.microsoft.com/office/drawing/2014/chart" uri="{C3380CC4-5D6E-409C-BE32-E72D297353CC}">
              <c16:uniqueId val="{00000000-4443-4D5F-97FB-8AB77DB5E8A6}"/>
            </c:ext>
          </c:extLst>
        </c:ser>
        <c:ser>
          <c:idx val="1"/>
          <c:order val="1"/>
          <c:tx>
            <c:strRef>
              <c:f>'Retail trade'!$K$7</c:f>
              <c:strCache>
                <c:ptCount val="1"/>
                <c:pt idx="0">
                  <c:v>Previous week (ending 20 June)</c:v>
                </c:pt>
              </c:strCache>
            </c:strRef>
          </c:tx>
          <c:spPr>
            <a:solidFill>
              <a:schemeClr val="accent2"/>
            </a:solidFill>
            <a:ln>
              <a:noFill/>
            </a:ln>
            <a:effectLst/>
          </c:spPr>
          <c:invertIfNegative val="0"/>
          <c:cat>
            <c:strRef>
              <c:f>'Retail trade'!$K$24:$K$30</c:f>
              <c:strCache>
                <c:ptCount val="7"/>
                <c:pt idx="0">
                  <c:v>Aged under 20</c:v>
                </c:pt>
                <c:pt idx="1">
                  <c:v>Aged 20-29</c:v>
                </c:pt>
                <c:pt idx="2">
                  <c:v>Aged 30-39</c:v>
                </c:pt>
                <c:pt idx="3">
                  <c:v>Aged 40-49</c:v>
                </c:pt>
                <c:pt idx="4">
                  <c:v>Aged 50-59</c:v>
                </c:pt>
                <c:pt idx="5">
                  <c:v>Aged 60-69</c:v>
                </c:pt>
                <c:pt idx="6">
                  <c:v>Aged 70+</c:v>
                </c:pt>
              </c:strCache>
            </c:strRef>
          </c:cat>
          <c:val>
            <c:numRef>
              <c:f>'Retail trade'!$L$33:$L$39</c:f>
              <c:numCache>
                <c:formatCode>0.0</c:formatCode>
                <c:ptCount val="7"/>
                <c:pt idx="0">
                  <c:v>103.84384840092568</c:v>
                </c:pt>
                <c:pt idx="1">
                  <c:v>93.730864470418155</c:v>
                </c:pt>
                <c:pt idx="2">
                  <c:v>96.216043016351421</c:v>
                </c:pt>
                <c:pt idx="3">
                  <c:v>97.367252793916109</c:v>
                </c:pt>
                <c:pt idx="4">
                  <c:v>97.400435395056988</c:v>
                </c:pt>
                <c:pt idx="5">
                  <c:v>95.082727941882411</c:v>
                </c:pt>
                <c:pt idx="6">
                  <c:v>92.955659409552041</c:v>
                </c:pt>
              </c:numCache>
            </c:numRef>
          </c:val>
          <c:extLst>
            <c:ext xmlns:c16="http://schemas.microsoft.com/office/drawing/2014/chart" uri="{C3380CC4-5D6E-409C-BE32-E72D297353CC}">
              <c16:uniqueId val="{00000001-4443-4D5F-97FB-8AB77DB5E8A6}"/>
            </c:ext>
          </c:extLst>
        </c:ser>
        <c:ser>
          <c:idx val="2"/>
          <c:order val="2"/>
          <c:tx>
            <c:strRef>
              <c:f>'Retail trade'!$K$8</c:f>
              <c:strCache>
                <c:ptCount val="1"/>
                <c:pt idx="0">
                  <c:v>This week (ending 27 June)</c:v>
                </c:pt>
              </c:strCache>
            </c:strRef>
          </c:tx>
          <c:spPr>
            <a:solidFill>
              <a:srgbClr val="993366"/>
            </a:solidFill>
            <a:ln>
              <a:noFill/>
            </a:ln>
            <a:effectLst/>
          </c:spPr>
          <c:invertIfNegative val="0"/>
          <c:cat>
            <c:strRef>
              <c:f>'Retail trade'!$K$24:$K$30</c:f>
              <c:strCache>
                <c:ptCount val="7"/>
                <c:pt idx="0">
                  <c:v>Aged under 20</c:v>
                </c:pt>
                <c:pt idx="1">
                  <c:v>Aged 20-29</c:v>
                </c:pt>
                <c:pt idx="2">
                  <c:v>Aged 30-39</c:v>
                </c:pt>
                <c:pt idx="3">
                  <c:v>Aged 40-49</c:v>
                </c:pt>
                <c:pt idx="4">
                  <c:v>Aged 50-59</c:v>
                </c:pt>
                <c:pt idx="5">
                  <c:v>Aged 60-69</c:v>
                </c:pt>
                <c:pt idx="6">
                  <c:v>Aged 70+</c:v>
                </c:pt>
              </c:strCache>
            </c:strRef>
          </c:cat>
          <c:val>
            <c:numRef>
              <c:f>'Retail trade'!$L$42:$L$48</c:f>
              <c:numCache>
                <c:formatCode>0.0</c:formatCode>
                <c:ptCount val="7"/>
                <c:pt idx="0">
                  <c:v>108.94524071474638</c:v>
                </c:pt>
                <c:pt idx="1">
                  <c:v>93.973337953241355</c:v>
                </c:pt>
                <c:pt idx="2">
                  <c:v>94.790886060739581</c:v>
                </c:pt>
                <c:pt idx="3">
                  <c:v>96.176378621475038</c:v>
                </c:pt>
                <c:pt idx="4">
                  <c:v>96.975797157126379</c:v>
                </c:pt>
                <c:pt idx="5">
                  <c:v>95.25592856914264</c:v>
                </c:pt>
                <c:pt idx="6">
                  <c:v>93.791633420722675</c:v>
                </c:pt>
              </c:numCache>
            </c:numRef>
          </c:val>
          <c:extLst>
            <c:ext xmlns:c16="http://schemas.microsoft.com/office/drawing/2014/chart" uri="{C3380CC4-5D6E-409C-BE32-E72D297353CC}">
              <c16:uniqueId val="{00000002-4443-4D5F-97FB-8AB77DB5E8A6}"/>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'Retail trade'!$K$109:$K$128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'Retail trade'!$L$109:$L$128</c:f>
              <c:numCache>
                <c:formatCode>0.0</c:formatCode>
                <c:ptCount val="20"/>
                <c:pt idx="0">
                  <c:v>100</c:v>
                </c:pt>
                <c:pt idx="1">
                  <c:v>100.26286549489556</c:v>
                </c:pt>
                <c:pt idx="2">
                  <c:v>96.747831825740676</c:v>
                </c:pt>
                <c:pt idx="3">
                  <c:v>94.411498221463248</c:v>
                </c:pt>
                <c:pt idx="4">
                  <c:v>91.693170717156718</c:v>
                </c:pt>
                <c:pt idx="5">
                  <c:v>91.538713935226951</c:v>
                </c:pt>
                <c:pt idx="6">
                  <c:v>92.096883645664775</c:v>
                </c:pt>
                <c:pt idx="7">
                  <c:v>92.417262619408049</c:v>
                </c:pt>
                <c:pt idx="8">
                  <c:v>93.521763771541927</c:v>
                </c:pt>
                <c:pt idx="9">
                  <c:v>94.059333030074797</c:v>
                </c:pt>
                <c:pt idx="10">
                  <c:v>94.471435282888024</c:v>
                </c:pt>
                <c:pt idx="11">
                  <c:v>95.144072662734246</c:v>
                </c:pt>
                <c:pt idx="12">
                  <c:v>97.282324998694989</c:v>
                </c:pt>
                <c:pt idx="13">
                  <c:v>95.279420428191102</c:v>
                </c:pt>
                <c:pt idx="14">
                  <c:v>96.403776314513905</c:v>
                </c:pt>
                <c:pt idx="15">
                  <c:v>96.663405394521959</c:v>
                </c:pt>
                <c:pt idx="16">
                  <c:v>0</c:v>
                </c:pt>
                <c:pt idx="17">
                  <c:v>0</c:v>
                </c:pt>
                <c:pt idx="18">
                  <c:v>0</c:v>
                </c:pt>
                <c:pt idx="19">
                  <c:v>0</c:v>
                </c:pt>
              </c:numCache>
            </c:numRef>
          </c:val>
          <c:smooth val="0"/>
          <c:extLst>
            <c:ext xmlns:c16="http://schemas.microsoft.com/office/drawing/2014/chart" uri="{C3380CC4-5D6E-409C-BE32-E72D297353CC}">
              <c16:uniqueId val="{00000000-1FEE-48E7-9690-069FD21693CF}"/>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'Retail trade'!$K$109:$K$128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'Retail trade'!$L$151:$L$170</c:f>
              <c:numCache>
                <c:formatCode>0.0</c:formatCode>
                <c:ptCount val="20"/>
                <c:pt idx="0">
                  <c:v>100</c:v>
                </c:pt>
                <c:pt idx="1">
                  <c:v>99.519870743678183</c:v>
                </c:pt>
                <c:pt idx="2">
                  <c:v>97.341095295431586</c:v>
                </c:pt>
                <c:pt idx="3">
                  <c:v>95.953857988675225</c:v>
                </c:pt>
                <c:pt idx="4">
                  <c:v>95.801548511128459</c:v>
                </c:pt>
                <c:pt idx="5">
                  <c:v>96.654621560809446</c:v>
                </c:pt>
                <c:pt idx="6">
                  <c:v>98.219983097519247</c:v>
                </c:pt>
                <c:pt idx="7">
                  <c:v>96.768197942284417</c:v>
                </c:pt>
                <c:pt idx="8">
                  <c:v>97.066902731878116</c:v>
                </c:pt>
                <c:pt idx="9">
                  <c:v>94.926392706728919</c:v>
                </c:pt>
                <c:pt idx="10">
                  <c:v>94.466332477122123</c:v>
                </c:pt>
                <c:pt idx="11">
                  <c:v>98.822029515496396</c:v>
                </c:pt>
                <c:pt idx="12">
                  <c:v>104.9961624239136</c:v>
                </c:pt>
                <c:pt idx="13">
                  <c:v>101.36949562643997</c:v>
                </c:pt>
                <c:pt idx="14">
                  <c:v>100.59184759673892</c:v>
                </c:pt>
                <c:pt idx="15">
                  <c:v>97.314115227256863</c:v>
                </c:pt>
                <c:pt idx="16">
                  <c:v>0</c:v>
                </c:pt>
                <c:pt idx="17">
                  <c:v>0</c:v>
                </c:pt>
                <c:pt idx="18">
                  <c:v>0</c:v>
                </c:pt>
                <c:pt idx="19">
                  <c:v>0</c:v>
                </c:pt>
              </c:numCache>
            </c:numRef>
          </c:val>
          <c:smooth val="0"/>
          <c:extLst>
            <c:ext xmlns:c16="http://schemas.microsoft.com/office/drawing/2014/chart" uri="{C3380CC4-5D6E-409C-BE32-E72D297353CC}">
              <c16:uniqueId val="{00000001-1FEE-48E7-9690-069FD21693CF}"/>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min val="86"/>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'Accommodation and food serv...'!$K$4</c:f>
              <c:strCache>
                <c:ptCount val="1"/>
                <c:pt idx="0">
                  <c:v>Previous month (week ending 30 May)</c:v>
                </c:pt>
              </c:strCache>
            </c:strRef>
          </c:tx>
          <c:spPr>
            <a:solidFill>
              <a:schemeClr val="accent1"/>
            </a:solidFill>
            <a:ln>
              <a:noFill/>
            </a:ln>
            <a:effectLst/>
          </c:spPr>
          <c:invertIfNegative val="0"/>
          <c:cat>
            <c:strRef>
              <c:f>'Accommodation and food serv...'!$K$53:$K$60</c:f>
              <c:strCache>
                <c:ptCount val="8"/>
                <c:pt idx="0">
                  <c:v>NSW</c:v>
                </c:pt>
                <c:pt idx="1">
                  <c:v>Vic.</c:v>
                </c:pt>
                <c:pt idx="2">
                  <c:v>Qld.</c:v>
                </c:pt>
                <c:pt idx="3">
                  <c:v>SA</c:v>
                </c:pt>
                <c:pt idx="4">
                  <c:v>WA</c:v>
                </c:pt>
                <c:pt idx="5">
                  <c:v>Tas.</c:v>
                </c:pt>
                <c:pt idx="6">
                  <c:v>NT</c:v>
                </c:pt>
                <c:pt idx="7">
                  <c:v>ACT</c:v>
                </c:pt>
              </c:strCache>
            </c:strRef>
          </c:cat>
          <c:val>
            <c:numRef>
              <c:f>'Accommodation and food serv...'!$L$53:$L$60</c:f>
              <c:numCache>
                <c:formatCode>0.0</c:formatCode>
                <c:ptCount val="8"/>
                <c:pt idx="0">
                  <c:v>73.815517565282747</c:v>
                </c:pt>
                <c:pt idx="1">
                  <c:v>72.951823537753484</c:v>
                </c:pt>
                <c:pt idx="2">
                  <c:v>75.894057101648798</c:v>
                </c:pt>
                <c:pt idx="3">
                  <c:v>73.440493932297215</c:v>
                </c:pt>
                <c:pt idx="4">
                  <c:v>78.393379755777588</c:v>
                </c:pt>
                <c:pt idx="5">
                  <c:v>75.983436853002075</c:v>
                </c:pt>
                <c:pt idx="6">
                  <c:v>82.541106128550084</c:v>
                </c:pt>
                <c:pt idx="7">
                  <c:v>76.006596124776692</c:v>
                </c:pt>
              </c:numCache>
            </c:numRef>
          </c:val>
          <c:extLst>
            <c:ext xmlns:c16="http://schemas.microsoft.com/office/drawing/2014/chart" uri="{C3380CC4-5D6E-409C-BE32-E72D297353CC}">
              <c16:uniqueId val="{00000000-46DB-4B15-BE46-10E058798CD6}"/>
            </c:ext>
          </c:extLst>
        </c:ser>
        <c:ser>
          <c:idx val="1"/>
          <c:order val="1"/>
          <c:tx>
            <c:strRef>
              <c:f>'Accommodation and food serv...'!$K$7</c:f>
              <c:strCache>
                <c:ptCount val="1"/>
                <c:pt idx="0">
                  <c:v>Previous week (ending 20 June)</c:v>
                </c:pt>
              </c:strCache>
            </c:strRef>
          </c:tx>
          <c:spPr>
            <a:solidFill>
              <a:schemeClr val="accent2"/>
            </a:solidFill>
            <a:ln>
              <a:noFill/>
            </a:ln>
            <a:effectLst/>
          </c:spPr>
          <c:invertIfNegative val="0"/>
          <c:cat>
            <c:strRef>
              <c:f>'Accommodation and food serv...'!$K$53:$K$60</c:f>
              <c:strCache>
                <c:ptCount val="8"/>
                <c:pt idx="0">
                  <c:v>NSW</c:v>
                </c:pt>
                <c:pt idx="1">
                  <c:v>Vic.</c:v>
                </c:pt>
                <c:pt idx="2">
                  <c:v>Qld.</c:v>
                </c:pt>
                <c:pt idx="3">
                  <c:v>SA</c:v>
                </c:pt>
                <c:pt idx="4">
                  <c:v>WA</c:v>
                </c:pt>
                <c:pt idx="5">
                  <c:v>Tas.</c:v>
                </c:pt>
                <c:pt idx="6">
                  <c:v>NT</c:v>
                </c:pt>
                <c:pt idx="7">
                  <c:v>ACT</c:v>
                </c:pt>
              </c:strCache>
            </c:strRef>
          </c:cat>
          <c:val>
            <c:numRef>
              <c:f>'Accommodation and food serv...'!$L$62:$L$69</c:f>
              <c:numCache>
                <c:formatCode>0.0</c:formatCode>
                <c:ptCount val="8"/>
                <c:pt idx="0">
                  <c:v>79.591395829419497</c:v>
                </c:pt>
                <c:pt idx="1">
                  <c:v>77.282161688303319</c:v>
                </c:pt>
                <c:pt idx="2">
                  <c:v>79.545678041105319</c:v>
                </c:pt>
                <c:pt idx="3">
                  <c:v>77.741111347668721</c:v>
                </c:pt>
                <c:pt idx="4">
                  <c:v>83.44938944393985</c:v>
                </c:pt>
                <c:pt idx="5">
                  <c:v>79.865424430641824</c:v>
                </c:pt>
                <c:pt idx="6">
                  <c:v>87.414050822122562</c:v>
                </c:pt>
                <c:pt idx="7">
                  <c:v>78.768723375017174</c:v>
                </c:pt>
              </c:numCache>
            </c:numRef>
          </c:val>
          <c:extLst>
            <c:ext xmlns:c16="http://schemas.microsoft.com/office/drawing/2014/chart" uri="{C3380CC4-5D6E-409C-BE32-E72D297353CC}">
              <c16:uniqueId val="{00000001-46DB-4B15-BE46-10E058798CD6}"/>
            </c:ext>
          </c:extLst>
        </c:ser>
        <c:ser>
          <c:idx val="2"/>
          <c:order val="2"/>
          <c:tx>
            <c:strRef>
              <c:f>'Accommodation and food serv...'!$K$8</c:f>
              <c:strCache>
                <c:ptCount val="1"/>
                <c:pt idx="0">
                  <c:v>This week (ending 27 June)</c:v>
                </c:pt>
              </c:strCache>
            </c:strRef>
          </c:tx>
          <c:spPr>
            <a:solidFill>
              <a:srgbClr val="993366"/>
            </a:solidFill>
            <a:ln>
              <a:noFill/>
            </a:ln>
            <a:effectLst/>
          </c:spPr>
          <c:invertIfNegative val="0"/>
          <c:cat>
            <c:strRef>
              <c:f>'Accommodation and food serv...'!$K$53:$K$60</c:f>
              <c:strCache>
                <c:ptCount val="8"/>
                <c:pt idx="0">
                  <c:v>NSW</c:v>
                </c:pt>
                <c:pt idx="1">
                  <c:v>Vic.</c:v>
                </c:pt>
                <c:pt idx="2">
                  <c:v>Qld.</c:v>
                </c:pt>
                <c:pt idx="3">
                  <c:v>SA</c:v>
                </c:pt>
                <c:pt idx="4">
                  <c:v>WA</c:v>
                </c:pt>
                <c:pt idx="5">
                  <c:v>Tas.</c:v>
                </c:pt>
                <c:pt idx="6">
                  <c:v>NT</c:v>
                </c:pt>
                <c:pt idx="7">
                  <c:v>ACT</c:v>
                </c:pt>
              </c:strCache>
            </c:strRef>
          </c:cat>
          <c:val>
            <c:numRef>
              <c:f>'Accommodation and food serv...'!$L$71:$L$78</c:f>
              <c:numCache>
                <c:formatCode>0.0</c:formatCode>
                <c:ptCount val="8"/>
                <c:pt idx="0">
                  <c:v>80.460266766860784</c:v>
                </c:pt>
                <c:pt idx="1">
                  <c:v>76.222460003351856</c:v>
                </c:pt>
                <c:pt idx="2">
                  <c:v>79.811190874225588</c:v>
                </c:pt>
                <c:pt idx="3">
                  <c:v>77.922077922077932</c:v>
                </c:pt>
                <c:pt idx="4">
                  <c:v>82.749688835065754</c:v>
                </c:pt>
                <c:pt idx="5">
                  <c:v>80.779848171152523</c:v>
                </c:pt>
                <c:pt idx="6">
                  <c:v>82.929745889387135</c:v>
                </c:pt>
                <c:pt idx="7">
                  <c:v>78.576336402363609</c:v>
                </c:pt>
              </c:numCache>
            </c:numRef>
          </c:val>
          <c:extLst>
            <c:ext xmlns:c16="http://schemas.microsoft.com/office/drawing/2014/chart" uri="{C3380CC4-5D6E-409C-BE32-E72D297353CC}">
              <c16:uniqueId val="{00000002-46DB-4B15-BE46-10E058798CD6}"/>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'Agriculture, forestry and f...'!$K$4</c:f>
              <c:strCache>
                <c:ptCount val="1"/>
                <c:pt idx="0">
                  <c:v>Previous month (week ending 30 May)</c:v>
                </c:pt>
              </c:strCache>
            </c:strRef>
          </c:tx>
          <c:spPr>
            <a:solidFill>
              <a:schemeClr val="accent1"/>
            </a:solidFill>
            <a:ln>
              <a:noFill/>
            </a:ln>
            <a:effectLst/>
          </c:spPr>
          <c:invertIfNegative val="0"/>
          <c:cat>
            <c:strRef>
              <c:f>'Agriculture, forestry and f...'!$K$24:$K$30</c:f>
              <c:strCache>
                <c:ptCount val="7"/>
                <c:pt idx="0">
                  <c:v>Aged under 20</c:v>
                </c:pt>
                <c:pt idx="1">
                  <c:v>Aged 20-29</c:v>
                </c:pt>
                <c:pt idx="2">
                  <c:v>Aged 30-39</c:v>
                </c:pt>
                <c:pt idx="3">
                  <c:v>Aged 40-49</c:v>
                </c:pt>
                <c:pt idx="4">
                  <c:v>Aged 50-59</c:v>
                </c:pt>
                <c:pt idx="5">
                  <c:v>Aged 60-69</c:v>
                </c:pt>
                <c:pt idx="6">
                  <c:v>Aged 70+</c:v>
                </c:pt>
              </c:strCache>
            </c:strRef>
          </c:cat>
          <c:val>
            <c:numRef>
              <c:f>'Agriculture, forestry and f...'!$L$24:$L$30</c:f>
              <c:numCache>
                <c:formatCode>0.0</c:formatCode>
                <c:ptCount val="7"/>
                <c:pt idx="0">
                  <c:v>100.58840011207622</c:v>
                </c:pt>
                <c:pt idx="1">
                  <c:v>94.278300788396933</c:v>
                </c:pt>
                <c:pt idx="2">
                  <c:v>94.72625867890882</c:v>
                </c:pt>
                <c:pt idx="3">
                  <c:v>94.819439025447608</c:v>
                </c:pt>
                <c:pt idx="4">
                  <c:v>94.626964590039762</c:v>
                </c:pt>
                <c:pt idx="5">
                  <c:v>94.706150341685643</c:v>
                </c:pt>
                <c:pt idx="6">
                  <c:v>94.169835234474021</c:v>
                </c:pt>
              </c:numCache>
            </c:numRef>
          </c:val>
          <c:extLst>
            <c:ext xmlns:c16="http://schemas.microsoft.com/office/drawing/2014/chart" uri="{C3380CC4-5D6E-409C-BE32-E72D297353CC}">
              <c16:uniqueId val="{00000000-8A17-4D0E-9FF5-ED5567B96366}"/>
            </c:ext>
          </c:extLst>
        </c:ser>
        <c:ser>
          <c:idx val="1"/>
          <c:order val="1"/>
          <c:tx>
            <c:strRef>
              <c:f>'Agriculture, forestry and f...'!$K$7</c:f>
              <c:strCache>
                <c:ptCount val="1"/>
                <c:pt idx="0">
                  <c:v>Previous week (ending 20 June)</c:v>
                </c:pt>
              </c:strCache>
            </c:strRef>
          </c:tx>
          <c:spPr>
            <a:solidFill>
              <a:schemeClr val="accent2"/>
            </a:solidFill>
            <a:ln>
              <a:noFill/>
            </a:ln>
            <a:effectLst/>
          </c:spPr>
          <c:invertIfNegative val="0"/>
          <c:cat>
            <c:strRef>
              <c:f>'Agriculture, forestry and f...'!$K$24:$K$30</c:f>
              <c:strCache>
                <c:ptCount val="7"/>
                <c:pt idx="0">
                  <c:v>Aged under 20</c:v>
                </c:pt>
                <c:pt idx="1">
                  <c:v>Aged 20-29</c:v>
                </c:pt>
                <c:pt idx="2">
                  <c:v>Aged 30-39</c:v>
                </c:pt>
                <c:pt idx="3">
                  <c:v>Aged 40-49</c:v>
                </c:pt>
                <c:pt idx="4">
                  <c:v>Aged 50-59</c:v>
                </c:pt>
                <c:pt idx="5">
                  <c:v>Aged 60-69</c:v>
                </c:pt>
                <c:pt idx="6">
                  <c:v>Aged 70+</c:v>
                </c:pt>
              </c:strCache>
            </c:strRef>
          </c:cat>
          <c:val>
            <c:numRef>
              <c:f>'Agriculture, forestry and f...'!$L$33:$L$39</c:f>
              <c:numCache>
                <c:formatCode>0.0</c:formatCode>
                <c:ptCount val="7"/>
                <c:pt idx="0">
                  <c:v>101.52703838610255</c:v>
                </c:pt>
                <c:pt idx="1">
                  <c:v>93.766009114799914</c:v>
                </c:pt>
                <c:pt idx="2">
                  <c:v>94.699700269378155</c:v>
                </c:pt>
                <c:pt idx="3">
                  <c:v>95.044869293796324</c:v>
                </c:pt>
                <c:pt idx="4">
                  <c:v>95.076690020829389</c:v>
                </c:pt>
                <c:pt idx="5">
                  <c:v>94.369020501138962</c:v>
                </c:pt>
                <c:pt idx="6">
                  <c:v>96.493451626531481</c:v>
                </c:pt>
              </c:numCache>
            </c:numRef>
          </c:val>
          <c:extLst>
            <c:ext xmlns:c16="http://schemas.microsoft.com/office/drawing/2014/chart" uri="{C3380CC4-5D6E-409C-BE32-E72D297353CC}">
              <c16:uniqueId val="{00000001-8A17-4D0E-9FF5-ED5567B96366}"/>
            </c:ext>
          </c:extLst>
        </c:ser>
        <c:ser>
          <c:idx val="2"/>
          <c:order val="2"/>
          <c:tx>
            <c:strRef>
              <c:f>'Agriculture, forestry and f...'!$K$8</c:f>
              <c:strCache>
                <c:ptCount val="1"/>
                <c:pt idx="0">
                  <c:v>This week (ending 27 June)</c:v>
                </c:pt>
              </c:strCache>
            </c:strRef>
          </c:tx>
          <c:spPr>
            <a:solidFill>
              <a:srgbClr val="993366"/>
            </a:solidFill>
            <a:ln>
              <a:noFill/>
            </a:ln>
            <a:effectLst/>
          </c:spPr>
          <c:invertIfNegative val="0"/>
          <c:cat>
            <c:strRef>
              <c:f>'Agriculture, forestry and f...'!$K$24:$K$30</c:f>
              <c:strCache>
                <c:ptCount val="7"/>
                <c:pt idx="0">
                  <c:v>Aged under 20</c:v>
                </c:pt>
                <c:pt idx="1">
                  <c:v>Aged 20-29</c:v>
                </c:pt>
                <c:pt idx="2">
                  <c:v>Aged 30-39</c:v>
                </c:pt>
                <c:pt idx="3">
                  <c:v>Aged 40-49</c:v>
                </c:pt>
                <c:pt idx="4">
                  <c:v>Aged 50-59</c:v>
                </c:pt>
                <c:pt idx="5">
                  <c:v>Aged 60-69</c:v>
                </c:pt>
                <c:pt idx="6">
                  <c:v>Aged 70+</c:v>
                </c:pt>
              </c:strCache>
            </c:strRef>
          </c:cat>
          <c:val>
            <c:numRef>
              <c:f>'Agriculture, forestry and f...'!$L$42:$L$48</c:f>
              <c:numCache>
                <c:formatCode>0.0</c:formatCode>
                <c:ptCount val="7"/>
                <c:pt idx="0">
                  <c:v>101.58559820678062</c:v>
                </c:pt>
                <c:pt idx="1">
                  <c:v>93.269551911114064</c:v>
                </c:pt>
                <c:pt idx="2">
                  <c:v>94.30268998747961</c:v>
                </c:pt>
                <c:pt idx="3">
                  <c:v>94.708284562361825</c:v>
                </c:pt>
                <c:pt idx="4">
                  <c:v>94.501136148456723</c:v>
                </c:pt>
                <c:pt idx="5">
                  <c:v>94.007289293849652</c:v>
                </c:pt>
                <c:pt idx="6">
                  <c:v>94.932826362484164</c:v>
                </c:pt>
              </c:numCache>
            </c:numRef>
          </c:val>
          <c:extLst>
            <c:ext xmlns:c16="http://schemas.microsoft.com/office/drawing/2014/chart" uri="{C3380CC4-5D6E-409C-BE32-E72D297353CC}">
              <c16:uniqueId val="{00000002-8A17-4D0E-9FF5-ED5567B96366}"/>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'Accommodation and food serv...'!$K$4</c:f>
              <c:strCache>
                <c:ptCount val="1"/>
                <c:pt idx="0">
                  <c:v>Previous month (week ending 30 May)</c:v>
                </c:pt>
              </c:strCache>
            </c:strRef>
          </c:tx>
          <c:spPr>
            <a:solidFill>
              <a:schemeClr val="accent1"/>
            </a:solidFill>
            <a:ln>
              <a:noFill/>
            </a:ln>
            <a:effectLst/>
          </c:spPr>
          <c:invertIfNegative val="0"/>
          <c:cat>
            <c:strRef>
              <c:f>'Accommodation and food serv...'!$K$82:$K$89</c:f>
              <c:strCache>
                <c:ptCount val="8"/>
                <c:pt idx="0">
                  <c:v>NSW</c:v>
                </c:pt>
                <c:pt idx="1">
                  <c:v>Vic.</c:v>
                </c:pt>
                <c:pt idx="2">
                  <c:v>Qld.</c:v>
                </c:pt>
                <c:pt idx="3">
                  <c:v>SA</c:v>
                </c:pt>
                <c:pt idx="4">
                  <c:v>WA</c:v>
                </c:pt>
                <c:pt idx="5">
                  <c:v>Tas.</c:v>
                </c:pt>
                <c:pt idx="6">
                  <c:v>NT</c:v>
                </c:pt>
                <c:pt idx="7">
                  <c:v>ACT</c:v>
                </c:pt>
              </c:strCache>
            </c:strRef>
          </c:cat>
          <c:val>
            <c:numRef>
              <c:f>'Accommodation and food serv...'!$L$82:$L$89</c:f>
              <c:numCache>
                <c:formatCode>0.0</c:formatCode>
                <c:ptCount val="8"/>
                <c:pt idx="0">
                  <c:v>71.024518682498154</c:v>
                </c:pt>
                <c:pt idx="1">
                  <c:v>69.391047335409056</c:v>
                </c:pt>
                <c:pt idx="2">
                  <c:v>72.414537238026327</c:v>
                </c:pt>
                <c:pt idx="3">
                  <c:v>69.169622110798585</c:v>
                </c:pt>
                <c:pt idx="4">
                  <c:v>74.611895814435655</c:v>
                </c:pt>
                <c:pt idx="5">
                  <c:v>69.2448303438821</c:v>
                </c:pt>
                <c:pt idx="6">
                  <c:v>80.536723163841799</c:v>
                </c:pt>
                <c:pt idx="7">
                  <c:v>68.94223555888972</c:v>
                </c:pt>
              </c:numCache>
            </c:numRef>
          </c:val>
          <c:extLst>
            <c:ext xmlns:c16="http://schemas.microsoft.com/office/drawing/2014/chart" uri="{C3380CC4-5D6E-409C-BE32-E72D297353CC}">
              <c16:uniqueId val="{00000000-310B-4F83-A975-CCC2884A3DE0}"/>
            </c:ext>
          </c:extLst>
        </c:ser>
        <c:ser>
          <c:idx val="1"/>
          <c:order val="1"/>
          <c:tx>
            <c:strRef>
              <c:f>'Accommodation and food serv...'!$K$7</c:f>
              <c:strCache>
                <c:ptCount val="1"/>
                <c:pt idx="0">
                  <c:v>Previous week (ending 20 June)</c:v>
                </c:pt>
              </c:strCache>
            </c:strRef>
          </c:tx>
          <c:spPr>
            <a:solidFill>
              <a:schemeClr val="accent2"/>
            </a:solidFill>
            <a:ln>
              <a:noFill/>
            </a:ln>
            <a:effectLst/>
          </c:spPr>
          <c:invertIfNegative val="0"/>
          <c:cat>
            <c:strRef>
              <c:f>'Accommodation and food serv...'!$K$82:$K$89</c:f>
              <c:strCache>
                <c:ptCount val="8"/>
                <c:pt idx="0">
                  <c:v>NSW</c:v>
                </c:pt>
                <c:pt idx="1">
                  <c:v>Vic.</c:v>
                </c:pt>
                <c:pt idx="2">
                  <c:v>Qld.</c:v>
                </c:pt>
                <c:pt idx="3">
                  <c:v>SA</c:v>
                </c:pt>
                <c:pt idx="4">
                  <c:v>WA</c:v>
                </c:pt>
                <c:pt idx="5">
                  <c:v>Tas.</c:v>
                </c:pt>
                <c:pt idx="6">
                  <c:v>NT</c:v>
                </c:pt>
                <c:pt idx="7">
                  <c:v>ACT</c:v>
                </c:pt>
              </c:strCache>
            </c:strRef>
          </c:cat>
          <c:val>
            <c:numRef>
              <c:f>'Accommodation and food serv...'!$L$91:$L$98</c:f>
              <c:numCache>
                <c:formatCode>0.0</c:formatCode>
                <c:ptCount val="8"/>
                <c:pt idx="0">
                  <c:v>78.69541155162004</c:v>
                </c:pt>
                <c:pt idx="1">
                  <c:v>75.24705563828347</c:v>
                </c:pt>
                <c:pt idx="2">
                  <c:v>77.810782334945486</c:v>
                </c:pt>
                <c:pt idx="3">
                  <c:v>75.149810443928089</c:v>
                </c:pt>
                <c:pt idx="4">
                  <c:v>81.609433717765967</c:v>
                </c:pt>
                <c:pt idx="5">
                  <c:v>76.145321604021476</c:v>
                </c:pt>
                <c:pt idx="6">
                  <c:v>85.621468926553661</c:v>
                </c:pt>
                <c:pt idx="7">
                  <c:v>73.6384096024006</c:v>
                </c:pt>
              </c:numCache>
            </c:numRef>
          </c:val>
          <c:extLst>
            <c:ext xmlns:c16="http://schemas.microsoft.com/office/drawing/2014/chart" uri="{C3380CC4-5D6E-409C-BE32-E72D297353CC}">
              <c16:uniqueId val="{00000001-310B-4F83-A975-CCC2884A3DE0}"/>
            </c:ext>
          </c:extLst>
        </c:ser>
        <c:ser>
          <c:idx val="2"/>
          <c:order val="2"/>
          <c:tx>
            <c:strRef>
              <c:f>'Accommodation and food serv...'!$K$8</c:f>
              <c:strCache>
                <c:ptCount val="1"/>
                <c:pt idx="0">
                  <c:v>This week (ending 27 June)</c:v>
                </c:pt>
              </c:strCache>
            </c:strRef>
          </c:tx>
          <c:spPr>
            <a:solidFill>
              <a:srgbClr val="993366"/>
            </a:solidFill>
            <a:ln>
              <a:noFill/>
            </a:ln>
            <a:effectLst/>
          </c:spPr>
          <c:invertIfNegative val="0"/>
          <c:cat>
            <c:strRef>
              <c:f>'Accommodation and food serv...'!$K$82:$K$89</c:f>
              <c:strCache>
                <c:ptCount val="8"/>
                <c:pt idx="0">
                  <c:v>NSW</c:v>
                </c:pt>
                <c:pt idx="1">
                  <c:v>Vic.</c:v>
                </c:pt>
                <c:pt idx="2">
                  <c:v>Qld.</c:v>
                </c:pt>
                <c:pt idx="3">
                  <c:v>SA</c:v>
                </c:pt>
                <c:pt idx="4">
                  <c:v>WA</c:v>
                </c:pt>
                <c:pt idx="5">
                  <c:v>Tas.</c:v>
                </c:pt>
                <c:pt idx="6">
                  <c:v>NT</c:v>
                </c:pt>
                <c:pt idx="7">
                  <c:v>ACT</c:v>
                </c:pt>
              </c:strCache>
            </c:strRef>
          </c:cat>
          <c:val>
            <c:numRef>
              <c:f>'Accommodation and food serv...'!$L$100:$L$107</c:f>
              <c:numCache>
                <c:formatCode>0.0</c:formatCode>
                <c:ptCount val="8"/>
                <c:pt idx="0">
                  <c:v>79.901220902931513</c:v>
                </c:pt>
                <c:pt idx="1">
                  <c:v>74.217093091466992</c:v>
                </c:pt>
                <c:pt idx="2">
                  <c:v>78.323622377089762</c:v>
                </c:pt>
                <c:pt idx="3">
                  <c:v>76.083323142146668</c:v>
                </c:pt>
                <c:pt idx="4">
                  <c:v>81.104055980303229</c:v>
                </c:pt>
                <c:pt idx="5">
                  <c:v>77.104992573974641</c:v>
                </c:pt>
                <c:pt idx="6">
                  <c:v>81.949152542372886</c:v>
                </c:pt>
                <c:pt idx="7">
                  <c:v>74.088522130532624</c:v>
                </c:pt>
              </c:numCache>
            </c:numRef>
          </c:val>
          <c:extLst>
            <c:ext xmlns:c16="http://schemas.microsoft.com/office/drawing/2014/chart" uri="{C3380CC4-5D6E-409C-BE32-E72D297353CC}">
              <c16:uniqueId val="{00000002-310B-4F83-A975-CCC2884A3DE0}"/>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'Accommodation and food serv...'!$K$4</c:f>
              <c:strCache>
                <c:ptCount val="1"/>
                <c:pt idx="0">
                  <c:v>Previous month (week ending 30 May)</c:v>
                </c:pt>
              </c:strCache>
            </c:strRef>
          </c:tx>
          <c:spPr>
            <a:solidFill>
              <a:schemeClr val="accent1"/>
            </a:solidFill>
            <a:ln>
              <a:noFill/>
            </a:ln>
            <a:effectLst/>
          </c:spPr>
          <c:invertIfNegative val="0"/>
          <c:cat>
            <c:strRef>
              <c:f>'Accommodation and food serv...'!$K$24:$K$30</c:f>
              <c:strCache>
                <c:ptCount val="7"/>
                <c:pt idx="0">
                  <c:v>Aged under 20</c:v>
                </c:pt>
                <c:pt idx="1">
                  <c:v>Aged 20-29</c:v>
                </c:pt>
                <c:pt idx="2">
                  <c:v>Aged 30-39</c:v>
                </c:pt>
                <c:pt idx="3">
                  <c:v>Aged 40-49</c:v>
                </c:pt>
                <c:pt idx="4">
                  <c:v>Aged 50-59</c:v>
                </c:pt>
                <c:pt idx="5">
                  <c:v>Aged 60-69</c:v>
                </c:pt>
                <c:pt idx="6">
                  <c:v>Aged 70+</c:v>
                </c:pt>
              </c:strCache>
            </c:strRef>
          </c:cat>
          <c:val>
            <c:numRef>
              <c:f>'Accommodation and food serv...'!$L$24:$L$30</c:f>
              <c:numCache>
                <c:formatCode>0.0</c:formatCode>
                <c:ptCount val="7"/>
                <c:pt idx="0">
                  <c:v>78.554640911110596</c:v>
                </c:pt>
                <c:pt idx="1">
                  <c:v>63.881891805092849</c:v>
                </c:pt>
                <c:pt idx="2">
                  <c:v>71.612374710871237</c:v>
                </c:pt>
                <c:pt idx="3">
                  <c:v>79.20404524433053</c:v>
                </c:pt>
                <c:pt idx="4">
                  <c:v>81.727696771587034</c:v>
                </c:pt>
                <c:pt idx="5">
                  <c:v>82.699837835699867</c:v>
                </c:pt>
                <c:pt idx="6">
                  <c:v>78.919350545648129</c:v>
                </c:pt>
              </c:numCache>
            </c:numRef>
          </c:val>
          <c:extLst>
            <c:ext xmlns:c16="http://schemas.microsoft.com/office/drawing/2014/chart" uri="{C3380CC4-5D6E-409C-BE32-E72D297353CC}">
              <c16:uniqueId val="{00000000-B2A4-4186-BEE1-BCDEDDB71B51}"/>
            </c:ext>
          </c:extLst>
        </c:ser>
        <c:ser>
          <c:idx val="1"/>
          <c:order val="1"/>
          <c:tx>
            <c:strRef>
              <c:f>'Accommodation and food serv...'!$K$7</c:f>
              <c:strCache>
                <c:ptCount val="1"/>
                <c:pt idx="0">
                  <c:v>Previous week (ending 20 June)</c:v>
                </c:pt>
              </c:strCache>
            </c:strRef>
          </c:tx>
          <c:spPr>
            <a:solidFill>
              <a:schemeClr val="accent2"/>
            </a:solidFill>
            <a:ln>
              <a:noFill/>
            </a:ln>
            <a:effectLst/>
          </c:spPr>
          <c:invertIfNegative val="0"/>
          <c:cat>
            <c:strRef>
              <c:f>'Accommodation and food serv...'!$K$24:$K$30</c:f>
              <c:strCache>
                <c:ptCount val="7"/>
                <c:pt idx="0">
                  <c:v>Aged under 20</c:v>
                </c:pt>
                <c:pt idx="1">
                  <c:v>Aged 20-29</c:v>
                </c:pt>
                <c:pt idx="2">
                  <c:v>Aged 30-39</c:v>
                </c:pt>
                <c:pt idx="3">
                  <c:v>Aged 40-49</c:v>
                </c:pt>
                <c:pt idx="4">
                  <c:v>Aged 50-59</c:v>
                </c:pt>
                <c:pt idx="5">
                  <c:v>Aged 60-69</c:v>
                </c:pt>
                <c:pt idx="6">
                  <c:v>Aged 70+</c:v>
                </c:pt>
              </c:strCache>
            </c:strRef>
          </c:cat>
          <c:val>
            <c:numRef>
              <c:f>'Accommodation and food serv...'!$L$33:$L$39</c:f>
              <c:numCache>
                <c:formatCode>0.0</c:formatCode>
                <c:ptCount val="7"/>
                <c:pt idx="0">
                  <c:v>85.618905077056198</c:v>
                </c:pt>
                <c:pt idx="1">
                  <c:v>71.671290546004698</c:v>
                </c:pt>
                <c:pt idx="2">
                  <c:v>77.343549216139806</c:v>
                </c:pt>
                <c:pt idx="3">
                  <c:v>82.747813004959042</c:v>
                </c:pt>
                <c:pt idx="4">
                  <c:v>84.803687516068607</c:v>
                </c:pt>
                <c:pt idx="5">
                  <c:v>85.69789977455207</c:v>
                </c:pt>
                <c:pt idx="6">
                  <c:v>84.162895927601809</c:v>
                </c:pt>
              </c:numCache>
            </c:numRef>
          </c:val>
          <c:extLst>
            <c:ext xmlns:c16="http://schemas.microsoft.com/office/drawing/2014/chart" uri="{C3380CC4-5D6E-409C-BE32-E72D297353CC}">
              <c16:uniqueId val="{00000001-B2A4-4186-BEE1-BCDEDDB71B51}"/>
            </c:ext>
          </c:extLst>
        </c:ser>
        <c:ser>
          <c:idx val="2"/>
          <c:order val="2"/>
          <c:tx>
            <c:strRef>
              <c:f>'Accommodation and food serv...'!$K$8</c:f>
              <c:strCache>
                <c:ptCount val="1"/>
                <c:pt idx="0">
                  <c:v>This week (ending 27 June)</c:v>
                </c:pt>
              </c:strCache>
            </c:strRef>
          </c:tx>
          <c:spPr>
            <a:solidFill>
              <a:srgbClr val="993366"/>
            </a:solidFill>
            <a:ln>
              <a:noFill/>
            </a:ln>
            <a:effectLst/>
          </c:spPr>
          <c:invertIfNegative val="0"/>
          <c:cat>
            <c:strRef>
              <c:f>'Accommodation and food serv...'!$K$24:$K$30</c:f>
              <c:strCache>
                <c:ptCount val="7"/>
                <c:pt idx="0">
                  <c:v>Aged under 20</c:v>
                </c:pt>
                <c:pt idx="1">
                  <c:v>Aged 20-29</c:v>
                </c:pt>
                <c:pt idx="2">
                  <c:v>Aged 30-39</c:v>
                </c:pt>
                <c:pt idx="3">
                  <c:v>Aged 40-49</c:v>
                </c:pt>
                <c:pt idx="4">
                  <c:v>Aged 50-59</c:v>
                </c:pt>
                <c:pt idx="5">
                  <c:v>Aged 60-69</c:v>
                </c:pt>
                <c:pt idx="6">
                  <c:v>Aged 70+</c:v>
                </c:pt>
              </c:strCache>
            </c:strRef>
          </c:cat>
          <c:val>
            <c:numRef>
              <c:f>'Accommodation and food serv...'!$L$42:$L$48</c:f>
              <c:numCache>
                <c:formatCode>0.0</c:formatCode>
                <c:ptCount val="7"/>
                <c:pt idx="0">
                  <c:v>87.894342976076331</c:v>
                </c:pt>
                <c:pt idx="1">
                  <c:v>72.060160733010619</c:v>
                </c:pt>
                <c:pt idx="2">
                  <c:v>76.776535594962738</c:v>
                </c:pt>
                <c:pt idx="3">
                  <c:v>82.024850950019498</c:v>
                </c:pt>
                <c:pt idx="4">
                  <c:v>83.839571014066919</c:v>
                </c:pt>
                <c:pt idx="5">
                  <c:v>84.72886920064866</c:v>
                </c:pt>
                <c:pt idx="6">
                  <c:v>83.79025818472185</c:v>
                </c:pt>
              </c:numCache>
            </c:numRef>
          </c:val>
          <c:extLst>
            <c:ext xmlns:c16="http://schemas.microsoft.com/office/drawing/2014/chart" uri="{C3380CC4-5D6E-409C-BE32-E72D297353CC}">
              <c16:uniqueId val="{00000002-B2A4-4186-BEE1-BCDEDDB71B51}"/>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'Accommodation and food serv...'!$K$109:$K$128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'Accommodation and food serv...'!$L$109:$L$128</c:f>
              <c:numCache>
                <c:formatCode>0.0</c:formatCode>
                <c:ptCount val="20"/>
                <c:pt idx="0">
                  <c:v>100</c:v>
                </c:pt>
                <c:pt idx="1">
                  <c:v>96.942985796555362</c:v>
                </c:pt>
                <c:pt idx="2">
                  <c:v>81.727796261407519</c:v>
                </c:pt>
                <c:pt idx="3">
                  <c:v>70.111436244839055</c:v>
                </c:pt>
                <c:pt idx="4">
                  <c:v>64.797370425301636</c:v>
                </c:pt>
                <c:pt idx="5">
                  <c:v>64.583984714260907</c:v>
                </c:pt>
                <c:pt idx="6">
                  <c:v>66.858139255221076</c:v>
                </c:pt>
                <c:pt idx="7">
                  <c:v>68.451383599898449</c:v>
                </c:pt>
                <c:pt idx="8">
                  <c:v>69.468205929904741</c:v>
                </c:pt>
                <c:pt idx="9">
                  <c:v>69.621731403909621</c:v>
                </c:pt>
                <c:pt idx="10">
                  <c:v>70.818668911425547</c:v>
                </c:pt>
                <c:pt idx="11">
                  <c:v>72.320385884742322</c:v>
                </c:pt>
                <c:pt idx="12">
                  <c:v>75.102684357504586</c:v>
                </c:pt>
                <c:pt idx="13">
                  <c:v>76.850790342192113</c:v>
                </c:pt>
                <c:pt idx="14">
                  <c:v>78.458064429924775</c:v>
                </c:pt>
                <c:pt idx="15">
                  <c:v>78.783287235606153</c:v>
                </c:pt>
                <c:pt idx="16">
                  <c:v>0</c:v>
                </c:pt>
                <c:pt idx="17">
                  <c:v>0</c:v>
                </c:pt>
                <c:pt idx="18">
                  <c:v>0</c:v>
                </c:pt>
                <c:pt idx="19">
                  <c:v>0</c:v>
                </c:pt>
              </c:numCache>
            </c:numRef>
          </c:val>
          <c:smooth val="0"/>
          <c:extLst>
            <c:ext xmlns:c16="http://schemas.microsoft.com/office/drawing/2014/chart" uri="{C3380CC4-5D6E-409C-BE32-E72D297353CC}">
              <c16:uniqueId val="{00000000-1E08-44F3-BDEB-81570666D283}"/>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'Accommodation and food serv...'!$K$109:$K$128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'Accommodation and food serv...'!$L$151:$L$170</c:f>
              <c:numCache>
                <c:formatCode>0.0</c:formatCode>
                <c:ptCount val="20"/>
                <c:pt idx="0">
                  <c:v>100</c:v>
                </c:pt>
                <c:pt idx="1">
                  <c:v>92.828514389523761</c:v>
                </c:pt>
                <c:pt idx="2">
                  <c:v>80.601936401475712</c:v>
                </c:pt>
                <c:pt idx="3">
                  <c:v>75.584834235836112</c:v>
                </c:pt>
                <c:pt idx="4">
                  <c:v>72.123205910326817</c:v>
                </c:pt>
                <c:pt idx="5">
                  <c:v>73.577754069261644</c:v>
                </c:pt>
                <c:pt idx="6">
                  <c:v>84.288477935250995</c:v>
                </c:pt>
                <c:pt idx="7">
                  <c:v>80.7972402522538</c:v>
                </c:pt>
                <c:pt idx="8">
                  <c:v>78.714753570948218</c:v>
                </c:pt>
                <c:pt idx="9">
                  <c:v>74.550201338901118</c:v>
                </c:pt>
                <c:pt idx="10">
                  <c:v>74.819698975041632</c:v>
                </c:pt>
                <c:pt idx="11">
                  <c:v>75.418066532466526</c:v>
                </c:pt>
                <c:pt idx="12">
                  <c:v>79.077206477820056</c:v>
                </c:pt>
                <c:pt idx="13">
                  <c:v>82.096501661082016</c:v>
                </c:pt>
                <c:pt idx="14">
                  <c:v>82.097794341929983</c:v>
                </c:pt>
                <c:pt idx="15">
                  <c:v>82.095193741957075</c:v>
                </c:pt>
                <c:pt idx="16">
                  <c:v>0</c:v>
                </c:pt>
                <c:pt idx="17">
                  <c:v>0</c:v>
                </c:pt>
                <c:pt idx="18">
                  <c:v>0</c:v>
                </c:pt>
                <c:pt idx="19">
                  <c:v>0</c:v>
                </c:pt>
              </c:numCache>
            </c:numRef>
          </c:val>
          <c:smooth val="0"/>
          <c:extLst>
            <c:ext xmlns:c16="http://schemas.microsoft.com/office/drawing/2014/chart" uri="{C3380CC4-5D6E-409C-BE32-E72D297353CC}">
              <c16:uniqueId val="{00000001-1E08-44F3-BDEB-81570666D283}"/>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min val="6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'Transport, postal and wareh...'!$K$4</c:f>
              <c:strCache>
                <c:ptCount val="1"/>
                <c:pt idx="0">
                  <c:v>Previous month (week ending 30 May)</c:v>
                </c:pt>
              </c:strCache>
            </c:strRef>
          </c:tx>
          <c:spPr>
            <a:solidFill>
              <a:schemeClr val="accent1"/>
            </a:solidFill>
            <a:ln>
              <a:noFill/>
            </a:ln>
            <a:effectLst/>
          </c:spPr>
          <c:invertIfNegative val="0"/>
          <c:cat>
            <c:strRef>
              <c:f>'Transport, postal and wareh...'!$K$53:$K$60</c:f>
              <c:strCache>
                <c:ptCount val="8"/>
                <c:pt idx="0">
                  <c:v>NSW</c:v>
                </c:pt>
                <c:pt idx="1">
                  <c:v>Vic.</c:v>
                </c:pt>
                <c:pt idx="2">
                  <c:v>Qld.</c:v>
                </c:pt>
                <c:pt idx="3">
                  <c:v>SA</c:v>
                </c:pt>
                <c:pt idx="4">
                  <c:v>WA</c:v>
                </c:pt>
                <c:pt idx="5">
                  <c:v>Tas.</c:v>
                </c:pt>
                <c:pt idx="6">
                  <c:v>NT</c:v>
                </c:pt>
                <c:pt idx="7">
                  <c:v>ACT</c:v>
                </c:pt>
              </c:strCache>
            </c:strRef>
          </c:cat>
          <c:val>
            <c:numRef>
              <c:f>'Transport, postal and wareh...'!$L$53:$L$60</c:f>
              <c:numCache>
                <c:formatCode>0.0</c:formatCode>
                <c:ptCount val="8"/>
                <c:pt idx="0">
                  <c:v>95.920230320904437</c:v>
                </c:pt>
                <c:pt idx="1">
                  <c:v>94.828378792522216</c:v>
                </c:pt>
                <c:pt idx="2">
                  <c:v>95.217579295222208</c:v>
                </c:pt>
                <c:pt idx="3">
                  <c:v>94.168250475142543</c:v>
                </c:pt>
                <c:pt idx="4">
                  <c:v>95.656942962172423</c:v>
                </c:pt>
                <c:pt idx="5">
                  <c:v>94.990161949447554</c:v>
                </c:pt>
                <c:pt idx="6">
                  <c:v>89.54349167180753</c:v>
                </c:pt>
                <c:pt idx="7">
                  <c:v>93.732460243217957</c:v>
                </c:pt>
              </c:numCache>
            </c:numRef>
          </c:val>
          <c:extLst>
            <c:ext xmlns:c16="http://schemas.microsoft.com/office/drawing/2014/chart" uri="{C3380CC4-5D6E-409C-BE32-E72D297353CC}">
              <c16:uniqueId val="{00000000-261B-4C93-80D1-8F732D1F4433}"/>
            </c:ext>
          </c:extLst>
        </c:ser>
        <c:ser>
          <c:idx val="1"/>
          <c:order val="1"/>
          <c:tx>
            <c:strRef>
              <c:f>'Transport, postal and wareh...'!$K$7</c:f>
              <c:strCache>
                <c:ptCount val="1"/>
                <c:pt idx="0">
                  <c:v>Previous week (ending 20 June)</c:v>
                </c:pt>
              </c:strCache>
            </c:strRef>
          </c:tx>
          <c:spPr>
            <a:solidFill>
              <a:schemeClr val="accent2"/>
            </a:solidFill>
            <a:ln>
              <a:noFill/>
            </a:ln>
            <a:effectLst/>
          </c:spPr>
          <c:invertIfNegative val="0"/>
          <c:cat>
            <c:strRef>
              <c:f>'Transport, postal and wareh...'!$K$53:$K$60</c:f>
              <c:strCache>
                <c:ptCount val="8"/>
                <c:pt idx="0">
                  <c:v>NSW</c:v>
                </c:pt>
                <c:pt idx="1">
                  <c:v>Vic.</c:v>
                </c:pt>
                <c:pt idx="2">
                  <c:v>Qld.</c:v>
                </c:pt>
                <c:pt idx="3">
                  <c:v>SA</c:v>
                </c:pt>
                <c:pt idx="4">
                  <c:v>WA</c:v>
                </c:pt>
                <c:pt idx="5">
                  <c:v>Tas.</c:v>
                </c:pt>
                <c:pt idx="6">
                  <c:v>NT</c:v>
                </c:pt>
                <c:pt idx="7">
                  <c:v>ACT</c:v>
                </c:pt>
              </c:strCache>
            </c:strRef>
          </c:cat>
          <c:val>
            <c:numRef>
              <c:f>'Transport, postal and wareh...'!$L$62:$L$69</c:f>
              <c:numCache>
                <c:formatCode>0.0</c:formatCode>
                <c:ptCount val="8"/>
                <c:pt idx="0">
                  <c:v>96.368633823868706</c:v>
                </c:pt>
                <c:pt idx="1">
                  <c:v>96.167892532434365</c:v>
                </c:pt>
                <c:pt idx="2">
                  <c:v>95.711726736464996</c:v>
                </c:pt>
                <c:pt idx="3">
                  <c:v>95.688706611983605</c:v>
                </c:pt>
                <c:pt idx="4">
                  <c:v>96.17573817146922</c:v>
                </c:pt>
                <c:pt idx="5">
                  <c:v>95.186922960496446</c:v>
                </c:pt>
                <c:pt idx="6">
                  <c:v>90.746452806909318</c:v>
                </c:pt>
                <c:pt idx="7">
                  <c:v>93.171188026192709</c:v>
                </c:pt>
              </c:numCache>
            </c:numRef>
          </c:val>
          <c:extLst>
            <c:ext xmlns:c16="http://schemas.microsoft.com/office/drawing/2014/chart" uri="{C3380CC4-5D6E-409C-BE32-E72D297353CC}">
              <c16:uniqueId val="{00000001-261B-4C93-80D1-8F732D1F4433}"/>
            </c:ext>
          </c:extLst>
        </c:ser>
        <c:ser>
          <c:idx val="2"/>
          <c:order val="2"/>
          <c:tx>
            <c:strRef>
              <c:f>'Transport, postal and wareh...'!$K$8</c:f>
              <c:strCache>
                <c:ptCount val="1"/>
                <c:pt idx="0">
                  <c:v>This week (ending 27 June)</c:v>
                </c:pt>
              </c:strCache>
            </c:strRef>
          </c:tx>
          <c:spPr>
            <a:solidFill>
              <a:srgbClr val="993366"/>
            </a:solidFill>
            <a:ln>
              <a:noFill/>
            </a:ln>
            <a:effectLst/>
          </c:spPr>
          <c:invertIfNegative val="0"/>
          <c:cat>
            <c:strRef>
              <c:f>'Transport, postal and wareh...'!$K$53:$K$60</c:f>
              <c:strCache>
                <c:ptCount val="8"/>
                <c:pt idx="0">
                  <c:v>NSW</c:v>
                </c:pt>
                <c:pt idx="1">
                  <c:v>Vic.</c:v>
                </c:pt>
                <c:pt idx="2">
                  <c:v>Qld.</c:v>
                </c:pt>
                <c:pt idx="3">
                  <c:v>SA</c:v>
                </c:pt>
                <c:pt idx="4">
                  <c:v>WA</c:v>
                </c:pt>
                <c:pt idx="5">
                  <c:v>Tas.</c:v>
                </c:pt>
                <c:pt idx="6">
                  <c:v>NT</c:v>
                </c:pt>
                <c:pt idx="7">
                  <c:v>ACT</c:v>
                </c:pt>
              </c:strCache>
            </c:strRef>
          </c:cat>
          <c:val>
            <c:numRef>
              <c:f>'Transport, postal and wareh...'!$L$71:$L$78</c:f>
              <c:numCache>
                <c:formatCode>0.0</c:formatCode>
                <c:ptCount val="8"/>
                <c:pt idx="0">
                  <c:v>96.587258117909059</c:v>
                </c:pt>
                <c:pt idx="1">
                  <c:v>91.753498825211977</c:v>
                </c:pt>
                <c:pt idx="2">
                  <c:v>92.136878841224245</c:v>
                </c:pt>
                <c:pt idx="3">
                  <c:v>94.082424727418228</c:v>
                </c:pt>
                <c:pt idx="4">
                  <c:v>94.295268587691211</c:v>
                </c:pt>
                <c:pt idx="5">
                  <c:v>94.86756470410171</c:v>
                </c:pt>
                <c:pt idx="6">
                  <c:v>91.491671807526203</c:v>
                </c:pt>
                <c:pt idx="7">
                  <c:v>92.656688493919546</c:v>
                </c:pt>
              </c:numCache>
            </c:numRef>
          </c:val>
          <c:extLst>
            <c:ext xmlns:c16="http://schemas.microsoft.com/office/drawing/2014/chart" uri="{C3380CC4-5D6E-409C-BE32-E72D297353CC}">
              <c16:uniqueId val="{00000002-261B-4C93-80D1-8F732D1F4433}"/>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'Transport, postal and wareh...'!$K$4</c:f>
              <c:strCache>
                <c:ptCount val="1"/>
                <c:pt idx="0">
                  <c:v>Previous month (week ending 30 May)</c:v>
                </c:pt>
              </c:strCache>
            </c:strRef>
          </c:tx>
          <c:spPr>
            <a:solidFill>
              <a:schemeClr val="accent1"/>
            </a:solidFill>
            <a:ln>
              <a:noFill/>
            </a:ln>
            <a:effectLst/>
          </c:spPr>
          <c:invertIfNegative val="0"/>
          <c:cat>
            <c:strRef>
              <c:f>'Transport, postal and wareh...'!$K$82:$K$89</c:f>
              <c:strCache>
                <c:ptCount val="8"/>
                <c:pt idx="0">
                  <c:v>NSW</c:v>
                </c:pt>
                <c:pt idx="1">
                  <c:v>Vic.</c:v>
                </c:pt>
                <c:pt idx="2">
                  <c:v>Qld.</c:v>
                </c:pt>
                <c:pt idx="3">
                  <c:v>SA</c:v>
                </c:pt>
                <c:pt idx="4">
                  <c:v>WA</c:v>
                </c:pt>
                <c:pt idx="5">
                  <c:v>Tas.</c:v>
                </c:pt>
                <c:pt idx="6">
                  <c:v>NT</c:v>
                </c:pt>
                <c:pt idx="7">
                  <c:v>ACT</c:v>
                </c:pt>
              </c:strCache>
            </c:strRef>
          </c:cat>
          <c:val>
            <c:numRef>
              <c:f>'Transport, postal and wareh...'!$L$82:$L$89</c:f>
              <c:numCache>
                <c:formatCode>0.0</c:formatCode>
                <c:ptCount val="8"/>
                <c:pt idx="0">
                  <c:v>95.213911563721453</c:v>
                </c:pt>
                <c:pt idx="1">
                  <c:v>94.120877235130578</c:v>
                </c:pt>
                <c:pt idx="2">
                  <c:v>93.004569087758</c:v>
                </c:pt>
                <c:pt idx="3">
                  <c:v>93.188908145580584</c:v>
                </c:pt>
                <c:pt idx="4">
                  <c:v>95.78680605052665</c:v>
                </c:pt>
                <c:pt idx="5">
                  <c:v>93.386374937841865</c:v>
                </c:pt>
                <c:pt idx="6">
                  <c:v>92.481203007518801</c:v>
                </c:pt>
                <c:pt idx="7">
                  <c:v>91.924778761061944</c:v>
                </c:pt>
              </c:numCache>
            </c:numRef>
          </c:val>
          <c:extLst>
            <c:ext xmlns:c16="http://schemas.microsoft.com/office/drawing/2014/chart" uri="{C3380CC4-5D6E-409C-BE32-E72D297353CC}">
              <c16:uniqueId val="{00000000-4E20-480B-86EF-4A5C81DB3614}"/>
            </c:ext>
          </c:extLst>
        </c:ser>
        <c:ser>
          <c:idx val="1"/>
          <c:order val="1"/>
          <c:tx>
            <c:strRef>
              <c:f>'Transport, postal and wareh...'!$K$7</c:f>
              <c:strCache>
                <c:ptCount val="1"/>
                <c:pt idx="0">
                  <c:v>Previous week (ending 20 June)</c:v>
                </c:pt>
              </c:strCache>
            </c:strRef>
          </c:tx>
          <c:spPr>
            <a:solidFill>
              <a:schemeClr val="accent2"/>
            </a:solidFill>
            <a:ln>
              <a:noFill/>
            </a:ln>
            <a:effectLst/>
          </c:spPr>
          <c:invertIfNegative val="0"/>
          <c:cat>
            <c:strRef>
              <c:f>'Transport, postal and wareh...'!$K$82:$K$89</c:f>
              <c:strCache>
                <c:ptCount val="8"/>
                <c:pt idx="0">
                  <c:v>NSW</c:v>
                </c:pt>
                <c:pt idx="1">
                  <c:v>Vic.</c:v>
                </c:pt>
                <c:pt idx="2">
                  <c:v>Qld.</c:v>
                </c:pt>
                <c:pt idx="3">
                  <c:v>SA</c:v>
                </c:pt>
                <c:pt idx="4">
                  <c:v>WA</c:v>
                </c:pt>
                <c:pt idx="5">
                  <c:v>Tas.</c:v>
                </c:pt>
                <c:pt idx="6">
                  <c:v>NT</c:v>
                </c:pt>
                <c:pt idx="7">
                  <c:v>ACT</c:v>
                </c:pt>
              </c:strCache>
            </c:strRef>
          </c:cat>
          <c:val>
            <c:numRef>
              <c:f>'Transport, postal and wareh...'!$L$91:$L$98</c:f>
              <c:numCache>
                <c:formatCode>0.0</c:formatCode>
                <c:ptCount val="8"/>
                <c:pt idx="0">
                  <c:v>94.990560770028452</c:v>
                </c:pt>
                <c:pt idx="1">
                  <c:v>95.006349315303567</c:v>
                </c:pt>
                <c:pt idx="2">
                  <c:v>93.185757050575077</c:v>
                </c:pt>
                <c:pt idx="3">
                  <c:v>95.389948006932414</c:v>
                </c:pt>
                <c:pt idx="4">
                  <c:v>95.961035875504876</c:v>
                </c:pt>
                <c:pt idx="5">
                  <c:v>90.750870213823958</c:v>
                </c:pt>
                <c:pt idx="6">
                  <c:v>91.729323308270665</c:v>
                </c:pt>
                <c:pt idx="7">
                  <c:v>91.703539823008853</c:v>
                </c:pt>
              </c:numCache>
            </c:numRef>
          </c:val>
          <c:extLst>
            <c:ext xmlns:c16="http://schemas.microsoft.com/office/drawing/2014/chart" uri="{C3380CC4-5D6E-409C-BE32-E72D297353CC}">
              <c16:uniqueId val="{00000001-4E20-480B-86EF-4A5C81DB3614}"/>
            </c:ext>
          </c:extLst>
        </c:ser>
        <c:ser>
          <c:idx val="2"/>
          <c:order val="2"/>
          <c:tx>
            <c:strRef>
              <c:f>'Transport, postal and wareh...'!$K$8</c:f>
              <c:strCache>
                <c:ptCount val="1"/>
                <c:pt idx="0">
                  <c:v>This week (ending 27 June)</c:v>
                </c:pt>
              </c:strCache>
            </c:strRef>
          </c:tx>
          <c:spPr>
            <a:solidFill>
              <a:srgbClr val="993366"/>
            </a:solidFill>
            <a:ln>
              <a:noFill/>
            </a:ln>
            <a:effectLst/>
          </c:spPr>
          <c:invertIfNegative val="0"/>
          <c:cat>
            <c:strRef>
              <c:f>'Transport, postal and wareh...'!$K$82:$K$89</c:f>
              <c:strCache>
                <c:ptCount val="8"/>
                <c:pt idx="0">
                  <c:v>NSW</c:v>
                </c:pt>
                <c:pt idx="1">
                  <c:v>Vic.</c:v>
                </c:pt>
                <c:pt idx="2">
                  <c:v>Qld.</c:v>
                </c:pt>
                <c:pt idx="3">
                  <c:v>SA</c:v>
                </c:pt>
                <c:pt idx="4">
                  <c:v>WA</c:v>
                </c:pt>
                <c:pt idx="5">
                  <c:v>Tas.</c:v>
                </c:pt>
                <c:pt idx="6">
                  <c:v>NT</c:v>
                </c:pt>
                <c:pt idx="7">
                  <c:v>ACT</c:v>
                </c:pt>
              </c:strCache>
            </c:strRef>
          </c:cat>
          <c:val>
            <c:numRef>
              <c:f>'Transport, postal and wareh...'!$L$100:$L$107</c:f>
              <c:numCache>
                <c:formatCode>0.0</c:formatCode>
                <c:ptCount val="8"/>
                <c:pt idx="0">
                  <c:v>96.369645563561917</c:v>
                </c:pt>
                <c:pt idx="1">
                  <c:v>91.042317328482682</c:v>
                </c:pt>
                <c:pt idx="2">
                  <c:v>90.897274302820236</c:v>
                </c:pt>
                <c:pt idx="3">
                  <c:v>96.184055459272088</c:v>
                </c:pt>
                <c:pt idx="4">
                  <c:v>96.490852934188638</c:v>
                </c:pt>
                <c:pt idx="5">
                  <c:v>92.363003480855298</c:v>
                </c:pt>
                <c:pt idx="6">
                  <c:v>91.838345864661648</c:v>
                </c:pt>
                <c:pt idx="7">
                  <c:v>91.261061946902657</c:v>
                </c:pt>
              </c:numCache>
            </c:numRef>
          </c:val>
          <c:extLst>
            <c:ext xmlns:c16="http://schemas.microsoft.com/office/drawing/2014/chart" uri="{C3380CC4-5D6E-409C-BE32-E72D297353CC}">
              <c16:uniqueId val="{00000002-4E20-480B-86EF-4A5C81DB3614}"/>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'Transport, postal and wareh...'!$K$4</c:f>
              <c:strCache>
                <c:ptCount val="1"/>
                <c:pt idx="0">
                  <c:v>Previous month (week ending 30 May)</c:v>
                </c:pt>
              </c:strCache>
            </c:strRef>
          </c:tx>
          <c:spPr>
            <a:solidFill>
              <a:schemeClr val="accent1"/>
            </a:solidFill>
            <a:ln>
              <a:noFill/>
            </a:ln>
            <a:effectLst/>
          </c:spPr>
          <c:invertIfNegative val="0"/>
          <c:cat>
            <c:strRef>
              <c:f>'Transport, postal and wareh...'!$K$24:$K$30</c:f>
              <c:strCache>
                <c:ptCount val="7"/>
                <c:pt idx="0">
                  <c:v>Aged under 20</c:v>
                </c:pt>
                <c:pt idx="1">
                  <c:v>Aged 20-29</c:v>
                </c:pt>
                <c:pt idx="2">
                  <c:v>Aged 30-39</c:v>
                </c:pt>
                <c:pt idx="3">
                  <c:v>Aged 40-49</c:v>
                </c:pt>
                <c:pt idx="4">
                  <c:v>Aged 50-59</c:v>
                </c:pt>
                <c:pt idx="5">
                  <c:v>Aged 60-69</c:v>
                </c:pt>
                <c:pt idx="6">
                  <c:v>Aged 70+</c:v>
                </c:pt>
              </c:strCache>
            </c:strRef>
          </c:cat>
          <c:val>
            <c:numRef>
              <c:f>'Transport, postal and wareh...'!$L$24:$L$30</c:f>
              <c:numCache>
                <c:formatCode>0.0</c:formatCode>
                <c:ptCount val="7"/>
                <c:pt idx="0">
                  <c:v>96.571856287425149</c:v>
                </c:pt>
                <c:pt idx="1">
                  <c:v>92.175980568242082</c:v>
                </c:pt>
                <c:pt idx="2">
                  <c:v>95.367184589423857</c:v>
                </c:pt>
                <c:pt idx="3">
                  <c:v>95.891092701842425</c:v>
                </c:pt>
                <c:pt idx="4">
                  <c:v>96.117915095559781</c:v>
                </c:pt>
                <c:pt idx="5">
                  <c:v>94.7492352278216</c:v>
                </c:pt>
                <c:pt idx="6">
                  <c:v>88.899181719932059</c:v>
                </c:pt>
              </c:numCache>
            </c:numRef>
          </c:val>
          <c:extLst>
            <c:ext xmlns:c16="http://schemas.microsoft.com/office/drawing/2014/chart" uri="{C3380CC4-5D6E-409C-BE32-E72D297353CC}">
              <c16:uniqueId val="{00000000-6B13-4DE3-BA8A-0E1293696B49}"/>
            </c:ext>
          </c:extLst>
        </c:ser>
        <c:ser>
          <c:idx val="1"/>
          <c:order val="1"/>
          <c:tx>
            <c:strRef>
              <c:f>'Transport, postal and wareh...'!$K$7</c:f>
              <c:strCache>
                <c:ptCount val="1"/>
                <c:pt idx="0">
                  <c:v>Previous week (ending 20 June)</c:v>
                </c:pt>
              </c:strCache>
            </c:strRef>
          </c:tx>
          <c:spPr>
            <a:solidFill>
              <a:schemeClr val="accent2"/>
            </a:solidFill>
            <a:ln>
              <a:noFill/>
            </a:ln>
            <a:effectLst/>
          </c:spPr>
          <c:invertIfNegative val="0"/>
          <c:cat>
            <c:strRef>
              <c:f>'Transport, postal and wareh...'!$K$24:$K$30</c:f>
              <c:strCache>
                <c:ptCount val="7"/>
                <c:pt idx="0">
                  <c:v>Aged under 20</c:v>
                </c:pt>
                <c:pt idx="1">
                  <c:v>Aged 20-29</c:v>
                </c:pt>
                <c:pt idx="2">
                  <c:v>Aged 30-39</c:v>
                </c:pt>
                <c:pt idx="3">
                  <c:v>Aged 40-49</c:v>
                </c:pt>
                <c:pt idx="4">
                  <c:v>Aged 50-59</c:v>
                </c:pt>
                <c:pt idx="5">
                  <c:v>Aged 60-69</c:v>
                </c:pt>
                <c:pt idx="6">
                  <c:v>Aged 70+</c:v>
                </c:pt>
              </c:strCache>
            </c:strRef>
          </c:cat>
          <c:val>
            <c:numRef>
              <c:f>'Transport, postal and wareh...'!$L$33:$L$39</c:f>
              <c:numCache>
                <c:formatCode>0.0</c:formatCode>
                <c:ptCount val="7"/>
                <c:pt idx="0">
                  <c:v>100.08982035928145</c:v>
                </c:pt>
                <c:pt idx="1">
                  <c:v>93.145857922375598</c:v>
                </c:pt>
                <c:pt idx="2">
                  <c:v>95.813153338739014</c:v>
                </c:pt>
                <c:pt idx="3">
                  <c:v>96.355586890480978</c:v>
                </c:pt>
                <c:pt idx="4">
                  <c:v>96.865082128679873</c:v>
                </c:pt>
                <c:pt idx="5">
                  <c:v>95.964820479793914</c:v>
                </c:pt>
                <c:pt idx="6">
                  <c:v>90.612938088621277</c:v>
                </c:pt>
              </c:numCache>
            </c:numRef>
          </c:val>
          <c:extLst>
            <c:ext xmlns:c16="http://schemas.microsoft.com/office/drawing/2014/chart" uri="{C3380CC4-5D6E-409C-BE32-E72D297353CC}">
              <c16:uniqueId val="{00000001-6B13-4DE3-BA8A-0E1293696B49}"/>
            </c:ext>
          </c:extLst>
        </c:ser>
        <c:ser>
          <c:idx val="2"/>
          <c:order val="2"/>
          <c:tx>
            <c:strRef>
              <c:f>'Transport, postal and wareh...'!$K$8</c:f>
              <c:strCache>
                <c:ptCount val="1"/>
                <c:pt idx="0">
                  <c:v>This week (ending 27 June)</c:v>
                </c:pt>
              </c:strCache>
            </c:strRef>
          </c:tx>
          <c:spPr>
            <a:solidFill>
              <a:srgbClr val="993366"/>
            </a:solidFill>
            <a:ln>
              <a:noFill/>
            </a:ln>
            <a:effectLst/>
          </c:spPr>
          <c:invertIfNegative val="0"/>
          <c:cat>
            <c:strRef>
              <c:f>'Transport, postal and wareh...'!$K$24:$K$30</c:f>
              <c:strCache>
                <c:ptCount val="7"/>
                <c:pt idx="0">
                  <c:v>Aged under 20</c:v>
                </c:pt>
                <c:pt idx="1">
                  <c:v>Aged 20-29</c:v>
                </c:pt>
                <c:pt idx="2">
                  <c:v>Aged 30-39</c:v>
                </c:pt>
                <c:pt idx="3">
                  <c:v>Aged 40-49</c:v>
                </c:pt>
                <c:pt idx="4">
                  <c:v>Aged 50-59</c:v>
                </c:pt>
                <c:pt idx="5">
                  <c:v>Aged 60-69</c:v>
                </c:pt>
                <c:pt idx="6">
                  <c:v>Aged 70+</c:v>
                </c:pt>
              </c:strCache>
            </c:strRef>
          </c:cat>
          <c:val>
            <c:numRef>
              <c:f>'Transport, postal and wareh...'!$L$42:$L$48</c:f>
              <c:numCache>
                <c:formatCode>0.0</c:formatCode>
                <c:ptCount val="7"/>
                <c:pt idx="0">
                  <c:v>100.30029940119761</c:v>
                </c:pt>
                <c:pt idx="1">
                  <c:v>91.851148629000519</c:v>
                </c:pt>
                <c:pt idx="2">
                  <c:v>93.699699765510289</c:v>
                </c:pt>
                <c:pt idx="3">
                  <c:v>94.414851372227801</c:v>
                </c:pt>
                <c:pt idx="4">
                  <c:v>94.795817456448418</c:v>
                </c:pt>
                <c:pt idx="5">
                  <c:v>93.715383996135898</c:v>
                </c:pt>
                <c:pt idx="6">
                  <c:v>89.175853018372706</c:v>
                </c:pt>
              </c:numCache>
            </c:numRef>
          </c:val>
          <c:extLst>
            <c:ext xmlns:c16="http://schemas.microsoft.com/office/drawing/2014/chart" uri="{C3380CC4-5D6E-409C-BE32-E72D297353CC}">
              <c16:uniqueId val="{00000002-6B13-4DE3-BA8A-0E1293696B49}"/>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'Transport, postal and wareh...'!$K$109:$K$128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'Transport, postal and wareh...'!$L$109:$L$128</c:f>
              <c:numCache>
                <c:formatCode>0.0</c:formatCode>
                <c:ptCount val="20"/>
                <c:pt idx="0">
                  <c:v>100</c:v>
                </c:pt>
                <c:pt idx="1">
                  <c:v>99.371121957586865</c:v>
                </c:pt>
                <c:pt idx="2">
                  <c:v>97.556046599443377</c:v>
                </c:pt>
                <c:pt idx="3">
                  <c:v>96.929033280654892</c:v>
                </c:pt>
                <c:pt idx="4">
                  <c:v>95.431427119608031</c:v>
                </c:pt>
                <c:pt idx="5">
                  <c:v>94.768984051951193</c:v>
                </c:pt>
                <c:pt idx="6">
                  <c:v>95.163839279470793</c:v>
                </c:pt>
                <c:pt idx="7">
                  <c:v>95.347048375592635</c:v>
                </c:pt>
                <c:pt idx="8">
                  <c:v>94.507456563594076</c:v>
                </c:pt>
                <c:pt idx="9">
                  <c:v>94.938906992247411</c:v>
                </c:pt>
                <c:pt idx="10">
                  <c:v>95.215585360054817</c:v>
                </c:pt>
                <c:pt idx="11">
                  <c:v>94.990653072831449</c:v>
                </c:pt>
                <c:pt idx="12">
                  <c:v>95.498090989189265</c:v>
                </c:pt>
                <c:pt idx="13">
                  <c:v>95.870802623666137</c:v>
                </c:pt>
                <c:pt idx="14">
                  <c:v>95.651930688222876</c:v>
                </c:pt>
                <c:pt idx="15">
                  <c:v>93.866136152795448</c:v>
                </c:pt>
                <c:pt idx="16">
                  <c:v>0</c:v>
                </c:pt>
                <c:pt idx="17">
                  <c:v>0</c:v>
                </c:pt>
                <c:pt idx="18">
                  <c:v>0</c:v>
                </c:pt>
                <c:pt idx="19">
                  <c:v>0</c:v>
                </c:pt>
              </c:numCache>
            </c:numRef>
          </c:val>
          <c:smooth val="0"/>
          <c:extLst>
            <c:ext xmlns:c16="http://schemas.microsoft.com/office/drawing/2014/chart" uri="{C3380CC4-5D6E-409C-BE32-E72D297353CC}">
              <c16:uniqueId val="{00000000-891F-43F2-A213-15B19C5638E4}"/>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'Transport, postal and wareh...'!$K$109:$K$128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'Transport, postal and wareh...'!$L$151:$L$170</c:f>
              <c:numCache>
                <c:formatCode>0.0</c:formatCode>
                <c:ptCount val="20"/>
                <c:pt idx="0">
                  <c:v>100</c:v>
                </c:pt>
                <c:pt idx="1">
                  <c:v>100.61108333042354</c:v>
                </c:pt>
                <c:pt idx="2">
                  <c:v>98.450931366863287</c:v>
                </c:pt>
                <c:pt idx="3">
                  <c:v>97.162923306022364</c:v>
                </c:pt>
                <c:pt idx="4">
                  <c:v>96.519930279759933</c:v>
                </c:pt>
                <c:pt idx="5">
                  <c:v>95.660458481256015</c:v>
                </c:pt>
                <c:pt idx="6">
                  <c:v>94.120881179875283</c:v>
                </c:pt>
                <c:pt idx="7">
                  <c:v>93.002772381838426</c:v>
                </c:pt>
                <c:pt idx="8">
                  <c:v>90.311571311988729</c:v>
                </c:pt>
                <c:pt idx="9">
                  <c:v>90.181841556293563</c:v>
                </c:pt>
                <c:pt idx="10">
                  <c:v>90.070937012643114</c:v>
                </c:pt>
                <c:pt idx="11">
                  <c:v>91.674395085087141</c:v>
                </c:pt>
                <c:pt idx="12">
                  <c:v>93.277321530587827</c:v>
                </c:pt>
                <c:pt idx="13">
                  <c:v>92.668552357500729</c:v>
                </c:pt>
                <c:pt idx="14">
                  <c:v>93.129663095154257</c:v>
                </c:pt>
                <c:pt idx="15">
                  <c:v>92.800691359420242</c:v>
                </c:pt>
                <c:pt idx="16">
                  <c:v>0</c:v>
                </c:pt>
                <c:pt idx="17">
                  <c:v>0</c:v>
                </c:pt>
                <c:pt idx="18">
                  <c:v>0</c:v>
                </c:pt>
                <c:pt idx="19">
                  <c:v>0</c:v>
                </c:pt>
              </c:numCache>
            </c:numRef>
          </c:val>
          <c:smooth val="0"/>
          <c:extLst>
            <c:ext xmlns:c16="http://schemas.microsoft.com/office/drawing/2014/chart" uri="{C3380CC4-5D6E-409C-BE32-E72D297353CC}">
              <c16:uniqueId val="{00000001-891F-43F2-A213-15B19C5638E4}"/>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'Information media and telec...'!$K$4</c:f>
              <c:strCache>
                <c:ptCount val="1"/>
                <c:pt idx="0">
                  <c:v>Previous month (week ending 30 May)</c:v>
                </c:pt>
              </c:strCache>
            </c:strRef>
          </c:tx>
          <c:spPr>
            <a:solidFill>
              <a:schemeClr val="accent1"/>
            </a:solidFill>
            <a:ln>
              <a:noFill/>
            </a:ln>
            <a:effectLst/>
          </c:spPr>
          <c:invertIfNegative val="0"/>
          <c:cat>
            <c:strRef>
              <c:f>'Information media and telec...'!$K$53:$K$60</c:f>
              <c:strCache>
                <c:ptCount val="8"/>
                <c:pt idx="0">
                  <c:v>NSW</c:v>
                </c:pt>
                <c:pt idx="1">
                  <c:v>Vic.</c:v>
                </c:pt>
                <c:pt idx="2">
                  <c:v>Qld.</c:v>
                </c:pt>
                <c:pt idx="3">
                  <c:v>SA</c:v>
                </c:pt>
                <c:pt idx="4">
                  <c:v>WA</c:v>
                </c:pt>
                <c:pt idx="5">
                  <c:v>Tas.</c:v>
                </c:pt>
                <c:pt idx="6">
                  <c:v>NT</c:v>
                </c:pt>
                <c:pt idx="7">
                  <c:v>ACT</c:v>
                </c:pt>
              </c:strCache>
            </c:strRef>
          </c:cat>
          <c:val>
            <c:numRef>
              <c:f>'Information media and telec...'!$L$53:$L$60</c:f>
              <c:numCache>
                <c:formatCode>0.0</c:formatCode>
                <c:ptCount val="8"/>
                <c:pt idx="0">
                  <c:v>89.992683521664901</c:v>
                </c:pt>
                <c:pt idx="1">
                  <c:v>88.935948877990796</c:v>
                </c:pt>
                <c:pt idx="2">
                  <c:v>89.556905485081302</c:v>
                </c:pt>
                <c:pt idx="3">
                  <c:v>93.925994880148949</c:v>
                </c:pt>
                <c:pt idx="4">
                  <c:v>90.934616927396704</c:v>
                </c:pt>
                <c:pt idx="5">
                  <c:v>90.388548057259712</c:v>
                </c:pt>
                <c:pt idx="6">
                  <c:v>97.014925373134332</c:v>
                </c:pt>
                <c:pt idx="7">
                  <c:v>93.438697318007655</c:v>
                </c:pt>
              </c:numCache>
            </c:numRef>
          </c:val>
          <c:extLst>
            <c:ext xmlns:c16="http://schemas.microsoft.com/office/drawing/2014/chart" uri="{C3380CC4-5D6E-409C-BE32-E72D297353CC}">
              <c16:uniqueId val="{00000000-F0C6-4C3E-8D0A-FB9AB43B880C}"/>
            </c:ext>
          </c:extLst>
        </c:ser>
        <c:ser>
          <c:idx val="1"/>
          <c:order val="1"/>
          <c:tx>
            <c:strRef>
              <c:f>'Information media and telec...'!$K$7</c:f>
              <c:strCache>
                <c:ptCount val="1"/>
                <c:pt idx="0">
                  <c:v>Previous week (ending 20 June)</c:v>
                </c:pt>
              </c:strCache>
            </c:strRef>
          </c:tx>
          <c:spPr>
            <a:solidFill>
              <a:schemeClr val="accent2"/>
            </a:solidFill>
            <a:ln>
              <a:noFill/>
            </a:ln>
            <a:effectLst/>
          </c:spPr>
          <c:invertIfNegative val="0"/>
          <c:cat>
            <c:strRef>
              <c:f>'Information media and telec...'!$K$53:$K$60</c:f>
              <c:strCache>
                <c:ptCount val="8"/>
                <c:pt idx="0">
                  <c:v>NSW</c:v>
                </c:pt>
                <c:pt idx="1">
                  <c:v>Vic.</c:v>
                </c:pt>
                <c:pt idx="2">
                  <c:v>Qld.</c:v>
                </c:pt>
                <c:pt idx="3">
                  <c:v>SA</c:v>
                </c:pt>
                <c:pt idx="4">
                  <c:v>WA</c:v>
                </c:pt>
                <c:pt idx="5">
                  <c:v>Tas.</c:v>
                </c:pt>
                <c:pt idx="6">
                  <c:v>NT</c:v>
                </c:pt>
                <c:pt idx="7">
                  <c:v>ACT</c:v>
                </c:pt>
              </c:strCache>
            </c:strRef>
          </c:cat>
          <c:val>
            <c:numRef>
              <c:f>'Information media and telec...'!$L$62:$L$69</c:f>
              <c:numCache>
                <c:formatCode>0.0</c:formatCode>
                <c:ptCount val="8"/>
                <c:pt idx="0">
                  <c:v>93.190255534780377</c:v>
                </c:pt>
                <c:pt idx="1">
                  <c:v>95.690295734878887</c:v>
                </c:pt>
                <c:pt idx="2">
                  <c:v>92.16544577452207</c:v>
                </c:pt>
                <c:pt idx="3">
                  <c:v>93.995811030951828</c:v>
                </c:pt>
                <c:pt idx="4">
                  <c:v>92.779783393501802</c:v>
                </c:pt>
                <c:pt idx="5">
                  <c:v>94.683026584867079</c:v>
                </c:pt>
                <c:pt idx="6">
                  <c:v>101.79104477611941</c:v>
                </c:pt>
                <c:pt idx="7">
                  <c:v>93.534482758620683</c:v>
                </c:pt>
              </c:numCache>
            </c:numRef>
          </c:val>
          <c:extLst>
            <c:ext xmlns:c16="http://schemas.microsoft.com/office/drawing/2014/chart" uri="{C3380CC4-5D6E-409C-BE32-E72D297353CC}">
              <c16:uniqueId val="{00000001-F0C6-4C3E-8D0A-FB9AB43B880C}"/>
            </c:ext>
          </c:extLst>
        </c:ser>
        <c:ser>
          <c:idx val="2"/>
          <c:order val="2"/>
          <c:tx>
            <c:strRef>
              <c:f>'Information media and telec...'!$K$8</c:f>
              <c:strCache>
                <c:ptCount val="1"/>
                <c:pt idx="0">
                  <c:v>This week (ending 27 June)</c:v>
                </c:pt>
              </c:strCache>
            </c:strRef>
          </c:tx>
          <c:spPr>
            <a:solidFill>
              <a:srgbClr val="993366"/>
            </a:solidFill>
            <a:ln>
              <a:noFill/>
            </a:ln>
            <a:effectLst/>
          </c:spPr>
          <c:invertIfNegative val="0"/>
          <c:cat>
            <c:strRef>
              <c:f>'Information media and telec...'!$K$53:$K$60</c:f>
              <c:strCache>
                <c:ptCount val="8"/>
                <c:pt idx="0">
                  <c:v>NSW</c:v>
                </c:pt>
                <c:pt idx="1">
                  <c:v>Vic.</c:v>
                </c:pt>
                <c:pt idx="2">
                  <c:v>Qld.</c:v>
                </c:pt>
                <c:pt idx="3">
                  <c:v>SA</c:v>
                </c:pt>
                <c:pt idx="4">
                  <c:v>WA</c:v>
                </c:pt>
                <c:pt idx="5">
                  <c:v>Tas.</c:v>
                </c:pt>
                <c:pt idx="6">
                  <c:v>NT</c:v>
                </c:pt>
                <c:pt idx="7">
                  <c:v>ACT</c:v>
                </c:pt>
              </c:strCache>
            </c:strRef>
          </c:cat>
          <c:val>
            <c:numRef>
              <c:f>'Information media and telec...'!$L$71:$L$78</c:f>
              <c:numCache>
                <c:formatCode>0.0</c:formatCode>
                <c:ptCount val="8"/>
                <c:pt idx="0">
                  <c:v>94.111535647508333</c:v>
                </c:pt>
                <c:pt idx="1">
                  <c:v>94.678555506018725</c:v>
                </c:pt>
                <c:pt idx="2">
                  <c:v>93.197784527425398</c:v>
                </c:pt>
                <c:pt idx="3">
                  <c:v>94.28531533628113</c:v>
                </c:pt>
                <c:pt idx="4">
                  <c:v>91.464500601684719</c:v>
                </c:pt>
                <c:pt idx="5">
                  <c:v>94.177914110429441</c:v>
                </c:pt>
                <c:pt idx="6">
                  <c:v>100.17313432835819</c:v>
                </c:pt>
                <c:pt idx="7">
                  <c:v>94.232758620689651</c:v>
                </c:pt>
              </c:numCache>
            </c:numRef>
          </c:val>
          <c:extLst>
            <c:ext xmlns:c16="http://schemas.microsoft.com/office/drawing/2014/chart" uri="{C3380CC4-5D6E-409C-BE32-E72D297353CC}">
              <c16:uniqueId val="{00000002-F0C6-4C3E-8D0A-FB9AB43B880C}"/>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'Information media and telec...'!$K$4</c:f>
              <c:strCache>
                <c:ptCount val="1"/>
                <c:pt idx="0">
                  <c:v>Previous month (week ending 30 May)</c:v>
                </c:pt>
              </c:strCache>
            </c:strRef>
          </c:tx>
          <c:spPr>
            <a:solidFill>
              <a:schemeClr val="accent1"/>
            </a:solidFill>
            <a:ln>
              <a:noFill/>
            </a:ln>
            <a:effectLst/>
          </c:spPr>
          <c:invertIfNegative val="0"/>
          <c:cat>
            <c:strRef>
              <c:f>'Information media and telec...'!$K$82:$K$89</c:f>
              <c:strCache>
                <c:ptCount val="8"/>
                <c:pt idx="0">
                  <c:v>NSW</c:v>
                </c:pt>
                <c:pt idx="1">
                  <c:v>Vic.</c:v>
                </c:pt>
                <c:pt idx="2">
                  <c:v>Qld.</c:v>
                </c:pt>
                <c:pt idx="3">
                  <c:v>SA</c:v>
                </c:pt>
                <c:pt idx="4">
                  <c:v>WA</c:v>
                </c:pt>
                <c:pt idx="5">
                  <c:v>Tas.</c:v>
                </c:pt>
                <c:pt idx="6">
                  <c:v>NT</c:v>
                </c:pt>
                <c:pt idx="7">
                  <c:v>ACT</c:v>
                </c:pt>
              </c:strCache>
            </c:strRef>
          </c:cat>
          <c:val>
            <c:numRef>
              <c:f>'Information media and telec...'!$L$82:$L$89</c:f>
              <c:numCache>
                <c:formatCode>0.0</c:formatCode>
                <c:ptCount val="8"/>
                <c:pt idx="0">
                  <c:v>89.457073079090748</c:v>
                </c:pt>
                <c:pt idx="1">
                  <c:v>89.311891477956465</c:v>
                </c:pt>
                <c:pt idx="2">
                  <c:v>88.052735970131835</c:v>
                </c:pt>
                <c:pt idx="3">
                  <c:v>94.82691559704395</c:v>
                </c:pt>
                <c:pt idx="4">
                  <c:v>88.875739644970423</c:v>
                </c:pt>
                <c:pt idx="5">
                  <c:v>87.135278514588848</c:v>
                </c:pt>
                <c:pt idx="6">
                  <c:v>88.663967611336034</c:v>
                </c:pt>
                <c:pt idx="7">
                  <c:v>94.070512820512818</c:v>
                </c:pt>
              </c:numCache>
            </c:numRef>
          </c:val>
          <c:extLst>
            <c:ext xmlns:c16="http://schemas.microsoft.com/office/drawing/2014/chart" uri="{C3380CC4-5D6E-409C-BE32-E72D297353CC}">
              <c16:uniqueId val="{00000000-B152-4A63-9F71-FF9FF67F4BB8}"/>
            </c:ext>
          </c:extLst>
        </c:ser>
        <c:ser>
          <c:idx val="1"/>
          <c:order val="1"/>
          <c:tx>
            <c:strRef>
              <c:f>'Information media and telec...'!$K$7</c:f>
              <c:strCache>
                <c:ptCount val="1"/>
                <c:pt idx="0">
                  <c:v>Previous week (ending 20 June)</c:v>
                </c:pt>
              </c:strCache>
            </c:strRef>
          </c:tx>
          <c:spPr>
            <a:solidFill>
              <a:schemeClr val="accent2"/>
            </a:solidFill>
            <a:ln>
              <a:noFill/>
            </a:ln>
            <a:effectLst/>
          </c:spPr>
          <c:invertIfNegative val="0"/>
          <c:cat>
            <c:strRef>
              <c:f>'Information media and telec...'!$K$82:$K$89</c:f>
              <c:strCache>
                <c:ptCount val="8"/>
                <c:pt idx="0">
                  <c:v>NSW</c:v>
                </c:pt>
                <c:pt idx="1">
                  <c:v>Vic.</c:v>
                </c:pt>
                <c:pt idx="2">
                  <c:v>Qld.</c:v>
                </c:pt>
                <c:pt idx="3">
                  <c:v>SA</c:v>
                </c:pt>
                <c:pt idx="4">
                  <c:v>WA</c:v>
                </c:pt>
                <c:pt idx="5">
                  <c:v>Tas.</c:v>
                </c:pt>
                <c:pt idx="6">
                  <c:v>NT</c:v>
                </c:pt>
                <c:pt idx="7">
                  <c:v>ACT</c:v>
                </c:pt>
              </c:strCache>
            </c:strRef>
          </c:cat>
          <c:val>
            <c:numRef>
              <c:f>'Information media and telec...'!$L$91:$L$98</c:f>
              <c:numCache>
                <c:formatCode>0.0</c:formatCode>
                <c:ptCount val="8"/>
                <c:pt idx="0">
                  <c:v>91.918091301897434</c:v>
                </c:pt>
                <c:pt idx="1">
                  <c:v>93.485395470955041</c:v>
                </c:pt>
                <c:pt idx="2">
                  <c:v>90.479523976198806</c:v>
                </c:pt>
                <c:pt idx="3">
                  <c:v>95.565927654609112</c:v>
                </c:pt>
                <c:pt idx="4">
                  <c:v>90.50295857988165</c:v>
                </c:pt>
                <c:pt idx="5">
                  <c:v>88.726790450928377</c:v>
                </c:pt>
                <c:pt idx="6">
                  <c:v>95.546558704453446</c:v>
                </c:pt>
                <c:pt idx="7">
                  <c:v>94.711538461538453</c:v>
                </c:pt>
              </c:numCache>
            </c:numRef>
          </c:val>
          <c:extLst>
            <c:ext xmlns:c16="http://schemas.microsoft.com/office/drawing/2014/chart" uri="{C3380CC4-5D6E-409C-BE32-E72D297353CC}">
              <c16:uniqueId val="{00000001-B152-4A63-9F71-FF9FF67F4BB8}"/>
            </c:ext>
          </c:extLst>
        </c:ser>
        <c:ser>
          <c:idx val="2"/>
          <c:order val="2"/>
          <c:tx>
            <c:strRef>
              <c:f>'Information media and telec...'!$K$8</c:f>
              <c:strCache>
                <c:ptCount val="1"/>
                <c:pt idx="0">
                  <c:v>This week (ending 27 June)</c:v>
                </c:pt>
              </c:strCache>
            </c:strRef>
          </c:tx>
          <c:spPr>
            <a:solidFill>
              <a:srgbClr val="993366"/>
            </a:solidFill>
            <a:ln>
              <a:noFill/>
            </a:ln>
            <a:effectLst/>
          </c:spPr>
          <c:invertIfNegative val="0"/>
          <c:cat>
            <c:strRef>
              <c:f>'Information media and telec...'!$K$82:$K$89</c:f>
              <c:strCache>
                <c:ptCount val="8"/>
                <c:pt idx="0">
                  <c:v>NSW</c:v>
                </c:pt>
                <c:pt idx="1">
                  <c:v>Vic.</c:v>
                </c:pt>
                <c:pt idx="2">
                  <c:v>Qld.</c:v>
                </c:pt>
                <c:pt idx="3">
                  <c:v>SA</c:v>
                </c:pt>
                <c:pt idx="4">
                  <c:v>WA</c:v>
                </c:pt>
                <c:pt idx="5">
                  <c:v>Tas.</c:v>
                </c:pt>
                <c:pt idx="6">
                  <c:v>NT</c:v>
                </c:pt>
                <c:pt idx="7">
                  <c:v>ACT</c:v>
                </c:pt>
              </c:strCache>
            </c:strRef>
          </c:cat>
          <c:val>
            <c:numRef>
              <c:f>'Information media and telec...'!$L$100:$L$107</c:f>
              <c:numCache>
                <c:formatCode>0.0</c:formatCode>
                <c:ptCount val="8"/>
                <c:pt idx="0">
                  <c:v>93.012962615066698</c:v>
                </c:pt>
                <c:pt idx="1">
                  <c:v>90.534624220544799</c:v>
                </c:pt>
                <c:pt idx="2">
                  <c:v>91.575078753937689</c:v>
                </c:pt>
                <c:pt idx="3">
                  <c:v>96.921820303383896</c:v>
                </c:pt>
                <c:pt idx="4">
                  <c:v>90.532544378698219</c:v>
                </c:pt>
                <c:pt idx="5">
                  <c:v>89.283819628647223</c:v>
                </c:pt>
                <c:pt idx="6">
                  <c:v>94.15384615384616</c:v>
                </c:pt>
                <c:pt idx="7">
                  <c:v>96.850961538461547</c:v>
                </c:pt>
              </c:numCache>
            </c:numRef>
          </c:val>
          <c:extLst>
            <c:ext xmlns:c16="http://schemas.microsoft.com/office/drawing/2014/chart" uri="{C3380CC4-5D6E-409C-BE32-E72D297353CC}">
              <c16:uniqueId val="{00000002-B152-4A63-9F71-FF9FF67F4BB8}"/>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'Information media and telec...'!$K$4</c:f>
              <c:strCache>
                <c:ptCount val="1"/>
                <c:pt idx="0">
                  <c:v>Previous month (week ending 30 May)</c:v>
                </c:pt>
              </c:strCache>
            </c:strRef>
          </c:tx>
          <c:spPr>
            <a:solidFill>
              <a:schemeClr val="accent1"/>
            </a:solidFill>
            <a:ln>
              <a:noFill/>
            </a:ln>
            <a:effectLst/>
          </c:spPr>
          <c:invertIfNegative val="0"/>
          <c:cat>
            <c:strRef>
              <c:f>'Information media and telec...'!$K$24:$K$30</c:f>
              <c:strCache>
                <c:ptCount val="7"/>
                <c:pt idx="0">
                  <c:v>Aged under 20</c:v>
                </c:pt>
                <c:pt idx="1">
                  <c:v>Aged 20-29</c:v>
                </c:pt>
                <c:pt idx="2">
                  <c:v>Aged 30-39</c:v>
                </c:pt>
                <c:pt idx="3">
                  <c:v>Aged 40-49</c:v>
                </c:pt>
                <c:pt idx="4">
                  <c:v>Aged 50-59</c:v>
                </c:pt>
                <c:pt idx="5">
                  <c:v>Aged 60-69</c:v>
                </c:pt>
                <c:pt idx="6">
                  <c:v>Aged 70+</c:v>
                </c:pt>
              </c:strCache>
            </c:strRef>
          </c:cat>
          <c:val>
            <c:numRef>
              <c:f>'Information media and telec...'!$L$24:$L$30</c:f>
              <c:numCache>
                <c:formatCode>0.0</c:formatCode>
                <c:ptCount val="7"/>
                <c:pt idx="0">
                  <c:v>51.554174067495559</c:v>
                </c:pt>
                <c:pt idx="1">
                  <c:v>89.032645830697206</c:v>
                </c:pt>
                <c:pt idx="2">
                  <c:v>90.593450970064083</c:v>
                </c:pt>
                <c:pt idx="3">
                  <c:v>90.867851163795436</c:v>
                </c:pt>
                <c:pt idx="4">
                  <c:v>92.19797216016498</c:v>
                </c:pt>
                <c:pt idx="5">
                  <c:v>91.741306638566911</c:v>
                </c:pt>
                <c:pt idx="6">
                  <c:v>85.904550499445065</c:v>
                </c:pt>
              </c:numCache>
            </c:numRef>
          </c:val>
          <c:extLst>
            <c:ext xmlns:c16="http://schemas.microsoft.com/office/drawing/2014/chart" uri="{C3380CC4-5D6E-409C-BE32-E72D297353CC}">
              <c16:uniqueId val="{00000000-E33B-4BBA-92E6-23AA14C91C1E}"/>
            </c:ext>
          </c:extLst>
        </c:ser>
        <c:ser>
          <c:idx val="1"/>
          <c:order val="1"/>
          <c:tx>
            <c:strRef>
              <c:f>'Information media and telec...'!$K$7</c:f>
              <c:strCache>
                <c:ptCount val="1"/>
                <c:pt idx="0">
                  <c:v>Previous week (ending 20 June)</c:v>
                </c:pt>
              </c:strCache>
            </c:strRef>
          </c:tx>
          <c:spPr>
            <a:solidFill>
              <a:schemeClr val="accent2"/>
            </a:solidFill>
            <a:ln>
              <a:noFill/>
            </a:ln>
            <a:effectLst/>
          </c:spPr>
          <c:invertIfNegative val="0"/>
          <c:cat>
            <c:strRef>
              <c:f>'Information media and telec...'!$K$24:$K$30</c:f>
              <c:strCache>
                <c:ptCount val="7"/>
                <c:pt idx="0">
                  <c:v>Aged under 20</c:v>
                </c:pt>
                <c:pt idx="1">
                  <c:v>Aged 20-29</c:v>
                </c:pt>
                <c:pt idx="2">
                  <c:v>Aged 30-39</c:v>
                </c:pt>
                <c:pt idx="3">
                  <c:v>Aged 40-49</c:v>
                </c:pt>
                <c:pt idx="4">
                  <c:v>Aged 50-59</c:v>
                </c:pt>
                <c:pt idx="5">
                  <c:v>Aged 60-69</c:v>
                </c:pt>
                <c:pt idx="6">
                  <c:v>Aged 70+</c:v>
                </c:pt>
              </c:strCache>
            </c:strRef>
          </c:cat>
          <c:val>
            <c:numRef>
              <c:f>'Information media and telec...'!$L$33:$L$39</c:f>
              <c:numCache>
                <c:formatCode>0.0</c:formatCode>
                <c:ptCount val="7"/>
                <c:pt idx="0">
                  <c:v>52.508880994671401</c:v>
                </c:pt>
                <c:pt idx="1">
                  <c:v>90.13982032139694</c:v>
                </c:pt>
                <c:pt idx="2">
                  <c:v>94.805109296813271</c:v>
                </c:pt>
                <c:pt idx="3">
                  <c:v>95.498730895933477</c:v>
                </c:pt>
                <c:pt idx="4">
                  <c:v>96.043134559202613</c:v>
                </c:pt>
                <c:pt idx="5">
                  <c:v>95.034246575342465</c:v>
                </c:pt>
                <c:pt idx="6">
                  <c:v>88.901220865704772</c:v>
                </c:pt>
              </c:numCache>
            </c:numRef>
          </c:val>
          <c:extLst>
            <c:ext xmlns:c16="http://schemas.microsoft.com/office/drawing/2014/chart" uri="{C3380CC4-5D6E-409C-BE32-E72D297353CC}">
              <c16:uniqueId val="{00000001-E33B-4BBA-92E6-23AA14C91C1E}"/>
            </c:ext>
          </c:extLst>
        </c:ser>
        <c:ser>
          <c:idx val="2"/>
          <c:order val="2"/>
          <c:tx>
            <c:strRef>
              <c:f>'Information media and telec...'!$K$8</c:f>
              <c:strCache>
                <c:ptCount val="1"/>
                <c:pt idx="0">
                  <c:v>This week (ending 27 June)</c:v>
                </c:pt>
              </c:strCache>
            </c:strRef>
          </c:tx>
          <c:spPr>
            <a:solidFill>
              <a:srgbClr val="993366"/>
            </a:solidFill>
            <a:ln>
              <a:noFill/>
            </a:ln>
            <a:effectLst/>
          </c:spPr>
          <c:invertIfNegative val="0"/>
          <c:cat>
            <c:strRef>
              <c:f>'Information media and telec...'!$K$24:$K$30</c:f>
              <c:strCache>
                <c:ptCount val="7"/>
                <c:pt idx="0">
                  <c:v>Aged under 20</c:v>
                </c:pt>
                <c:pt idx="1">
                  <c:v>Aged 20-29</c:v>
                </c:pt>
                <c:pt idx="2">
                  <c:v>Aged 30-39</c:v>
                </c:pt>
                <c:pt idx="3">
                  <c:v>Aged 40-49</c:v>
                </c:pt>
                <c:pt idx="4">
                  <c:v>Aged 50-59</c:v>
                </c:pt>
                <c:pt idx="5">
                  <c:v>Aged 60-69</c:v>
                </c:pt>
                <c:pt idx="6">
                  <c:v>Aged 70+</c:v>
                </c:pt>
              </c:strCache>
            </c:strRef>
          </c:cat>
          <c:val>
            <c:numRef>
              <c:f>'Information media and telec...'!$L$42:$L$48</c:f>
              <c:numCache>
                <c:formatCode>0.0</c:formatCode>
                <c:ptCount val="7"/>
                <c:pt idx="0">
                  <c:v>53.219360568383657</c:v>
                </c:pt>
                <c:pt idx="1">
                  <c:v>89.674300898393014</c:v>
                </c:pt>
                <c:pt idx="2">
                  <c:v>94.735712404529878</c:v>
                </c:pt>
                <c:pt idx="3">
                  <c:v>95.723119295782254</c:v>
                </c:pt>
                <c:pt idx="4">
                  <c:v>96.517872486681554</c:v>
                </c:pt>
                <c:pt idx="5">
                  <c:v>95.027133825079034</c:v>
                </c:pt>
                <c:pt idx="6">
                  <c:v>89.20754716981132</c:v>
                </c:pt>
              </c:numCache>
            </c:numRef>
          </c:val>
          <c:extLst>
            <c:ext xmlns:c16="http://schemas.microsoft.com/office/drawing/2014/chart" uri="{C3380CC4-5D6E-409C-BE32-E72D297353CC}">
              <c16:uniqueId val="{00000002-E33B-4BBA-92E6-23AA14C91C1E}"/>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'Agriculture, forestry and f...'!$K$109:$K$128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'Agriculture, forestry and f...'!$L$109:$L$128</c:f>
              <c:numCache>
                <c:formatCode>0.0</c:formatCode>
                <c:ptCount val="20"/>
                <c:pt idx="0">
                  <c:v>100</c:v>
                </c:pt>
                <c:pt idx="1">
                  <c:v>100.56638347492921</c:v>
                </c:pt>
                <c:pt idx="2">
                  <c:v>100.21076418312582</c:v>
                </c:pt>
                <c:pt idx="3">
                  <c:v>98.171204252945984</c:v>
                </c:pt>
                <c:pt idx="4">
                  <c:v>95.625375717938127</c:v>
                </c:pt>
                <c:pt idx="5">
                  <c:v>95.307418754390909</c:v>
                </c:pt>
                <c:pt idx="6">
                  <c:v>95.594231869572454</c:v>
                </c:pt>
                <c:pt idx="7">
                  <c:v>95.396504646227612</c:v>
                </c:pt>
                <c:pt idx="8">
                  <c:v>95.120555664196885</c:v>
                </c:pt>
                <c:pt idx="9">
                  <c:v>95.135765450608034</c:v>
                </c:pt>
                <c:pt idx="10">
                  <c:v>94.956145115847875</c:v>
                </c:pt>
                <c:pt idx="11">
                  <c:v>94.562863495788335</c:v>
                </c:pt>
                <c:pt idx="12">
                  <c:v>94.101499974650366</c:v>
                </c:pt>
                <c:pt idx="13">
                  <c:v>94.379621783311237</c:v>
                </c:pt>
                <c:pt idx="14">
                  <c:v>94.299227197995208</c:v>
                </c:pt>
                <c:pt idx="15">
                  <c:v>93.960063446537603</c:v>
                </c:pt>
                <c:pt idx="16">
                  <c:v>0</c:v>
                </c:pt>
                <c:pt idx="17">
                  <c:v>0</c:v>
                </c:pt>
                <c:pt idx="18">
                  <c:v>0</c:v>
                </c:pt>
                <c:pt idx="19">
                  <c:v>0</c:v>
                </c:pt>
              </c:numCache>
            </c:numRef>
          </c:val>
          <c:smooth val="0"/>
          <c:extLst>
            <c:ext xmlns:c16="http://schemas.microsoft.com/office/drawing/2014/chart" uri="{C3380CC4-5D6E-409C-BE32-E72D297353CC}">
              <c16:uniqueId val="{00000000-9851-4423-ADF0-0347BCC7DB56}"/>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'Agriculture, forestry and f...'!$K$109:$K$128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'Agriculture, forestry and f...'!$L$151:$L$170</c:f>
              <c:numCache>
                <c:formatCode>0.0</c:formatCode>
                <c:ptCount val="20"/>
                <c:pt idx="0">
                  <c:v>100</c:v>
                </c:pt>
                <c:pt idx="1">
                  <c:v>102.18464827093602</c:v>
                </c:pt>
                <c:pt idx="2">
                  <c:v>103.40697016063922</c:v>
                </c:pt>
                <c:pt idx="3">
                  <c:v>103.38249704875658</c:v>
                </c:pt>
                <c:pt idx="4">
                  <c:v>99.113392650428608</c:v>
                </c:pt>
                <c:pt idx="5">
                  <c:v>98.910874303744009</c:v>
                </c:pt>
                <c:pt idx="6">
                  <c:v>101.44321130266867</c:v>
                </c:pt>
                <c:pt idx="7">
                  <c:v>101.5049605589214</c:v>
                </c:pt>
                <c:pt idx="8">
                  <c:v>99.985013879536695</c:v>
                </c:pt>
                <c:pt idx="9">
                  <c:v>99.686441649550019</c:v>
                </c:pt>
                <c:pt idx="10">
                  <c:v>99.410676229091123</c:v>
                </c:pt>
                <c:pt idx="11">
                  <c:v>98.247637600664532</c:v>
                </c:pt>
                <c:pt idx="12">
                  <c:v>98.164232376709265</c:v>
                </c:pt>
                <c:pt idx="13">
                  <c:v>99.027023197154932</c:v>
                </c:pt>
                <c:pt idx="14">
                  <c:v>101.85913295881659</c:v>
                </c:pt>
                <c:pt idx="15">
                  <c:v>99.967842511198626</c:v>
                </c:pt>
                <c:pt idx="16">
                  <c:v>0</c:v>
                </c:pt>
                <c:pt idx="17">
                  <c:v>0</c:v>
                </c:pt>
                <c:pt idx="18">
                  <c:v>0</c:v>
                </c:pt>
                <c:pt idx="19">
                  <c:v>0</c:v>
                </c:pt>
              </c:numCache>
            </c:numRef>
          </c:val>
          <c:smooth val="0"/>
          <c:extLst>
            <c:ext xmlns:c16="http://schemas.microsoft.com/office/drawing/2014/chart" uri="{C3380CC4-5D6E-409C-BE32-E72D297353CC}">
              <c16:uniqueId val="{00000001-9851-4423-ADF0-0347BCC7DB56}"/>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'Information media and telec...'!$K$109:$K$128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'Information media and telec...'!$L$109:$L$128</c:f>
              <c:numCache>
                <c:formatCode>0.0</c:formatCode>
                <c:ptCount val="20"/>
                <c:pt idx="0">
                  <c:v>100</c:v>
                </c:pt>
                <c:pt idx="1">
                  <c:v>99.317793083562151</c:v>
                </c:pt>
                <c:pt idx="2">
                  <c:v>96.980202237324121</c:v>
                </c:pt>
                <c:pt idx="3">
                  <c:v>94.329359800252959</c:v>
                </c:pt>
                <c:pt idx="4">
                  <c:v>92.14708407331922</c:v>
                </c:pt>
                <c:pt idx="5">
                  <c:v>91.513372173035464</c:v>
                </c:pt>
                <c:pt idx="6">
                  <c:v>92.04550667461811</c:v>
                </c:pt>
                <c:pt idx="7">
                  <c:v>91.713250280157027</c:v>
                </c:pt>
                <c:pt idx="8">
                  <c:v>89.275392711330142</c:v>
                </c:pt>
                <c:pt idx="9">
                  <c:v>89.32388772748422</c:v>
                </c:pt>
                <c:pt idx="10">
                  <c:v>89.297674205238778</c:v>
                </c:pt>
                <c:pt idx="11">
                  <c:v>89.390732209210128</c:v>
                </c:pt>
                <c:pt idx="12">
                  <c:v>92.168054891115574</c:v>
                </c:pt>
                <c:pt idx="13">
                  <c:v>93.008198279082265</c:v>
                </c:pt>
                <c:pt idx="14">
                  <c:v>92.816184228634341</c:v>
                </c:pt>
                <c:pt idx="15">
                  <c:v>92.871049130694075</c:v>
                </c:pt>
                <c:pt idx="16">
                  <c:v>0</c:v>
                </c:pt>
                <c:pt idx="17">
                  <c:v>0</c:v>
                </c:pt>
                <c:pt idx="18">
                  <c:v>0</c:v>
                </c:pt>
                <c:pt idx="19">
                  <c:v>0</c:v>
                </c:pt>
              </c:numCache>
            </c:numRef>
          </c:val>
          <c:smooth val="0"/>
          <c:extLst>
            <c:ext xmlns:c16="http://schemas.microsoft.com/office/drawing/2014/chart" uri="{C3380CC4-5D6E-409C-BE32-E72D297353CC}">
              <c16:uniqueId val="{00000000-9DCC-4B54-B3E8-4BB9C880E830}"/>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'Information media and telec...'!$K$109:$K$128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'Information media and telec...'!$L$151:$L$170</c:f>
              <c:numCache>
                <c:formatCode>0.0</c:formatCode>
                <c:ptCount val="20"/>
                <c:pt idx="0">
                  <c:v>100</c:v>
                </c:pt>
                <c:pt idx="1">
                  <c:v>100.87525337596158</c:v>
                </c:pt>
                <c:pt idx="2">
                  <c:v>103.36705342344359</c:v>
                </c:pt>
                <c:pt idx="3">
                  <c:v>103.36063554791765</c:v>
                </c:pt>
                <c:pt idx="4">
                  <c:v>99.983237491405944</c:v>
                </c:pt>
                <c:pt idx="5">
                  <c:v>97.73628246486264</c:v>
                </c:pt>
                <c:pt idx="6">
                  <c:v>98.27278730948332</c:v>
                </c:pt>
                <c:pt idx="7">
                  <c:v>97.755987764694396</c:v>
                </c:pt>
                <c:pt idx="8">
                  <c:v>87.674348954073338</c:v>
                </c:pt>
                <c:pt idx="9">
                  <c:v>87.231354303190088</c:v>
                </c:pt>
                <c:pt idx="10">
                  <c:v>87.287938268821279</c:v>
                </c:pt>
                <c:pt idx="11">
                  <c:v>87.34916681177387</c:v>
                </c:pt>
                <c:pt idx="12">
                  <c:v>93.507824729769112</c:v>
                </c:pt>
                <c:pt idx="13">
                  <c:v>96.124840476950638</c:v>
                </c:pt>
                <c:pt idx="14">
                  <c:v>98.026657768939685</c:v>
                </c:pt>
                <c:pt idx="15">
                  <c:v>99.864515287926977</c:v>
                </c:pt>
                <c:pt idx="16">
                  <c:v>0</c:v>
                </c:pt>
                <c:pt idx="17">
                  <c:v>0</c:v>
                </c:pt>
                <c:pt idx="18">
                  <c:v>0</c:v>
                </c:pt>
                <c:pt idx="19">
                  <c:v>0</c:v>
                </c:pt>
              </c:numCache>
            </c:numRef>
          </c:val>
          <c:smooth val="0"/>
          <c:extLst>
            <c:ext xmlns:c16="http://schemas.microsoft.com/office/drawing/2014/chart" uri="{C3380CC4-5D6E-409C-BE32-E72D297353CC}">
              <c16:uniqueId val="{00000001-9DCC-4B54-B3E8-4BB9C880E830}"/>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'Financial and insurance ser...'!$K$4</c:f>
              <c:strCache>
                <c:ptCount val="1"/>
                <c:pt idx="0">
                  <c:v>Previous month (week ending 30 May)</c:v>
                </c:pt>
              </c:strCache>
            </c:strRef>
          </c:tx>
          <c:spPr>
            <a:solidFill>
              <a:schemeClr val="accent1"/>
            </a:solidFill>
            <a:ln>
              <a:noFill/>
            </a:ln>
            <a:effectLst/>
          </c:spPr>
          <c:invertIfNegative val="0"/>
          <c:cat>
            <c:strRef>
              <c:f>'Financial and insurance ser...'!$K$53:$K$60</c:f>
              <c:strCache>
                <c:ptCount val="8"/>
                <c:pt idx="0">
                  <c:v>NSW</c:v>
                </c:pt>
                <c:pt idx="1">
                  <c:v>Vic.</c:v>
                </c:pt>
                <c:pt idx="2">
                  <c:v>Qld.</c:v>
                </c:pt>
                <c:pt idx="3">
                  <c:v>SA</c:v>
                </c:pt>
                <c:pt idx="4">
                  <c:v>WA</c:v>
                </c:pt>
                <c:pt idx="5">
                  <c:v>Tas.</c:v>
                </c:pt>
                <c:pt idx="6">
                  <c:v>NT</c:v>
                </c:pt>
                <c:pt idx="7">
                  <c:v>ACT</c:v>
                </c:pt>
              </c:strCache>
            </c:strRef>
          </c:cat>
          <c:val>
            <c:numRef>
              <c:f>'Financial and insurance ser...'!$L$53:$L$60</c:f>
              <c:numCache>
                <c:formatCode>0.0</c:formatCode>
                <c:ptCount val="8"/>
                <c:pt idx="0">
                  <c:v>101.7245969188745</c:v>
                </c:pt>
                <c:pt idx="1">
                  <c:v>99.657712023879057</c:v>
                </c:pt>
                <c:pt idx="2">
                  <c:v>100.19729425028186</c:v>
                </c:pt>
                <c:pt idx="3">
                  <c:v>100.66595059076262</c:v>
                </c:pt>
                <c:pt idx="4">
                  <c:v>101.281366791244</c:v>
                </c:pt>
                <c:pt idx="5">
                  <c:v>90.231904427266343</c:v>
                </c:pt>
                <c:pt idx="6">
                  <c:v>101.2962962962963</c:v>
                </c:pt>
                <c:pt idx="7">
                  <c:v>102.65540132770066</c:v>
                </c:pt>
              </c:numCache>
            </c:numRef>
          </c:val>
          <c:extLst>
            <c:ext xmlns:c16="http://schemas.microsoft.com/office/drawing/2014/chart" uri="{C3380CC4-5D6E-409C-BE32-E72D297353CC}">
              <c16:uniqueId val="{00000000-F0EC-4A6B-B458-BE9EFC82FCAB}"/>
            </c:ext>
          </c:extLst>
        </c:ser>
        <c:ser>
          <c:idx val="1"/>
          <c:order val="1"/>
          <c:tx>
            <c:strRef>
              <c:f>'Financial and insurance ser...'!$K$7</c:f>
              <c:strCache>
                <c:ptCount val="1"/>
                <c:pt idx="0">
                  <c:v>Previous week (ending 20 June)</c:v>
                </c:pt>
              </c:strCache>
            </c:strRef>
          </c:tx>
          <c:spPr>
            <a:solidFill>
              <a:schemeClr val="accent2"/>
            </a:solidFill>
            <a:ln>
              <a:noFill/>
            </a:ln>
            <a:effectLst/>
          </c:spPr>
          <c:invertIfNegative val="0"/>
          <c:cat>
            <c:strRef>
              <c:f>'Financial and insurance ser...'!$K$53:$K$60</c:f>
              <c:strCache>
                <c:ptCount val="8"/>
                <c:pt idx="0">
                  <c:v>NSW</c:v>
                </c:pt>
                <c:pt idx="1">
                  <c:v>Vic.</c:v>
                </c:pt>
                <c:pt idx="2">
                  <c:v>Qld.</c:v>
                </c:pt>
                <c:pt idx="3">
                  <c:v>SA</c:v>
                </c:pt>
                <c:pt idx="4">
                  <c:v>WA</c:v>
                </c:pt>
                <c:pt idx="5">
                  <c:v>Tas.</c:v>
                </c:pt>
                <c:pt idx="6">
                  <c:v>NT</c:v>
                </c:pt>
                <c:pt idx="7">
                  <c:v>ACT</c:v>
                </c:pt>
              </c:strCache>
            </c:strRef>
          </c:cat>
          <c:val>
            <c:numRef>
              <c:f>'Financial and insurance ser...'!$L$62:$L$69</c:f>
              <c:numCache>
                <c:formatCode>0.0</c:formatCode>
                <c:ptCount val="8"/>
                <c:pt idx="0">
                  <c:v>101.23846892831926</c:v>
                </c:pt>
                <c:pt idx="1">
                  <c:v>99.69015638180521</c:v>
                </c:pt>
                <c:pt idx="2">
                  <c:v>98.945079722982769</c:v>
                </c:pt>
                <c:pt idx="3">
                  <c:v>100.39742212674543</c:v>
                </c:pt>
                <c:pt idx="4">
                  <c:v>101.9296773701472</c:v>
                </c:pt>
                <c:pt idx="5">
                  <c:v>88.545326774420246</c:v>
                </c:pt>
                <c:pt idx="6">
                  <c:v>100.92592592592592</c:v>
                </c:pt>
                <c:pt idx="7">
                  <c:v>101.87085093542547</c:v>
                </c:pt>
              </c:numCache>
            </c:numRef>
          </c:val>
          <c:extLst>
            <c:ext xmlns:c16="http://schemas.microsoft.com/office/drawing/2014/chart" uri="{C3380CC4-5D6E-409C-BE32-E72D297353CC}">
              <c16:uniqueId val="{00000001-F0EC-4A6B-B458-BE9EFC82FCAB}"/>
            </c:ext>
          </c:extLst>
        </c:ser>
        <c:ser>
          <c:idx val="2"/>
          <c:order val="2"/>
          <c:tx>
            <c:strRef>
              <c:f>'Financial and insurance ser...'!$K$8</c:f>
              <c:strCache>
                <c:ptCount val="1"/>
                <c:pt idx="0">
                  <c:v>This week (ending 27 June)</c:v>
                </c:pt>
              </c:strCache>
            </c:strRef>
          </c:tx>
          <c:spPr>
            <a:solidFill>
              <a:srgbClr val="993366"/>
            </a:solidFill>
            <a:ln>
              <a:noFill/>
            </a:ln>
            <a:effectLst/>
          </c:spPr>
          <c:invertIfNegative val="0"/>
          <c:cat>
            <c:strRef>
              <c:f>'Financial and insurance ser...'!$K$53:$K$60</c:f>
              <c:strCache>
                <c:ptCount val="8"/>
                <c:pt idx="0">
                  <c:v>NSW</c:v>
                </c:pt>
                <c:pt idx="1">
                  <c:v>Vic.</c:v>
                </c:pt>
                <c:pt idx="2">
                  <c:v>Qld.</c:v>
                </c:pt>
                <c:pt idx="3">
                  <c:v>SA</c:v>
                </c:pt>
                <c:pt idx="4">
                  <c:v>WA</c:v>
                </c:pt>
                <c:pt idx="5">
                  <c:v>Tas.</c:v>
                </c:pt>
                <c:pt idx="6">
                  <c:v>NT</c:v>
                </c:pt>
                <c:pt idx="7">
                  <c:v>ACT</c:v>
                </c:pt>
              </c:strCache>
            </c:strRef>
          </c:cat>
          <c:val>
            <c:numRef>
              <c:f>'Financial and insurance ser...'!$L$71:$L$78</c:f>
              <c:numCache>
                <c:formatCode>0.0</c:formatCode>
                <c:ptCount val="8"/>
                <c:pt idx="0">
                  <c:v>101.42623007743326</c:v>
                </c:pt>
                <c:pt idx="1">
                  <c:v>100.84339108429043</c:v>
                </c:pt>
                <c:pt idx="2">
                  <c:v>98.106619423417612</c:v>
                </c:pt>
                <c:pt idx="3">
                  <c:v>101.59462943071964</c:v>
                </c:pt>
                <c:pt idx="4">
                  <c:v>102.01555945389369</c:v>
                </c:pt>
                <c:pt idx="5">
                  <c:v>87.947997189037238</c:v>
                </c:pt>
                <c:pt idx="6">
                  <c:v>96.144444444444431</c:v>
                </c:pt>
                <c:pt idx="7">
                  <c:v>102.36934218467108</c:v>
                </c:pt>
              </c:numCache>
            </c:numRef>
          </c:val>
          <c:extLst>
            <c:ext xmlns:c16="http://schemas.microsoft.com/office/drawing/2014/chart" uri="{C3380CC4-5D6E-409C-BE32-E72D297353CC}">
              <c16:uniqueId val="{00000002-F0EC-4A6B-B458-BE9EFC82FCAB}"/>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'Financial and insurance ser...'!$K$4</c:f>
              <c:strCache>
                <c:ptCount val="1"/>
                <c:pt idx="0">
                  <c:v>Previous month (week ending 30 May)</c:v>
                </c:pt>
              </c:strCache>
            </c:strRef>
          </c:tx>
          <c:spPr>
            <a:solidFill>
              <a:schemeClr val="accent1"/>
            </a:solidFill>
            <a:ln>
              <a:noFill/>
            </a:ln>
            <a:effectLst/>
          </c:spPr>
          <c:invertIfNegative val="0"/>
          <c:cat>
            <c:strRef>
              <c:f>'Financial and insurance ser...'!$K$82:$K$89</c:f>
              <c:strCache>
                <c:ptCount val="8"/>
                <c:pt idx="0">
                  <c:v>NSW</c:v>
                </c:pt>
                <c:pt idx="1">
                  <c:v>Vic.</c:v>
                </c:pt>
                <c:pt idx="2">
                  <c:v>Qld.</c:v>
                </c:pt>
                <c:pt idx="3">
                  <c:v>SA</c:v>
                </c:pt>
                <c:pt idx="4">
                  <c:v>WA</c:v>
                </c:pt>
                <c:pt idx="5">
                  <c:v>Tas.</c:v>
                </c:pt>
                <c:pt idx="6">
                  <c:v>NT</c:v>
                </c:pt>
                <c:pt idx="7">
                  <c:v>ACT</c:v>
                </c:pt>
              </c:strCache>
            </c:strRef>
          </c:cat>
          <c:val>
            <c:numRef>
              <c:f>'Financial and insurance ser...'!$L$82:$L$89</c:f>
              <c:numCache>
                <c:formatCode>0.0</c:formatCode>
                <c:ptCount val="8"/>
                <c:pt idx="0">
                  <c:v>102.46226802243399</c:v>
                </c:pt>
                <c:pt idx="1">
                  <c:v>99.428207320958464</c:v>
                </c:pt>
                <c:pt idx="2">
                  <c:v>99.257920273998664</c:v>
                </c:pt>
                <c:pt idx="3">
                  <c:v>99.443929564411491</c:v>
                </c:pt>
                <c:pt idx="4">
                  <c:v>100.56723595782724</c:v>
                </c:pt>
                <c:pt idx="5">
                  <c:v>95.874689826302728</c:v>
                </c:pt>
                <c:pt idx="6">
                  <c:v>94.181034482758619</c:v>
                </c:pt>
                <c:pt idx="7">
                  <c:v>100.1544799176107</c:v>
                </c:pt>
              </c:numCache>
            </c:numRef>
          </c:val>
          <c:extLst>
            <c:ext xmlns:c16="http://schemas.microsoft.com/office/drawing/2014/chart" uri="{C3380CC4-5D6E-409C-BE32-E72D297353CC}">
              <c16:uniqueId val="{00000000-53E0-4C56-A56B-4C5C447B07FF}"/>
            </c:ext>
          </c:extLst>
        </c:ser>
        <c:ser>
          <c:idx val="1"/>
          <c:order val="1"/>
          <c:tx>
            <c:strRef>
              <c:f>'Financial and insurance ser...'!$K$7</c:f>
              <c:strCache>
                <c:ptCount val="1"/>
                <c:pt idx="0">
                  <c:v>Previous week (ending 20 June)</c:v>
                </c:pt>
              </c:strCache>
            </c:strRef>
          </c:tx>
          <c:spPr>
            <a:solidFill>
              <a:schemeClr val="accent2"/>
            </a:solidFill>
            <a:ln>
              <a:noFill/>
            </a:ln>
            <a:effectLst/>
          </c:spPr>
          <c:invertIfNegative val="0"/>
          <c:cat>
            <c:strRef>
              <c:f>'Financial and insurance ser...'!$K$82:$K$89</c:f>
              <c:strCache>
                <c:ptCount val="8"/>
                <c:pt idx="0">
                  <c:v>NSW</c:v>
                </c:pt>
                <c:pt idx="1">
                  <c:v>Vic.</c:v>
                </c:pt>
                <c:pt idx="2">
                  <c:v>Qld.</c:v>
                </c:pt>
                <c:pt idx="3">
                  <c:v>SA</c:v>
                </c:pt>
                <c:pt idx="4">
                  <c:v>WA</c:v>
                </c:pt>
                <c:pt idx="5">
                  <c:v>Tas.</c:v>
                </c:pt>
                <c:pt idx="6">
                  <c:v>NT</c:v>
                </c:pt>
                <c:pt idx="7">
                  <c:v>ACT</c:v>
                </c:pt>
              </c:strCache>
            </c:strRef>
          </c:cat>
          <c:val>
            <c:numRef>
              <c:f>'Financial and insurance ser...'!$L$91:$L$98</c:f>
              <c:numCache>
                <c:formatCode>0.0</c:formatCode>
                <c:ptCount val="8"/>
                <c:pt idx="0">
                  <c:v>102.00971227942182</c:v>
                </c:pt>
                <c:pt idx="1">
                  <c:v>99.475158039472149</c:v>
                </c:pt>
                <c:pt idx="2">
                  <c:v>98.547553356800805</c:v>
                </c:pt>
                <c:pt idx="3">
                  <c:v>100.06950880444856</c:v>
                </c:pt>
                <c:pt idx="4">
                  <c:v>100.82002589555459</c:v>
                </c:pt>
                <c:pt idx="5">
                  <c:v>96.83622828784118</c:v>
                </c:pt>
                <c:pt idx="6">
                  <c:v>95.474137931034491</c:v>
                </c:pt>
                <c:pt idx="7">
                  <c:v>100.25746652935119</c:v>
                </c:pt>
              </c:numCache>
            </c:numRef>
          </c:val>
          <c:extLst>
            <c:ext xmlns:c16="http://schemas.microsoft.com/office/drawing/2014/chart" uri="{C3380CC4-5D6E-409C-BE32-E72D297353CC}">
              <c16:uniqueId val="{00000001-53E0-4C56-A56B-4C5C447B07FF}"/>
            </c:ext>
          </c:extLst>
        </c:ser>
        <c:ser>
          <c:idx val="2"/>
          <c:order val="2"/>
          <c:tx>
            <c:strRef>
              <c:f>'Financial and insurance ser...'!$K$8</c:f>
              <c:strCache>
                <c:ptCount val="1"/>
                <c:pt idx="0">
                  <c:v>This week (ending 27 June)</c:v>
                </c:pt>
              </c:strCache>
            </c:strRef>
          </c:tx>
          <c:spPr>
            <a:solidFill>
              <a:srgbClr val="993366"/>
            </a:solidFill>
            <a:ln>
              <a:noFill/>
            </a:ln>
            <a:effectLst/>
          </c:spPr>
          <c:invertIfNegative val="0"/>
          <c:cat>
            <c:strRef>
              <c:f>'Financial and insurance ser...'!$K$82:$K$89</c:f>
              <c:strCache>
                <c:ptCount val="8"/>
                <c:pt idx="0">
                  <c:v>NSW</c:v>
                </c:pt>
                <c:pt idx="1">
                  <c:v>Vic.</c:v>
                </c:pt>
                <c:pt idx="2">
                  <c:v>Qld.</c:v>
                </c:pt>
                <c:pt idx="3">
                  <c:v>SA</c:v>
                </c:pt>
                <c:pt idx="4">
                  <c:v>WA</c:v>
                </c:pt>
                <c:pt idx="5">
                  <c:v>Tas.</c:v>
                </c:pt>
                <c:pt idx="6">
                  <c:v>NT</c:v>
                </c:pt>
                <c:pt idx="7">
                  <c:v>ACT</c:v>
                </c:pt>
              </c:strCache>
            </c:strRef>
          </c:cat>
          <c:val>
            <c:numRef>
              <c:f>'Financial and insurance ser...'!$L$100:$L$107</c:f>
              <c:numCache>
                <c:formatCode>0.0</c:formatCode>
                <c:ptCount val="8"/>
                <c:pt idx="0">
                  <c:v>102.24650038757923</c:v>
                </c:pt>
                <c:pt idx="1">
                  <c:v>100.78736354947431</c:v>
                </c:pt>
                <c:pt idx="2">
                  <c:v>98.050423365997531</c:v>
                </c:pt>
                <c:pt idx="3">
                  <c:v>101.5430954587581</c:v>
                </c:pt>
                <c:pt idx="4">
                  <c:v>101.08810654171035</c:v>
                </c:pt>
                <c:pt idx="5">
                  <c:v>96.277915632754343</c:v>
                </c:pt>
                <c:pt idx="6">
                  <c:v>95.40517241379311</c:v>
                </c:pt>
                <c:pt idx="7">
                  <c:v>101.21215242018538</c:v>
                </c:pt>
              </c:numCache>
            </c:numRef>
          </c:val>
          <c:extLst>
            <c:ext xmlns:c16="http://schemas.microsoft.com/office/drawing/2014/chart" uri="{C3380CC4-5D6E-409C-BE32-E72D297353CC}">
              <c16:uniqueId val="{00000002-53E0-4C56-A56B-4C5C447B07FF}"/>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'Financial and insurance ser...'!$K$4</c:f>
              <c:strCache>
                <c:ptCount val="1"/>
                <c:pt idx="0">
                  <c:v>Previous month (week ending 30 May)</c:v>
                </c:pt>
              </c:strCache>
            </c:strRef>
          </c:tx>
          <c:spPr>
            <a:solidFill>
              <a:schemeClr val="accent1"/>
            </a:solidFill>
            <a:ln>
              <a:noFill/>
            </a:ln>
            <a:effectLst/>
          </c:spPr>
          <c:invertIfNegative val="0"/>
          <c:cat>
            <c:strRef>
              <c:f>'Financial and insurance ser...'!$K$24:$K$30</c:f>
              <c:strCache>
                <c:ptCount val="7"/>
                <c:pt idx="0">
                  <c:v>Aged under 20</c:v>
                </c:pt>
                <c:pt idx="1">
                  <c:v>Aged 20-29</c:v>
                </c:pt>
                <c:pt idx="2">
                  <c:v>Aged 30-39</c:v>
                </c:pt>
                <c:pt idx="3">
                  <c:v>Aged 40-49</c:v>
                </c:pt>
                <c:pt idx="4">
                  <c:v>Aged 50-59</c:v>
                </c:pt>
                <c:pt idx="5">
                  <c:v>Aged 60-69</c:v>
                </c:pt>
                <c:pt idx="6">
                  <c:v>Aged 70+</c:v>
                </c:pt>
              </c:strCache>
            </c:strRef>
          </c:cat>
          <c:val>
            <c:numRef>
              <c:f>'Financial and insurance ser...'!$L$24:$L$30</c:f>
              <c:numCache>
                <c:formatCode>0.0</c:formatCode>
                <c:ptCount val="7"/>
                <c:pt idx="0">
                  <c:v>95.316961736150773</c:v>
                </c:pt>
                <c:pt idx="1">
                  <c:v>100.05590659697845</c:v>
                </c:pt>
                <c:pt idx="2">
                  <c:v>101.41681513531857</c:v>
                </c:pt>
                <c:pt idx="3">
                  <c:v>101.24768340852506</c:v>
                </c:pt>
                <c:pt idx="4">
                  <c:v>100.78768032569255</c:v>
                </c:pt>
                <c:pt idx="5">
                  <c:v>99.029126213592235</c:v>
                </c:pt>
                <c:pt idx="6">
                  <c:v>96.157950907150479</c:v>
                </c:pt>
              </c:numCache>
            </c:numRef>
          </c:val>
          <c:extLst>
            <c:ext xmlns:c16="http://schemas.microsoft.com/office/drawing/2014/chart" uri="{C3380CC4-5D6E-409C-BE32-E72D297353CC}">
              <c16:uniqueId val="{00000000-2F45-4F56-BEA1-5C9E5E24E3E8}"/>
            </c:ext>
          </c:extLst>
        </c:ser>
        <c:ser>
          <c:idx val="1"/>
          <c:order val="1"/>
          <c:tx>
            <c:strRef>
              <c:f>'Financial and insurance ser...'!$K$7</c:f>
              <c:strCache>
                <c:ptCount val="1"/>
                <c:pt idx="0">
                  <c:v>Previous week (ending 20 June)</c:v>
                </c:pt>
              </c:strCache>
            </c:strRef>
          </c:tx>
          <c:spPr>
            <a:solidFill>
              <a:schemeClr val="accent2"/>
            </a:solidFill>
            <a:ln>
              <a:noFill/>
            </a:ln>
            <a:effectLst/>
          </c:spPr>
          <c:invertIfNegative val="0"/>
          <c:cat>
            <c:strRef>
              <c:f>'Financial and insurance ser...'!$K$24:$K$30</c:f>
              <c:strCache>
                <c:ptCount val="7"/>
                <c:pt idx="0">
                  <c:v>Aged under 20</c:v>
                </c:pt>
                <c:pt idx="1">
                  <c:v>Aged 20-29</c:v>
                </c:pt>
                <c:pt idx="2">
                  <c:v>Aged 30-39</c:v>
                </c:pt>
                <c:pt idx="3">
                  <c:v>Aged 40-49</c:v>
                </c:pt>
                <c:pt idx="4">
                  <c:v>Aged 50-59</c:v>
                </c:pt>
                <c:pt idx="5">
                  <c:v>Aged 60-69</c:v>
                </c:pt>
                <c:pt idx="6">
                  <c:v>Aged 70+</c:v>
                </c:pt>
              </c:strCache>
            </c:strRef>
          </c:cat>
          <c:val>
            <c:numRef>
              <c:f>'Financial and insurance ser...'!$L$33:$L$39</c:f>
              <c:numCache>
                <c:formatCode>0.0</c:formatCode>
                <c:ptCount val="7"/>
                <c:pt idx="0">
                  <c:v>102.53188654102419</c:v>
                </c:pt>
                <c:pt idx="1">
                  <c:v>100.20282393322412</c:v>
                </c:pt>
                <c:pt idx="2">
                  <c:v>100.93631658915444</c:v>
                </c:pt>
                <c:pt idx="3">
                  <c:v>100.86298882420112</c:v>
                </c:pt>
                <c:pt idx="4">
                  <c:v>100.38793993568753</c:v>
                </c:pt>
                <c:pt idx="5">
                  <c:v>98.731050928291609</c:v>
                </c:pt>
                <c:pt idx="6">
                  <c:v>97.225186766275357</c:v>
                </c:pt>
              </c:numCache>
            </c:numRef>
          </c:val>
          <c:extLst>
            <c:ext xmlns:c16="http://schemas.microsoft.com/office/drawing/2014/chart" uri="{C3380CC4-5D6E-409C-BE32-E72D297353CC}">
              <c16:uniqueId val="{00000001-2F45-4F56-BEA1-5C9E5E24E3E8}"/>
            </c:ext>
          </c:extLst>
        </c:ser>
        <c:ser>
          <c:idx val="2"/>
          <c:order val="2"/>
          <c:tx>
            <c:strRef>
              <c:f>'Financial and insurance ser...'!$K$8</c:f>
              <c:strCache>
                <c:ptCount val="1"/>
                <c:pt idx="0">
                  <c:v>This week (ending 27 June)</c:v>
                </c:pt>
              </c:strCache>
            </c:strRef>
          </c:tx>
          <c:spPr>
            <a:solidFill>
              <a:srgbClr val="993366"/>
            </a:solidFill>
            <a:ln>
              <a:noFill/>
            </a:ln>
            <a:effectLst/>
          </c:spPr>
          <c:invertIfNegative val="0"/>
          <c:cat>
            <c:strRef>
              <c:f>'Financial and insurance ser...'!$K$24:$K$30</c:f>
              <c:strCache>
                <c:ptCount val="7"/>
                <c:pt idx="0">
                  <c:v>Aged under 20</c:v>
                </c:pt>
                <c:pt idx="1">
                  <c:v>Aged 20-29</c:v>
                </c:pt>
                <c:pt idx="2">
                  <c:v>Aged 30-39</c:v>
                </c:pt>
                <c:pt idx="3">
                  <c:v>Aged 40-49</c:v>
                </c:pt>
                <c:pt idx="4">
                  <c:v>Aged 50-59</c:v>
                </c:pt>
                <c:pt idx="5">
                  <c:v>Aged 60-69</c:v>
                </c:pt>
                <c:pt idx="6">
                  <c:v>Aged 70+</c:v>
                </c:pt>
              </c:strCache>
            </c:strRef>
          </c:cat>
          <c:val>
            <c:numRef>
              <c:f>'Financial and insurance ser...'!$L$42:$L$48</c:f>
              <c:numCache>
                <c:formatCode>0.0</c:formatCode>
                <c:ptCount val="7"/>
                <c:pt idx="0">
                  <c:v>104.55587283457071</c:v>
                </c:pt>
                <c:pt idx="1">
                  <c:v>100.83045999427934</c:v>
                </c:pt>
                <c:pt idx="2">
                  <c:v>101.34584326337955</c:v>
                </c:pt>
                <c:pt idx="3">
                  <c:v>101.24942436211835</c:v>
                </c:pt>
                <c:pt idx="4">
                  <c:v>100.82606130336018</c:v>
                </c:pt>
                <c:pt idx="5">
                  <c:v>99.066343042071196</c:v>
                </c:pt>
                <c:pt idx="6">
                  <c:v>97.582355033795793</c:v>
                </c:pt>
              </c:numCache>
            </c:numRef>
          </c:val>
          <c:extLst>
            <c:ext xmlns:c16="http://schemas.microsoft.com/office/drawing/2014/chart" uri="{C3380CC4-5D6E-409C-BE32-E72D297353CC}">
              <c16:uniqueId val="{00000002-2F45-4F56-BEA1-5C9E5E24E3E8}"/>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'Financial and insurance ser...'!$K$109:$K$128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'Financial and insurance ser...'!$L$109:$L$128</c:f>
              <c:numCache>
                <c:formatCode>0.0</c:formatCode>
                <c:ptCount val="20"/>
                <c:pt idx="0">
                  <c:v>100</c:v>
                </c:pt>
                <c:pt idx="1">
                  <c:v>100.32806965901646</c:v>
                </c:pt>
                <c:pt idx="2">
                  <c:v>99.633710937870916</c:v>
                </c:pt>
                <c:pt idx="3">
                  <c:v>99.018639674114311</c:v>
                </c:pt>
                <c:pt idx="4">
                  <c:v>99.473949085108202</c:v>
                </c:pt>
                <c:pt idx="5">
                  <c:v>99.623028496007137</c:v>
                </c:pt>
                <c:pt idx="6">
                  <c:v>99.7894372014851</c:v>
                </c:pt>
                <c:pt idx="7">
                  <c:v>100.3180993799436</c:v>
                </c:pt>
                <c:pt idx="8">
                  <c:v>100.13412399228964</c:v>
                </c:pt>
                <c:pt idx="9">
                  <c:v>100.23406417061523</c:v>
                </c:pt>
                <c:pt idx="10">
                  <c:v>100.46907789161833</c:v>
                </c:pt>
                <c:pt idx="11">
                  <c:v>100.64878030252675</c:v>
                </c:pt>
                <c:pt idx="12">
                  <c:v>100.56237121722864</c:v>
                </c:pt>
                <c:pt idx="13">
                  <c:v>100.7183348684398</c:v>
                </c:pt>
                <c:pt idx="14">
                  <c:v>100.43774272881791</c:v>
                </c:pt>
                <c:pt idx="15">
                  <c:v>100.88694653081767</c:v>
                </c:pt>
                <c:pt idx="16">
                  <c:v>0</c:v>
                </c:pt>
                <c:pt idx="17">
                  <c:v>0</c:v>
                </c:pt>
                <c:pt idx="18">
                  <c:v>0</c:v>
                </c:pt>
                <c:pt idx="19">
                  <c:v>0</c:v>
                </c:pt>
              </c:numCache>
            </c:numRef>
          </c:val>
          <c:smooth val="0"/>
          <c:extLst>
            <c:ext xmlns:c16="http://schemas.microsoft.com/office/drawing/2014/chart" uri="{C3380CC4-5D6E-409C-BE32-E72D297353CC}">
              <c16:uniqueId val="{00000000-DF70-4290-AA04-90ED301B15F8}"/>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'Financial and insurance ser...'!$K$109:$K$128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'Financial and insurance ser...'!$L$151:$L$170</c:f>
              <c:numCache>
                <c:formatCode>0.0</c:formatCode>
                <c:ptCount val="20"/>
                <c:pt idx="0">
                  <c:v>100</c:v>
                </c:pt>
                <c:pt idx="1">
                  <c:v>106.49956933467976</c:v>
                </c:pt>
                <c:pt idx="2">
                  <c:v>107.40544097770213</c:v>
                </c:pt>
                <c:pt idx="3">
                  <c:v>99.623065784279959</c:v>
                </c:pt>
                <c:pt idx="4">
                  <c:v>97.977366300017977</c:v>
                </c:pt>
                <c:pt idx="5">
                  <c:v>95.278069005763712</c:v>
                </c:pt>
                <c:pt idx="6">
                  <c:v>91.931049197063714</c:v>
                </c:pt>
                <c:pt idx="7">
                  <c:v>92.29779337580878</c:v>
                </c:pt>
                <c:pt idx="8">
                  <c:v>90.065453924716493</c:v>
                </c:pt>
                <c:pt idx="9">
                  <c:v>90.506071668334116</c:v>
                </c:pt>
                <c:pt idx="10">
                  <c:v>91.656617312614458</c:v>
                </c:pt>
                <c:pt idx="11">
                  <c:v>93.011763580565017</c:v>
                </c:pt>
                <c:pt idx="12">
                  <c:v>91.342150464597083</c:v>
                </c:pt>
                <c:pt idx="13">
                  <c:v>93.00439532467756</c:v>
                </c:pt>
                <c:pt idx="14">
                  <c:v>93.165959051516992</c:v>
                </c:pt>
                <c:pt idx="15">
                  <c:v>92.753990558227699</c:v>
                </c:pt>
                <c:pt idx="16">
                  <c:v>0</c:v>
                </c:pt>
                <c:pt idx="17">
                  <c:v>0</c:v>
                </c:pt>
                <c:pt idx="18">
                  <c:v>0</c:v>
                </c:pt>
                <c:pt idx="19">
                  <c:v>0</c:v>
                </c:pt>
              </c:numCache>
            </c:numRef>
          </c:val>
          <c:smooth val="0"/>
          <c:extLst>
            <c:ext xmlns:c16="http://schemas.microsoft.com/office/drawing/2014/chart" uri="{C3380CC4-5D6E-409C-BE32-E72D297353CC}">
              <c16:uniqueId val="{00000001-DF70-4290-AA04-90ED301B15F8}"/>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'Rental, hiring and real est...'!$K$4</c:f>
              <c:strCache>
                <c:ptCount val="1"/>
                <c:pt idx="0">
                  <c:v>Previous month (week ending 30 May)</c:v>
                </c:pt>
              </c:strCache>
            </c:strRef>
          </c:tx>
          <c:spPr>
            <a:solidFill>
              <a:schemeClr val="accent1"/>
            </a:solidFill>
            <a:ln>
              <a:noFill/>
            </a:ln>
            <a:effectLst/>
          </c:spPr>
          <c:invertIfNegative val="0"/>
          <c:cat>
            <c:strRef>
              <c:f>'Rental, hiring and real est...'!$K$53:$K$60</c:f>
              <c:strCache>
                <c:ptCount val="8"/>
                <c:pt idx="0">
                  <c:v>NSW</c:v>
                </c:pt>
                <c:pt idx="1">
                  <c:v>Vic.</c:v>
                </c:pt>
                <c:pt idx="2">
                  <c:v>Qld.</c:v>
                </c:pt>
                <c:pt idx="3">
                  <c:v>SA</c:v>
                </c:pt>
                <c:pt idx="4">
                  <c:v>WA</c:v>
                </c:pt>
                <c:pt idx="5">
                  <c:v>Tas.</c:v>
                </c:pt>
                <c:pt idx="6">
                  <c:v>NT</c:v>
                </c:pt>
                <c:pt idx="7">
                  <c:v>ACT</c:v>
                </c:pt>
              </c:strCache>
            </c:strRef>
          </c:cat>
          <c:val>
            <c:numRef>
              <c:f>'Rental, hiring and real est...'!$L$53:$L$60</c:f>
              <c:numCache>
                <c:formatCode>0.0</c:formatCode>
                <c:ptCount val="8"/>
                <c:pt idx="0">
                  <c:v>92.640313353605109</c:v>
                </c:pt>
                <c:pt idx="1">
                  <c:v>91.941176470588232</c:v>
                </c:pt>
                <c:pt idx="2">
                  <c:v>93.862201728074496</c:v>
                </c:pt>
                <c:pt idx="3">
                  <c:v>91.809590479523976</c:v>
                </c:pt>
                <c:pt idx="4">
                  <c:v>94.44216739076974</c:v>
                </c:pt>
                <c:pt idx="5">
                  <c:v>92.739273927392745</c:v>
                </c:pt>
                <c:pt idx="6">
                  <c:v>100</c:v>
                </c:pt>
                <c:pt idx="7">
                  <c:v>92.630385487528343</c:v>
                </c:pt>
              </c:numCache>
            </c:numRef>
          </c:val>
          <c:extLst>
            <c:ext xmlns:c16="http://schemas.microsoft.com/office/drawing/2014/chart" uri="{C3380CC4-5D6E-409C-BE32-E72D297353CC}">
              <c16:uniqueId val="{00000000-69E7-4DFA-A82D-B0028C15A967}"/>
            </c:ext>
          </c:extLst>
        </c:ser>
        <c:ser>
          <c:idx val="1"/>
          <c:order val="1"/>
          <c:tx>
            <c:strRef>
              <c:f>'Rental, hiring and real est...'!$K$7</c:f>
              <c:strCache>
                <c:ptCount val="1"/>
                <c:pt idx="0">
                  <c:v>Previous week (ending 20 June)</c:v>
                </c:pt>
              </c:strCache>
            </c:strRef>
          </c:tx>
          <c:spPr>
            <a:solidFill>
              <a:schemeClr val="accent2"/>
            </a:solidFill>
            <a:ln>
              <a:noFill/>
            </a:ln>
            <a:effectLst/>
          </c:spPr>
          <c:invertIfNegative val="0"/>
          <c:cat>
            <c:strRef>
              <c:f>'Rental, hiring and real est...'!$K$53:$K$60</c:f>
              <c:strCache>
                <c:ptCount val="8"/>
                <c:pt idx="0">
                  <c:v>NSW</c:v>
                </c:pt>
                <c:pt idx="1">
                  <c:v>Vic.</c:v>
                </c:pt>
                <c:pt idx="2">
                  <c:v>Qld.</c:v>
                </c:pt>
                <c:pt idx="3">
                  <c:v>SA</c:v>
                </c:pt>
                <c:pt idx="4">
                  <c:v>WA</c:v>
                </c:pt>
                <c:pt idx="5">
                  <c:v>Tas.</c:v>
                </c:pt>
                <c:pt idx="6">
                  <c:v>NT</c:v>
                </c:pt>
                <c:pt idx="7">
                  <c:v>ACT</c:v>
                </c:pt>
              </c:strCache>
            </c:strRef>
          </c:cat>
          <c:val>
            <c:numRef>
              <c:f>'Rental, hiring and real est...'!$L$62:$L$69</c:f>
              <c:numCache>
                <c:formatCode>0.0</c:formatCode>
                <c:ptCount val="8"/>
                <c:pt idx="0">
                  <c:v>92.967582332628979</c:v>
                </c:pt>
                <c:pt idx="1">
                  <c:v>92.186851211072664</c:v>
                </c:pt>
                <c:pt idx="2">
                  <c:v>94.184536867081519</c:v>
                </c:pt>
                <c:pt idx="3">
                  <c:v>92.859642982149097</c:v>
                </c:pt>
                <c:pt idx="4">
                  <c:v>96.67185834904501</c:v>
                </c:pt>
                <c:pt idx="5">
                  <c:v>93.89438943894389</c:v>
                </c:pt>
                <c:pt idx="6">
                  <c:v>97.216035634743875</c:v>
                </c:pt>
                <c:pt idx="7">
                  <c:v>92.460317460317469</c:v>
                </c:pt>
              </c:numCache>
            </c:numRef>
          </c:val>
          <c:extLst>
            <c:ext xmlns:c16="http://schemas.microsoft.com/office/drawing/2014/chart" uri="{C3380CC4-5D6E-409C-BE32-E72D297353CC}">
              <c16:uniqueId val="{00000001-69E7-4DFA-A82D-B0028C15A967}"/>
            </c:ext>
          </c:extLst>
        </c:ser>
        <c:ser>
          <c:idx val="2"/>
          <c:order val="2"/>
          <c:tx>
            <c:strRef>
              <c:f>'Rental, hiring and real est...'!$K$8</c:f>
              <c:strCache>
                <c:ptCount val="1"/>
                <c:pt idx="0">
                  <c:v>This week (ending 27 June)</c:v>
                </c:pt>
              </c:strCache>
            </c:strRef>
          </c:tx>
          <c:spPr>
            <a:solidFill>
              <a:srgbClr val="993366"/>
            </a:solidFill>
            <a:ln>
              <a:noFill/>
            </a:ln>
            <a:effectLst/>
          </c:spPr>
          <c:invertIfNegative val="0"/>
          <c:cat>
            <c:strRef>
              <c:f>'Rental, hiring and real est...'!$K$53:$K$60</c:f>
              <c:strCache>
                <c:ptCount val="8"/>
                <c:pt idx="0">
                  <c:v>NSW</c:v>
                </c:pt>
                <c:pt idx="1">
                  <c:v>Vic.</c:v>
                </c:pt>
                <c:pt idx="2">
                  <c:v>Qld.</c:v>
                </c:pt>
                <c:pt idx="3">
                  <c:v>SA</c:v>
                </c:pt>
                <c:pt idx="4">
                  <c:v>WA</c:v>
                </c:pt>
                <c:pt idx="5">
                  <c:v>Tas.</c:v>
                </c:pt>
                <c:pt idx="6">
                  <c:v>NT</c:v>
                </c:pt>
                <c:pt idx="7">
                  <c:v>ACT</c:v>
                </c:pt>
              </c:strCache>
            </c:strRef>
          </c:cat>
          <c:val>
            <c:numRef>
              <c:f>'Rental, hiring and real est...'!$L$71:$L$78</c:f>
              <c:numCache>
                <c:formatCode>0.0</c:formatCode>
                <c:ptCount val="8"/>
                <c:pt idx="0">
                  <c:v>92.81090553007266</c:v>
                </c:pt>
                <c:pt idx="1">
                  <c:v>90.003529411764703</c:v>
                </c:pt>
                <c:pt idx="2">
                  <c:v>93.890047902583163</c:v>
                </c:pt>
                <c:pt idx="3">
                  <c:v>90.236261813090664</c:v>
                </c:pt>
                <c:pt idx="4">
                  <c:v>95.494876629231911</c:v>
                </c:pt>
                <c:pt idx="5">
                  <c:v>94.818481848184817</c:v>
                </c:pt>
                <c:pt idx="6">
                  <c:v>96.320712694877514</c:v>
                </c:pt>
                <c:pt idx="7">
                  <c:v>94.078231292517003</c:v>
                </c:pt>
              </c:numCache>
            </c:numRef>
          </c:val>
          <c:extLst>
            <c:ext xmlns:c16="http://schemas.microsoft.com/office/drawing/2014/chart" uri="{C3380CC4-5D6E-409C-BE32-E72D297353CC}">
              <c16:uniqueId val="{00000002-69E7-4DFA-A82D-B0028C15A967}"/>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'Rental, hiring and real est...'!$K$4</c:f>
              <c:strCache>
                <c:ptCount val="1"/>
                <c:pt idx="0">
                  <c:v>Previous month (week ending 30 May)</c:v>
                </c:pt>
              </c:strCache>
            </c:strRef>
          </c:tx>
          <c:spPr>
            <a:solidFill>
              <a:schemeClr val="accent1"/>
            </a:solidFill>
            <a:ln>
              <a:noFill/>
            </a:ln>
            <a:effectLst/>
          </c:spPr>
          <c:invertIfNegative val="0"/>
          <c:cat>
            <c:strRef>
              <c:f>'Rental, hiring and real est...'!$K$82:$K$89</c:f>
              <c:strCache>
                <c:ptCount val="8"/>
                <c:pt idx="0">
                  <c:v>NSW</c:v>
                </c:pt>
                <c:pt idx="1">
                  <c:v>Vic.</c:v>
                </c:pt>
                <c:pt idx="2">
                  <c:v>Qld.</c:v>
                </c:pt>
                <c:pt idx="3">
                  <c:v>SA</c:v>
                </c:pt>
                <c:pt idx="4">
                  <c:v>WA</c:v>
                </c:pt>
                <c:pt idx="5">
                  <c:v>Tas.</c:v>
                </c:pt>
                <c:pt idx="6">
                  <c:v>NT</c:v>
                </c:pt>
                <c:pt idx="7">
                  <c:v>ACT</c:v>
                </c:pt>
              </c:strCache>
            </c:strRef>
          </c:cat>
          <c:val>
            <c:numRef>
              <c:f>'Rental, hiring and real est...'!$L$82:$L$89</c:f>
              <c:numCache>
                <c:formatCode>0.0</c:formatCode>
                <c:ptCount val="8"/>
                <c:pt idx="0">
                  <c:v>90.826189046032866</c:v>
                </c:pt>
                <c:pt idx="1">
                  <c:v>90.302894155528108</c:v>
                </c:pt>
                <c:pt idx="2">
                  <c:v>90.134693877551015</c:v>
                </c:pt>
                <c:pt idx="3">
                  <c:v>91.856392294220669</c:v>
                </c:pt>
                <c:pt idx="4">
                  <c:v>91.482371794871796</c:v>
                </c:pt>
                <c:pt idx="5">
                  <c:v>91.112385321100916</c:v>
                </c:pt>
                <c:pt idx="6">
                  <c:v>93.956043956043956</c:v>
                </c:pt>
                <c:pt idx="7">
                  <c:v>90.673575129533674</c:v>
                </c:pt>
              </c:numCache>
            </c:numRef>
          </c:val>
          <c:extLst>
            <c:ext xmlns:c16="http://schemas.microsoft.com/office/drawing/2014/chart" uri="{C3380CC4-5D6E-409C-BE32-E72D297353CC}">
              <c16:uniqueId val="{00000000-CA02-4773-B9A4-618C95CA1CDC}"/>
            </c:ext>
          </c:extLst>
        </c:ser>
        <c:ser>
          <c:idx val="1"/>
          <c:order val="1"/>
          <c:tx>
            <c:strRef>
              <c:f>'Rental, hiring and real est...'!$K$7</c:f>
              <c:strCache>
                <c:ptCount val="1"/>
                <c:pt idx="0">
                  <c:v>Previous week (ending 20 June)</c:v>
                </c:pt>
              </c:strCache>
            </c:strRef>
          </c:tx>
          <c:spPr>
            <a:solidFill>
              <a:schemeClr val="accent2"/>
            </a:solidFill>
            <a:ln>
              <a:noFill/>
            </a:ln>
            <a:effectLst/>
          </c:spPr>
          <c:invertIfNegative val="0"/>
          <c:cat>
            <c:strRef>
              <c:f>'Rental, hiring and real est...'!$K$82:$K$89</c:f>
              <c:strCache>
                <c:ptCount val="8"/>
                <c:pt idx="0">
                  <c:v>NSW</c:v>
                </c:pt>
                <c:pt idx="1">
                  <c:v>Vic.</c:v>
                </c:pt>
                <c:pt idx="2">
                  <c:v>Qld.</c:v>
                </c:pt>
                <c:pt idx="3">
                  <c:v>SA</c:v>
                </c:pt>
                <c:pt idx="4">
                  <c:v>WA</c:v>
                </c:pt>
                <c:pt idx="5">
                  <c:v>Tas.</c:v>
                </c:pt>
                <c:pt idx="6">
                  <c:v>NT</c:v>
                </c:pt>
                <c:pt idx="7">
                  <c:v>ACT</c:v>
                </c:pt>
              </c:strCache>
            </c:strRef>
          </c:cat>
          <c:val>
            <c:numRef>
              <c:f>'Rental, hiring and real est...'!$L$91:$L$98</c:f>
              <c:numCache>
                <c:formatCode>0.0</c:formatCode>
                <c:ptCount val="8"/>
                <c:pt idx="0">
                  <c:v>91.129252443619293</c:v>
                </c:pt>
                <c:pt idx="1">
                  <c:v>91.160283050657085</c:v>
                </c:pt>
                <c:pt idx="2">
                  <c:v>91.657142857142858</c:v>
                </c:pt>
                <c:pt idx="3">
                  <c:v>92.276707530647982</c:v>
                </c:pt>
                <c:pt idx="4">
                  <c:v>92.988782051282044</c:v>
                </c:pt>
                <c:pt idx="5">
                  <c:v>93.692660550458712</c:v>
                </c:pt>
                <c:pt idx="6">
                  <c:v>94.835164835164832</c:v>
                </c:pt>
                <c:pt idx="7">
                  <c:v>90.932642487046635</c:v>
                </c:pt>
              </c:numCache>
            </c:numRef>
          </c:val>
          <c:extLst>
            <c:ext xmlns:c16="http://schemas.microsoft.com/office/drawing/2014/chart" uri="{C3380CC4-5D6E-409C-BE32-E72D297353CC}">
              <c16:uniqueId val="{00000001-CA02-4773-B9A4-618C95CA1CDC}"/>
            </c:ext>
          </c:extLst>
        </c:ser>
        <c:ser>
          <c:idx val="2"/>
          <c:order val="2"/>
          <c:tx>
            <c:strRef>
              <c:f>'Rental, hiring and real est...'!$K$8</c:f>
              <c:strCache>
                <c:ptCount val="1"/>
                <c:pt idx="0">
                  <c:v>This week (ending 27 June)</c:v>
                </c:pt>
              </c:strCache>
            </c:strRef>
          </c:tx>
          <c:spPr>
            <a:solidFill>
              <a:srgbClr val="993366"/>
            </a:solidFill>
            <a:ln>
              <a:noFill/>
            </a:ln>
            <a:effectLst/>
          </c:spPr>
          <c:invertIfNegative val="0"/>
          <c:cat>
            <c:strRef>
              <c:f>'Rental, hiring and real est...'!$K$82:$K$89</c:f>
              <c:strCache>
                <c:ptCount val="8"/>
                <c:pt idx="0">
                  <c:v>NSW</c:v>
                </c:pt>
                <c:pt idx="1">
                  <c:v>Vic.</c:v>
                </c:pt>
                <c:pt idx="2">
                  <c:v>Qld.</c:v>
                </c:pt>
                <c:pt idx="3">
                  <c:v>SA</c:v>
                </c:pt>
                <c:pt idx="4">
                  <c:v>WA</c:v>
                </c:pt>
                <c:pt idx="5">
                  <c:v>Tas.</c:v>
                </c:pt>
                <c:pt idx="6">
                  <c:v>NT</c:v>
                </c:pt>
                <c:pt idx="7">
                  <c:v>ACT</c:v>
                </c:pt>
              </c:strCache>
            </c:strRef>
          </c:cat>
          <c:val>
            <c:numRef>
              <c:f>'Rental, hiring and real est...'!$L$100:$L$107</c:f>
              <c:numCache>
                <c:formatCode>0.0</c:formatCode>
                <c:ptCount val="8"/>
                <c:pt idx="0">
                  <c:v>91.581663299295585</c:v>
                </c:pt>
                <c:pt idx="1">
                  <c:v>90.860159496798829</c:v>
                </c:pt>
                <c:pt idx="2">
                  <c:v>92.994857142857143</c:v>
                </c:pt>
                <c:pt idx="3">
                  <c:v>91.496322241681256</c:v>
                </c:pt>
                <c:pt idx="4">
                  <c:v>93.189423076923077</c:v>
                </c:pt>
                <c:pt idx="5">
                  <c:v>95.449541284403665</c:v>
                </c:pt>
                <c:pt idx="6">
                  <c:v>95.498901098901086</c:v>
                </c:pt>
                <c:pt idx="7">
                  <c:v>92.024611398963728</c:v>
                </c:pt>
              </c:numCache>
            </c:numRef>
          </c:val>
          <c:extLst>
            <c:ext xmlns:c16="http://schemas.microsoft.com/office/drawing/2014/chart" uri="{C3380CC4-5D6E-409C-BE32-E72D297353CC}">
              <c16:uniqueId val="{00000002-CA02-4773-B9A4-618C95CA1CDC}"/>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'Rental, hiring and real est...'!$K$4</c:f>
              <c:strCache>
                <c:ptCount val="1"/>
                <c:pt idx="0">
                  <c:v>Previous month (week ending 30 May)</c:v>
                </c:pt>
              </c:strCache>
            </c:strRef>
          </c:tx>
          <c:spPr>
            <a:solidFill>
              <a:schemeClr val="accent1"/>
            </a:solidFill>
            <a:ln>
              <a:noFill/>
            </a:ln>
            <a:effectLst/>
          </c:spPr>
          <c:invertIfNegative val="0"/>
          <c:cat>
            <c:strRef>
              <c:f>'Rental, hiring and real est...'!$K$24:$K$30</c:f>
              <c:strCache>
                <c:ptCount val="7"/>
                <c:pt idx="0">
                  <c:v>Aged under 20</c:v>
                </c:pt>
                <c:pt idx="1">
                  <c:v>Aged 20-29</c:v>
                </c:pt>
                <c:pt idx="2">
                  <c:v>Aged 30-39</c:v>
                </c:pt>
                <c:pt idx="3">
                  <c:v>Aged 40-49</c:v>
                </c:pt>
                <c:pt idx="4">
                  <c:v>Aged 50-59</c:v>
                </c:pt>
                <c:pt idx="5">
                  <c:v>Aged 60-69</c:v>
                </c:pt>
                <c:pt idx="6">
                  <c:v>Aged 70+</c:v>
                </c:pt>
              </c:strCache>
            </c:strRef>
          </c:cat>
          <c:val>
            <c:numRef>
              <c:f>'Rental, hiring and real est...'!$L$24:$L$30</c:f>
              <c:numCache>
                <c:formatCode>0.0</c:formatCode>
                <c:ptCount val="7"/>
                <c:pt idx="0">
                  <c:v>80.653883972468037</c:v>
                </c:pt>
                <c:pt idx="1">
                  <c:v>86.204847246726715</c:v>
                </c:pt>
                <c:pt idx="2">
                  <c:v>92.697480233503299</c:v>
                </c:pt>
                <c:pt idx="3">
                  <c:v>94.667749357152516</c:v>
                </c:pt>
                <c:pt idx="4">
                  <c:v>95.296965505316848</c:v>
                </c:pt>
                <c:pt idx="5">
                  <c:v>94.845297786474262</c:v>
                </c:pt>
                <c:pt idx="6">
                  <c:v>95.47864047396321</c:v>
                </c:pt>
              </c:numCache>
            </c:numRef>
          </c:val>
          <c:extLst>
            <c:ext xmlns:c16="http://schemas.microsoft.com/office/drawing/2014/chart" uri="{C3380CC4-5D6E-409C-BE32-E72D297353CC}">
              <c16:uniqueId val="{00000000-BC7C-4553-AF41-5AA30AE8C06F}"/>
            </c:ext>
          </c:extLst>
        </c:ser>
        <c:ser>
          <c:idx val="1"/>
          <c:order val="1"/>
          <c:tx>
            <c:strRef>
              <c:f>'Rental, hiring and real est...'!$K$7</c:f>
              <c:strCache>
                <c:ptCount val="1"/>
                <c:pt idx="0">
                  <c:v>Previous week (ending 20 June)</c:v>
                </c:pt>
              </c:strCache>
            </c:strRef>
          </c:tx>
          <c:spPr>
            <a:solidFill>
              <a:schemeClr val="accent2"/>
            </a:solidFill>
            <a:ln>
              <a:noFill/>
            </a:ln>
            <a:effectLst/>
          </c:spPr>
          <c:invertIfNegative val="0"/>
          <c:cat>
            <c:strRef>
              <c:f>'Rental, hiring and real est...'!$K$24:$K$30</c:f>
              <c:strCache>
                <c:ptCount val="7"/>
                <c:pt idx="0">
                  <c:v>Aged under 20</c:v>
                </c:pt>
                <c:pt idx="1">
                  <c:v>Aged 20-29</c:v>
                </c:pt>
                <c:pt idx="2">
                  <c:v>Aged 30-39</c:v>
                </c:pt>
                <c:pt idx="3">
                  <c:v>Aged 40-49</c:v>
                </c:pt>
                <c:pt idx="4">
                  <c:v>Aged 50-59</c:v>
                </c:pt>
                <c:pt idx="5">
                  <c:v>Aged 60-69</c:v>
                </c:pt>
                <c:pt idx="6">
                  <c:v>Aged 70+</c:v>
                </c:pt>
              </c:strCache>
            </c:strRef>
          </c:cat>
          <c:val>
            <c:numRef>
              <c:f>'Rental, hiring and real est...'!$L$33:$L$39</c:f>
              <c:numCache>
                <c:formatCode>0.0</c:formatCode>
                <c:ptCount val="7"/>
                <c:pt idx="0">
                  <c:v>90.204031465093408</c:v>
                </c:pt>
                <c:pt idx="1">
                  <c:v>87.868882904633665</c:v>
                </c:pt>
                <c:pt idx="2">
                  <c:v>92.751052981600537</c:v>
                </c:pt>
                <c:pt idx="3">
                  <c:v>94.660982541615908</c:v>
                </c:pt>
                <c:pt idx="4">
                  <c:v>95.801273738508968</c:v>
                </c:pt>
                <c:pt idx="5">
                  <c:v>95.493457258163133</c:v>
                </c:pt>
                <c:pt idx="6">
                  <c:v>96.258185219831617</c:v>
                </c:pt>
              </c:numCache>
            </c:numRef>
          </c:val>
          <c:extLst>
            <c:ext xmlns:c16="http://schemas.microsoft.com/office/drawing/2014/chart" uri="{C3380CC4-5D6E-409C-BE32-E72D297353CC}">
              <c16:uniqueId val="{00000001-BC7C-4553-AF41-5AA30AE8C06F}"/>
            </c:ext>
          </c:extLst>
        </c:ser>
        <c:ser>
          <c:idx val="2"/>
          <c:order val="2"/>
          <c:tx>
            <c:strRef>
              <c:f>'Rental, hiring and real est...'!$K$8</c:f>
              <c:strCache>
                <c:ptCount val="1"/>
                <c:pt idx="0">
                  <c:v>This week (ending 27 June)</c:v>
                </c:pt>
              </c:strCache>
            </c:strRef>
          </c:tx>
          <c:spPr>
            <a:solidFill>
              <a:srgbClr val="993366"/>
            </a:solidFill>
            <a:ln>
              <a:noFill/>
            </a:ln>
            <a:effectLst/>
          </c:spPr>
          <c:invertIfNegative val="0"/>
          <c:cat>
            <c:strRef>
              <c:f>'Rental, hiring and real est...'!$K$24:$K$30</c:f>
              <c:strCache>
                <c:ptCount val="7"/>
                <c:pt idx="0">
                  <c:v>Aged under 20</c:v>
                </c:pt>
                <c:pt idx="1">
                  <c:v>Aged 20-29</c:v>
                </c:pt>
                <c:pt idx="2">
                  <c:v>Aged 30-39</c:v>
                </c:pt>
                <c:pt idx="3">
                  <c:v>Aged 40-49</c:v>
                </c:pt>
                <c:pt idx="4">
                  <c:v>Aged 50-59</c:v>
                </c:pt>
                <c:pt idx="5">
                  <c:v>Aged 60-69</c:v>
                </c:pt>
                <c:pt idx="6">
                  <c:v>Aged 70+</c:v>
                </c:pt>
              </c:strCache>
            </c:strRef>
          </c:cat>
          <c:val>
            <c:numRef>
              <c:f>'Rental, hiring and real est...'!$L$42:$L$48</c:f>
              <c:numCache>
                <c:formatCode>0.0</c:formatCode>
                <c:ptCount val="7"/>
                <c:pt idx="0">
                  <c:v>93.85103244837758</c:v>
                </c:pt>
                <c:pt idx="1">
                  <c:v>88.021766180703878</c:v>
                </c:pt>
                <c:pt idx="2">
                  <c:v>91.794724007980491</c:v>
                </c:pt>
                <c:pt idx="3">
                  <c:v>94.037217485451336</c:v>
                </c:pt>
                <c:pt idx="4">
                  <c:v>95.694994380565419</c:v>
                </c:pt>
                <c:pt idx="5">
                  <c:v>95.257796257796258</c:v>
                </c:pt>
                <c:pt idx="6">
                  <c:v>97.515434985968199</c:v>
                </c:pt>
              </c:numCache>
            </c:numRef>
          </c:val>
          <c:extLst>
            <c:ext xmlns:c16="http://schemas.microsoft.com/office/drawing/2014/chart" uri="{C3380CC4-5D6E-409C-BE32-E72D297353CC}">
              <c16:uniqueId val="{00000002-BC7C-4553-AF41-5AA30AE8C06F}"/>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'Rental, hiring and real est...'!$K$109:$K$128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'Rental, hiring and real est...'!$L$109:$L$128</c:f>
              <c:numCache>
                <c:formatCode>0.0</c:formatCode>
                <c:ptCount val="20"/>
                <c:pt idx="0">
                  <c:v>100</c:v>
                </c:pt>
                <c:pt idx="1">
                  <c:v>98.949751615597663</c:v>
                </c:pt>
                <c:pt idx="2">
                  <c:v>96.141029586319064</c:v>
                </c:pt>
                <c:pt idx="3">
                  <c:v>92.894008001055084</c:v>
                </c:pt>
                <c:pt idx="4">
                  <c:v>90.806699784586982</c:v>
                </c:pt>
                <c:pt idx="5">
                  <c:v>89.834263858970402</c:v>
                </c:pt>
                <c:pt idx="6">
                  <c:v>89.75249483448367</c:v>
                </c:pt>
                <c:pt idx="7">
                  <c:v>90.026816723084352</c:v>
                </c:pt>
                <c:pt idx="8">
                  <c:v>90.598320657669134</c:v>
                </c:pt>
                <c:pt idx="9">
                  <c:v>90.946058820943421</c:v>
                </c:pt>
                <c:pt idx="10">
                  <c:v>91.155317184683696</c:v>
                </c:pt>
                <c:pt idx="11">
                  <c:v>91.651646370950019</c:v>
                </c:pt>
                <c:pt idx="12">
                  <c:v>92.399876906844852</c:v>
                </c:pt>
                <c:pt idx="13">
                  <c:v>92.509341891238407</c:v>
                </c:pt>
                <c:pt idx="14">
                  <c:v>92.520332351518888</c:v>
                </c:pt>
                <c:pt idx="15">
                  <c:v>92.34347386468545</c:v>
                </c:pt>
                <c:pt idx="16">
                  <c:v>0</c:v>
                </c:pt>
                <c:pt idx="17">
                  <c:v>0</c:v>
                </c:pt>
                <c:pt idx="18">
                  <c:v>0</c:v>
                </c:pt>
                <c:pt idx="19">
                  <c:v>0</c:v>
                </c:pt>
              </c:numCache>
            </c:numRef>
          </c:val>
          <c:smooth val="0"/>
          <c:extLst>
            <c:ext xmlns:c16="http://schemas.microsoft.com/office/drawing/2014/chart" uri="{C3380CC4-5D6E-409C-BE32-E72D297353CC}">
              <c16:uniqueId val="{00000000-4A26-49EB-8376-D9F9FAB3AD44}"/>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'Rental, hiring and real est...'!$K$109:$K$128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'Rental, hiring and real est...'!$L$151:$L$170</c:f>
              <c:numCache>
                <c:formatCode>0.0</c:formatCode>
                <c:ptCount val="20"/>
                <c:pt idx="0">
                  <c:v>100</c:v>
                </c:pt>
                <c:pt idx="1">
                  <c:v>99.453145159965914</c:v>
                </c:pt>
                <c:pt idx="2">
                  <c:v>98.753564104534846</c:v>
                </c:pt>
                <c:pt idx="3">
                  <c:v>97.907949096814463</c:v>
                </c:pt>
                <c:pt idx="4">
                  <c:v>94.459376370909837</c:v>
                </c:pt>
                <c:pt idx="5">
                  <c:v>93.526132698748626</c:v>
                </c:pt>
                <c:pt idx="6">
                  <c:v>94.77718486651797</c:v>
                </c:pt>
                <c:pt idx="7">
                  <c:v>95.263516659897334</c:v>
                </c:pt>
                <c:pt idx="8">
                  <c:v>90.228002870757209</c:v>
                </c:pt>
                <c:pt idx="9">
                  <c:v>89.475115855813641</c:v>
                </c:pt>
                <c:pt idx="10">
                  <c:v>88.211390125875866</c:v>
                </c:pt>
                <c:pt idx="11">
                  <c:v>89.644690314987457</c:v>
                </c:pt>
                <c:pt idx="12">
                  <c:v>92.866582641955347</c:v>
                </c:pt>
                <c:pt idx="13">
                  <c:v>92.006644538624499</c:v>
                </c:pt>
                <c:pt idx="14">
                  <c:v>93.769479136116871</c:v>
                </c:pt>
                <c:pt idx="15">
                  <c:v>93.126219036236989</c:v>
                </c:pt>
                <c:pt idx="16">
                  <c:v>0</c:v>
                </c:pt>
                <c:pt idx="17">
                  <c:v>0</c:v>
                </c:pt>
                <c:pt idx="18">
                  <c:v>0</c:v>
                </c:pt>
                <c:pt idx="19">
                  <c:v>0</c:v>
                </c:pt>
              </c:numCache>
            </c:numRef>
          </c:val>
          <c:smooth val="0"/>
          <c:extLst>
            <c:ext xmlns:c16="http://schemas.microsoft.com/office/drawing/2014/chart" uri="{C3380CC4-5D6E-409C-BE32-E72D297353CC}">
              <c16:uniqueId val="{00000001-4A26-49EB-8376-D9F9FAB3AD44}"/>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'Professional, scientific an...'!$K$4</c:f>
              <c:strCache>
                <c:ptCount val="1"/>
                <c:pt idx="0">
                  <c:v>Previous month (week ending 30 May)</c:v>
                </c:pt>
              </c:strCache>
            </c:strRef>
          </c:tx>
          <c:spPr>
            <a:solidFill>
              <a:schemeClr val="accent1"/>
            </a:solidFill>
            <a:ln>
              <a:noFill/>
            </a:ln>
            <a:effectLst/>
          </c:spPr>
          <c:invertIfNegative val="0"/>
          <c:cat>
            <c:strRef>
              <c:f>'Professional, scientific an...'!$K$53:$K$60</c:f>
              <c:strCache>
                <c:ptCount val="8"/>
                <c:pt idx="0">
                  <c:v>NSW</c:v>
                </c:pt>
                <c:pt idx="1">
                  <c:v>Vic.</c:v>
                </c:pt>
                <c:pt idx="2">
                  <c:v>Qld.</c:v>
                </c:pt>
                <c:pt idx="3">
                  <c:v>SA</c:v>
                </c:pt>
                <c:pt idx="4">
                  <c:v>WA</c:v>
                </c:pt>
                <c:pt idx="5">
                  <c:v>Tas.</c:v>
                </c:pt>
                <c:pt idx="6">
                  <c:v>NT</c:v>
                </c:pt>
                <c:pt idx="7">
                  <c:v>ACT</c:v>
                </c:pt>
              </c:strCache>
            </c:strRef>
          </c:cat>
          <c:val>
            <c:numRef>
              <c:f>'Professional, scientific an...'!$L$53:$L$60</c:f>
              <c:numCache>
                <c:formatCode>0.0</c:formatCode>
                <c:ptCount val="8"/>
                <c:pt idx="0">
                  <c:v>97.493274346864354</c:v>
                </c:pt>
                <c:pt idx="1">
                  <c:v>96.829377185802514</c:v>
                </c:pt>
                <c:pt idx="2">
                  <c:v>97.812699347367399</c:v>
                </c:pt>
                <c:pt idx="3">
                  <c:v>97.551594358741056</c:v>
                </c:pt>
                <c:pt idx="4">
                  <c:v>98.530285948549761</c:v>
                </c:pt>
                <c:pt idx="5">
                  <c:v>96.96534386783982</c:v>
                </c:pt>
                <c:pt idx="6">
                  <c:v>93.023970497848808</c:v>
                </c:pt>
                <c:pt idx="7">
                  <c:v>99.249982310903562</c:v>
                </c:pt>
              </c:numCache>
            </c:numRef>
          </c:val>
          <c:extLst>
            <c:ext xmlns:c16="http://schemas.microsoft.com/office/drawing/2014/chart" uri="{C3380CC4-5D6E-409C-BE32-E72D297353CC}">
              <c16:uniqueId val="{00000000-E069-4178-B9E5-804D38AC46AC}"/>
            </c:ext>
          </c:extLst>
        </c:ser>
        <c:ser>
          <c:idx val="1"/>
          <c:order val="1"/>
          <c:tx>
            <c:strRef>
              <c:f>'Professional, scientific an...'!$K$7</c:f>
              <c:strCache>
                <c:ptCount val="1"/>
                <c:pt idx="0">
                  <c:v>Previous week (ending 20 June)</c:v>
                </c:pt>
              </c:strCache>
            </c:strRef>
          </c:tx>
          <c:spPr>
            <a:solidFill>
              <a:schemeClr val="accent2"/>
            </a:solidFill>
            <a:ln>
              <a:noFill/>
            </a:ln>
            <a:effectLst/>
          </c:spPr>
          <c:invertIfNegative val="0"/>
          <c:cat>
            <c:strRef>
              <c:f>'Professional, scientific an...'!$K$53:$K$60</c:f>
              <c:strCache>
                <c:ptCount val="8"/>
                <c:pt idx="0">
                  <c:v>NSW</c:v>
                </c:pt>
                <c:pt idx="1">
                  <c:v>Vic.</c:v>
                </c:pt>
                <c:pt idx="2">
                  <c:v>Qld.</c:v>
                </c:pt>
                <c:pt idx="3">
                  <c:v>SA</c:v>
                </c:pt>
                <c:pt idx="4">
                  <c:v>WA</c:v>
                </c:pt>
                <c:pt idx="5">
                  <c:v>Tas.</c:v>
                </c:pt>
                <c:pt idx="6">
                  <c:v>NT</c:v>
                </c:pt>
                <c:pt idx="7">
                  <c:v>ACT</c:v>
                </c:pt>
              </c:strCache>
            </c:strRef>
          </c:cat>
          <c:val>
            <c:numRef>
              <c:f>'Professional, scientific an...'!$L$62:$L$69</c:f>
              <c:numCache>
                <c:formatCode>0.0</c:formatCode>
                <c:ptCount val="8"/>
                <c:pt idx="0">
                  <c:v>95.940096849405151</c:v>
                </c:pt>
                <c:pt idx="1">
                  <c:v>95.472133343254711</c:v>
                </c:pt>
                <c:pt idx="2">
                  <c:v>96.546690220324848</c:v>
                </c:pt>
                <c:pt idx="3">
                  <c:v>96.881591463666823</c:v>
                </c:pt>
                <c:pt idx="4">
                  <c:v>97.257353694783234</c:v>
                </c:pt>
                <c:pt idx="5">
                  <c:v>96.749865325911301</c:v>
                </c:pt>
                <c:pt idx="6">
                  <c:v>93.085433312845737</c:v>
                </c:pt>
                <c:pt idx="7">
                  <c:v>97.5093752211137</c:v>
                </c:pt>
              </c:numCache>
            </c:numRef>
          </c:val>
          <c:extLst>
            <c:ext xmlns:c16="http://schemas.microsoft.com/office/drawing/2014/chart" uri="{C3380CC4-5D6E-409C-BE32-E72D297353CC}">
              <c16:uniqueId val="{00000001-E069-4178-B9E5-804D38AC46AC}"/>
            </c:ext>
          </c:extLst>
        </c:ser>
        <c:ser>
          <c:idx val="2"/>
          <c:order val="2"/>
          <c:tx>
            <c:strRef>
              <c:f>'Professional, scientific an...'!$K$8</c:f>
              <c:strCache>
                <c:ptCount val="1"/>
                <c:pt idx="0">
                  <c:v>This week (ending 27 June)</c:v>
                </c:pt>
              </c:strCache>
            </c:strRef>
          </c:tx>
          <c:spPr>
            <a:solidFill>
              <a:srgbClr val="993366"/>
            </a:solidFill>
            <a:ln>
              <a:noFill/>
            </a:ln>
            <a:effectLst/>
          </c:spPr>
          <c:invertIfNegative val="0"/>
          <c:cat>
            <c:strRef>
              <c:f>'Professional, scientific an...'!$K$53:$K$60</c:f>
              <c:strCache>
                <c:ptCount val="8"/>
                <c:pt idx="0">
                  <c:v>NSW</c:v>
                </c:pt>
                <c:pt idx="1">
                  <c:v>Vic.</c:v>
                </c:pt>
                <c:pt idx="2">
                  <c:v>Qld.</c:v>
                </c:pt>
                <c:pt idx="3">
                  <c:v>SA</c:v>
                </c:pt>
                <c:pt idx="4">
                  <c:v>WA</c:v>
                </c:pt>
                <c:pt idx="5">
                  <c:v>Tas.</c:v>
                </c:pt>
                <c:pt idx="6">
                  <c:v>NT</c:v>
                </c:pt>
                <c:pt idx="7">
                  <c:v>ACT</c:v>
                </c:pt>
              </c:strCache>
            </c:strRef>
          </c:cat>
          <c:val>
            <c:numRef>
              <c:f>'Professional, scientific an...'!$L$71:$L$78</c:f>
              <c:numCache>
                <c:formatCode>0.0</c:formatCode>
                <c:ptCount val="8"/>
                <c:pt idx="0">
                  <c:v>96.315513839899552</c:v>
                </c:pt>
                <c:pt idx="1">
                  <c:v>95.549386115038331</c:v>
                </c:pt>
                <c:pt idx="2">
                  <c:v>95.619682025614594</c:v>
                </c:pt>
                <c:pt idx="3">
                  <c:v>96.435750031018657</c:v>
                </c:pt>
                <c:pt idx="4">
                  <c:v>96.693532848211547</c:v>
                </c:pt>
                <c:pt idx="5">
                  <c:v>96.749865325911301</c:v>
                </c:pt>
                <c:pt idx="6">
                  <c:v>92.909649661954518</c:v>
                </c:pt>
                <c:pt idx="7">
                  <c:v>96.846953937592858</c:v>
                </c:pt>
              </c:numCache>
            </c:numRef>
          </c:val>
          <c:extLst>
            <c:ext xmlns:c16="http://schemas.microsoft.com/office/drawing/2014/chart" uri="{C3380CC4-5D6E-409C-BE32-E72D297353CC}">
              <c16:uniqueId val="{00000002-E069-4178-B9E5-804D38AC46AC}"/>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Mining!$K$4</c:f>
              <c:strCache>
                <c:ptCount val="1"/>
                <c:pt idx="0">
                  <c:v>Previous month (week ending 30 May)</c:v>
                </c:pt>
              </c:strCache>
            </c:strRef>
          </c:tx>
          <c:spPr>
            <a:solidFill>
              <a:schemeClr val="accent1"/>
            </a:solidFill>
            <a:ln>
              <a:noFill/>
            </a:ln>
            <a:effectLst/>
          </c:spPr>
          <c:invertIfNegative val="0"/>
          <c:cat>
            <c:strRef>
              <c:f>Mining!$K$53:$K$60</c:f>
              <c:strCache>
                <c:ptCount val="8"/>
                <c:pt idx="0">
                  <c:v>NSW</c:v>
                </c:pt>
                <c:pt idx="1">
                  <c:v>Vic.</c:v>
                </c:pt>
                <c:pt idx="2">
                  <c:v>Qld.</c:v>
                </c:pt>
                <c:pt idx="3">
                  <c:v>SA</c:v>
                </c:pt>
                <c:pt idx="4">
                  <c:v>WA</c:v>
                </c:pt>
                <c:pt idx="5">
                  <c:v>Tas.</c:v>
                </c:pt>
                <c:pt idx="6">
                  <c:v>NT</c:v>
                </c:pt>
                <c:pt idx="7">
                  <c:v>ACT</c:v>
                </c:pt>
              </c:strCache>
            </c:strRef>
          </c:cat>
          <c:val>
            <c:numRef>
              <c:f>Mining!$L$53:$L$60</c:f>
              <c:numCache>
                <c:formatCode>0.0</c:formatCode>
                <c:ptCount val="8"/>
                <c:pt idx="0">
                  <c:v>100.28020065982737</c:v>
                </c:pt>
                <c:pt idx="1">
                  <c:v>97.283621837549944</c:v>
                </c:pt>
                <c:pt idx="2">
                  <c:v>95.500174933390753</c:v>
                </c:pt>
                <c:pt idx="3">
                  <c:v>95.866378274453254</c:v>
                </c:pt>
                <c:pt idx="4">
                  <c:v>92.405746169733959</c:v>
                </c:pt>
                <c:pt idx="5">
                  <c:v>93.888105312646914</c:v>
                </c:pt>
                <c:pt idx="6">
                  <c:v>86.666666666666671</c:v>
                </c:pt>
                <c:pt idx="7">
                  <c:v>92.617449664429529</c:v>
                </c:pt>
              </c:numCache>
            </c:numRef>
          </c:val>
          <c:extLst>
            <c:ext xmlns:c16="http://schemas.microsoft.com/office/drawing/2014/chart" uri="{C3380CC4-5D6E-409C-BE32-E72D297353CC}">
              <c16:uniqueId val="{00000000-C687-4A63-998D-71E45F58627B}"/>
            </c:ext>
          </c:extLst>
        </c:ser>
        <c:ser>
          <c:idx val="1"/>
          <c:order val="1"/>
          <c:tx>
            <c:strRef>
              <c:f>Mining!$K$7</c:f>
              <c:strCache>
                <c:ptCount val="1"/>
                <c:pt idx="0">
                  <c:v>Previous week (ending 20 June)</c:v>
                </c:pt>
              </c:strCache>
            </c:strRef>
          </c:tx>
          <c:spPr>
            <a:solidFill>
              <a:schemeClr val="accent2"/>
            </a:solidFill>
            <a:ln>
              <a:noFill/>
            </a:ln>
            <a:effectLst/>
          </c:spPr>
          <c:invertIfNegative val="0"/>
          <c:cat>
            <c:strRef>
              <c:f>Mining!$K$53:$K$60</c:f>
              <c:strCache>
                <c:ptCount val="8"/>
                <c:pt idx="0">
                  <c:v>NSW</c:v>
                </c:pt>
                <c:pt idx="1">
                  <c:v>Vic.</c:v>
                </c:pt>
                <c:pt idx="2">
                  <c:v>Qld.</c:v>
                </c:pt>
                <c:pt idx="3">
                  <c:v>SA</c:v>
                </c:pt>
                <c:pt idx="4">
                  <c:v>WA</c:v>
                </c:pt>
                <c:pt idx="5">
                  <c:v>Tas.</c:v>
                </c:pt>
                <c:pt idx="6">
                  <c:v>NT</c:v>
                </c:pt>
                <c:pt idx="7">
                  <c:v>ACT</c:v>
                </c:pt>
              </c:strCache>
            </c:strRef>
          </c:cat>
          <c:val>
            <c:numRef>
              <c:f>Mining!$L$62:$L$69</c:f>
              <c:numCache>
                <c:formatCode>0.0</c:formatCode>
                <c:ptCount val="8"/>
                <c:pt idx="0">
                  <c:v>100.57847878157907</c:v>
                </c:pt>
                <c:pt idx="1">
                  <c:v>99.107856191744332</c:v>
                </c:pt>
                <c:pt idx="2">
                  <c:v>95.963075598137635</c:v>
                </c:pt>
                <c:pt idx="3">
                  <c:v>93.931747176159575</c:v>
                </c:pt>
                <c:pt idx="4">
                  <c:v>93.375258176885851</c:v>
                </c:pt>
                <c:pt idx="5">
                  <c:v>92.430653502585798</c:v>
                </c:pt>
                <c:pt idx="6">
                  <c:v>83.66013071895425</c:v>
                </c:pt>
                <c:pt idx="7">
                  <c:v>93.959731543624159</c:v>
                </c:pt>
              </c:numCache>
            </c:numRef>
          </c:val>
          <c:extLst>
            <c:ext xmlns:c16="http://schemas.microsoft.com/office/drawing/2014/chart" uri="{C3380CC4-5D6E-409C-BE32-E72D297353CC}">
              <c16:uniqueId val="{00000001-C687-4A63-998D-71E45F58627B}"/>
            </c:ext>
          </c:extLst>
        </c:ser>
        <c:ser>
          <c:idx val="2"/>
          <c:order val="2"/>
          <c:tx>
            <c:strRef>
              <c:f>Mining!$K$8</c:f>
              <c:strCache>
                <c:ptCount val="1"/>
                <c:pt idx="0">
                  <c:v>This week (ending 27 June)</c:v>
                </c:pt>
              </c:strCache>
            </c:strRef>
          </c:tx>
          <c:spPr>
            <a:solidFill>
              <a:srgbClr val="993366"/>
            </a:solidFill>
            <a:ln>
              <a:noFill/>
            </a:ln>
            <a:effectLst/>
          </c:spPr>
          <c:invertIfNegative val="0"/>
          <c:cat>
            <c:strRef>
              <c:f>Mining!$K$53:$K$60</c:f>
              <c:strCache>
                <c:ptCount val="8"/>
                <c:pt idx="0">
                  <c:v>NSW</c:v>
                </c:pt>
                <c:pt idx="1">
                  <c:v>Vic.</c:v>
                </c:pt>
                <c:pt idx="2">
                  <c:v>Qld.</c:v>
                </c:pt>
                <c:pt idx="3">
                  <c:v>SA</c:v>
                </c:pt>
                <c:pt idx="4">
                  <c:v>WA</c:v>
                </c:pt>
                <c:pt idx="5">
                  <c:v>Tas.</c:v>
                </c:pt>
                <c:pt idx="6">
                  <c:v>NT</c:v>
                </c:pt>
                <c:pt idx="7">
                  <c:v>ACT</c:v>
                </c:pt>
              </c:strCache>
            </c:strRef>
          </c:cat>
          <c:val>
            <c:numRef>
              <c:f>Mining!$L$71:$L$78</c:f>
              <c:numCache>
                <c:formatCode>0.0</c:formatCode>
                <c:ptCount val="8"/>
                <c:pt idx="0">
                  <c:v>99.838025941157866</c:v>
                </c:pt>
                <c:pt idx="1">
                  <c:v>98.387217043941405</c:v>
                </c:pt>
                <c:pt idx="2">
                  <c:v>96.965470839949404</c:v>
                </c:pt>
                <c:pt idx="3">
                  <c:v>95.30785868781544</c:v>
                </c:pt>
                <c:pt idx="4">
                  <c:v>94.035327846111159</c:v>
                </c:pt>
                <c:pt idx="5">
                  <c:v>92.936530324400564</c:v>
                </c:pt>
                <c:pt idx="6">
                  <c:v>83.955555555555549</c:v>
                </c:pt>
                <c:pt idx="7">
                  <c:v>95.154362416107389</c:v>
                </c:pt>
              </c:numCache>
            </c:numRef>
          </c:val>
          <c:extLst>
            <c:ext xmlns:c16="http://schemas.microsoft.com/office/drawing/2014/chart" uri="{C3380CC4-5D6E-409C-BE32-E72D297353CC}">
              <c16:uniqueId val="{00000002-C687-4A63-998D-71E45F58627B}"/>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'Professional, scientific an...'!$K$4</c:f>
              <c:strCache>
                <c:ptCount val="1"/>
                <c:pt idx="0">
                  <c:v>Previous month (week ending 30 May)</c:v>
                </c:pt>
              </c:strCache>
            </c:strRef>
          </c:tx>
          <c:spPr>
            <a:solidFill>
              <a:schemeClr val="accent1"/>
            </a:solidFill>
            <a:ln>
              <a:noFill/>
            </a:ln>
            <a:effectLst/>
          </c:spPr>
          <c:invertIfNegative val="0"/>
          <c:cat>
            <c:strRef>
              <c:f>'Professional, scientific an...'!$K$82:$K$89</c:f>
              <c:strCache>
                <c:ptCount val="8"/>
                <c:pt idx="0">
                  <c:v>NSW</c:v>
                </c:pt>
                <c:pt idx="1">
                  <c:v>Vic.</c:v>
                </c:pt>
                <c:pt idx="2">
                  <c:v>Qld.</c:v>
                </c:pt>
                <c:pt idx="3">
                  <c:v>SA</c:v>
                </c:pt>
                <c:pt idx="4">
                  <c:v>WA</c:v>
                </c:pt>
                <c:pt idx="5">
                  <c:v>Tas.</c:v>
                </c:pt>
                <c:pt idx="6">
                  <c:v>NT</c:v>
                </c:pt>
                <c:pt idx="7">
                  <c:v>ACT</c:v>
                </c:pt>
              </c:strCache>
            </c:strRef>
          </c:cat>
          <c:val>
            <c:numRef>
              <c:f>'Professional, scientific an...'!$L$82:$L$89</c:f>
              <c:numCache>
                <c:formatCode>0.0</c:formatCode>
                <c:ptCount val="8"/>
                <c:pt idx="0">
                  <c:v>96.25131504555246</c:v>
                </c:pt>
                <c:pt idx="1">
                  <c:v>95.229426667917807</c:v>
                </c:pt>
                <c:pt idx="2">
                  <c:v>96.519443803369484</c:v>
                </c:pt>
                <c:pt idx="3">
                  <c:v>97.358025958036222</c:v>
                </c:pt>
                <c:pt idx="4">
                  <c:v>96.71701857875297</c:v>
                </c:pt>
                <c:pt idx="5">
                  <c:v>95.043672557383701</c:v>
                </c:pt>
                <c:pt idx="6">
                  <c:v>94.222945484133447</c:v>
                </c:pt>
                <c:pt idx="7">
                  <c:v>98.061936013125518</c:v>
                </c:pt>
              </c:numCache>
            </c:numRef>
          </c:val>
          <c:extLst>
            <c:ext xmlns:c16="http://schemas.microsoft.com/office/drawing/2014/chart" uri="{C3380CC4-5D6E-409C-BE32-E72D297353CC}">
              <c16:uniqueId val="{00000000-1036-4764-A66C-B06F38BE1F76}"/>
            </c:ext>
          </c:extLst>
        </c:ser>
        <c:ser>
          <c:idx val="1"/>
          <c:order val="1"/>
          <c:tx>
            <c:strRef>
              <c:f>'Professional, scientific an...'!$K$7</c:f>
              <c:strCache>
                <c:ptCount val="1"/>
                <c:pt idx="0">
                  <c:v>Previous week (ending 20 June)</c:v>
                </c:pt>
              </c:strCache>
            </c:strRef>
          </c:tx>
          <c:spPr>
            <a:solidFill>
              <a:schemeClr val="accent2"/>
            </a:solidFill>
            <a:ln>
              <a:noFill/>
            </a:ln>
            <a:effectLst/>
          </c:spPr>
          <c:invertIfNegative val="0"/>
          <c:cat>
            <c:strRef>
              <c:f>'Professional, scientific an...'!$K$82:$K$89</c:f>
              <c:strCache>
                <c:ptCount val="8"/>
                <c:pt idx="0">
                  <c:v>NSW</c:v>
                </c:pt>
                <c:pt idx="1">
                  <c:v>Vic.</c:v>
                </c:pt>
                <c:pt idx="2">
                  <c:v>Qld.</c:v>
                </c:pt>
                <c:pt idx="3">
                  <c:v>SA</c:v>
                </c:pt>
                <c:pt idx="4">
                  <c:v>WA</c:v>
                </c:pt>
                <c:pt idx="5">
                  <c:v>Tas.</c:v>
                </c:pt>
                <c:pt idx="6">
                  <c:v>NT</c:v>
                </c:pt>
                <c:pt idx="7">
                  <c:v>ACT</c:v>
                </c:pt>
              </c:strCache>
            </c:strRef>
          </c:cat>
          <c:val>
            <c:numRef>
              <c:f>'Professional, scientific an...'!$L$91:$L$98</c:f>
              <c:numCache>
                <c:formatCode>0.0</c:formatCode>
                <c:ptCount val="8"/>
                <c:pt idx="0">
                  <c:v>95.485547023166276</c:v>
                </c:pt>
                <c:pt idx="1">
                  <c:v>95.178755747396082</c:v>
                </c:pt>
                <c:pt idx="2">
                  <c:v>96.913224094161095</c:v>
                </c:pt>
                <c:pt idx="3">
                  <c:v>98.512286461806795</c:v>
                </c:pt>
                <c:pt idx="4">
                  <c:v>96.857599647169081</c:v>
                </c:pt>
                <c:pt idx="5">
                  <c:v>95.632744261629085</c:v>
                </c:pt>
                <c:pt idx="6">
                  <c:v>94.914564686737179</c:v>
                </c:pt>
                <c:pt idx="7">
                  <c:v>97.108285479901554</c:v>
                </c:pt>
              </c:numCache>
            </c:numRef>
          </c:val>
          <c:extLst>
            <c:ext xmlns:c16="http://schemas.microsoft.com/office/drawing/2014/chart" uri="{C3380CC4-5D6E-409C-BE32-E72D297353CC}">
              <c16:uniqueId val="{00000001-1036-4764-A66C-B06F38BE1F76}"/>
            </c:ext>
          </c:extLst>
        </c:ser>
        <c:ser>
          <c:idx val="2"/>
          <c:order val="2"/>
          <c:tx>
            <c:strRef>
              <c:f>'Professional, scientific an...'!$K$8</c:f>
              <c:strCache>
                <c:ptCount val="1"/>
                <c:pt idx="0">
                  <c:v>This week (ending 27 June)</c:v>
                </c:pt>
              </c:strCache>
            </c:strRef>
          </c:tx>
          <c:spPr>
            <a:solidFill>
              <a:srgbClr val="993366"/>
            </a:solidFill>
            <a:ln>
              <a:noFill/>
            </a:ln>
            <a:effectLst/>
          </c:spPr>
          <c:invertIfNegative val="0"/>
          <c:cat>
            <c:strRef>
              <c:f>'Professional, scientific an...'!$K$82:$K$89</c:f>
              <c:strCache>
                <c:ptCount val="8"/>
                <c:pt idx="0">
                  <c:v>NSW</c:v>
                </c:pt>
                <c:pt idx="1">
                  <c:v>Vic.</c:v>
                </c:pt>
                <c:pt idx="2">
                  <c:v>Qld.</c:v>
                </c:pt>
                <c:pt idx="3">
                  <c:v>SA</c:v>
                </c:pt>
                <c:pt idx="4">
                  <c:v>WA</c:v>
                </c:pt>
                <c:pt idx="5">
                  <c:v>Tas.</c:v>
                </c:pt>
                <c:pt idx="6">
                  <c:v>NT</c:v>
                </c:pt>
                <c:pt idx="7">
                  <c:v>ACT</c:v>
                </c:pt>
              </c:strCache>
            </c:strRef>
          </c:cat>
          <c:val>
            <c:numRef>
              <c:f>'Professional, scientific an...'!$L$100:$L$107</c:f>
              <c:numCache>
                <c:formatCode>0.0</c:formatCode>
                <c:ptCount val="8"/>
                <c:pt idx="0">
                  <c:v>96.034566911664726</c:v>
                </c:pt>
                <c:pt idx="1">
                  <c:v>95.751937693534757</c:v>
                </c:pt>
                <c:pt idx="2">
                  <c:v>96.890289637664438</c:v>
                </c:pt>
                <c:pt idx="3">
                  <c:v>98.242959010926995</c:v>
                </c:pt>
                <c:pt idx="4">
                  <c:v>95.505154639175259</c:v>
                </c:pt>
                <c:pt idx="5">
                  <c:v>95.632744261629085</c:v>
                </c:pt>
                <c:pt idx="6">
                  <c:v>94.198535394629772</c:v>
                </c:pt>
                <c:pt idx="7">
                  <c:v>96.341468416735026</c:v>
                </c:pt>
              </c:numCache>
            </c:numRef>
          </c:val>
          <c:extLst>
            <c:ext xmlns:c16="http://schemas.microsoft.com/office/drawing/2014/chart" uri="{C3380CC4-5D6E-409C-BE32-E72D297353CC}">
              <c16:uniqueId val="{00000002-1036-4764-A66C-B06F38BE1F76}"/>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'Professional, scientific an...'!$K$4</c:f>
              <c:strCache>
                <c:ptCount val="1"/>
                <c:pt idx="0">
                  <c:v>Previous month (week ending 30 May)</c:v>
                </c:pt>
              </c:strCache>
            </c:strRef>
          </c:tx>
          <c:spPr>
            <a:solidFill>
              <a:schemeClr val="accent1"/>
            </a:solidFill>
            <a:ln>
              <a:noFill/>
            </a:ln>
            <a:effectLst/>
          </c:spPr>
          <c:invertIfNegative val="0"/>
          <c:cat>
            <c:strRef>
              <c:f>'Professional, scientific an...'!$K$24:$K$30</c:f>
              <c:strCache>
                <c:ptCount val="7"/>
                <c:pt idx="0">
                  <c:v>Aged under 20</c:v>
                </c:pt>
                <c:pt idx="1">
                  <c:v>Aged 20-29</c:v>
                </c:pt>
                <c:pt idx="2">
                  <c:v>Aged 30-39</c:v>
                </c:pt>
                <c:pt idx="3">
                  <c:v>Aged 40-49</c:v>
                </c:pt>
                <c:pt idx="4">
                  <c:v>Aged 50-59</c:v>
                </c:pt>
                <c:pt idx="5">
                  <c:v>Aged 60-69</c:v>
                </c:pt>
                <c:pt idx="6">
                  <c:v>Aged 70+</c:v>
                </c:pt>
              </c:strCache>
            </c:strRef>
          </c:cat>
          <c:val>
            <c:numRef>
              <c:f>'Professional, scientific an...'!$L$24:$L$30</c:f>
              <c:numCache>
                <c:formatCode>0.0</c:formatCode>
                <c:ptCount val="7"/>
                <c:pt idx="0">
                  <c:v>89.106377092267252</c:v>
                </c:pt>
                <c:pt idx="1">
                  <c:v>94.359692294369793</c:v>
                </c:pt>
                <c:pt idx="2">
                  <c:v>97.658676466065998</c:v>
                </c:pt>
                <c:pt idx="3">
                  <c:v>98.137578532637633</c:v>
                </c:pt>
                <c:pt idx="4">
                  <c:v>98.160750879145894</c:v>
                </c:pt>
                <c:pt idx="5">
                  <c:v>97.564938361867632</c:v>
                </c:pt>
                <c:pt idx="6">
                  <c:v>97.100036554161079</c:v>
                </c:pt>
              </c:numCache>
            </c:numRef>
          </c:val>
          <c:extLst>
            <c:ext xmlns:c16="http://schemas.microsoft.com/office/drawing/2014/chart" uri="{C3380CC4-5D6E-409C-BE32-E72D297353CC}">
              <c16:uniqueId val="{00000000-8D81-4C95-AB84-CA8B0A02EDDB}"/>
            </c:ext>
          </c:extLst>
        </c:ser>
        <c:ser>
          <c:idx val="1"/>
          <c:order val="1"/>
          <c:tx>
            <c:strRef>
              <c:f>'Professional, scientific an...'!$K$7</c:f>
              <c:strCache>
                <c:ptCount val="1"/>
                <c:pt idx="0">
                  <c:v>Previous week (ending 20 June)</c:v>
                </c:pt>
              </c:strCache>
            </c:strRef>
          </c:tx>
          <c:spPr>
            <a:solidFill>
              <a:schemeClr val="accent2"/>
            </a:solidFill>
            <a:ln>
              <a:noFill/>
            </a:ln>
            <a:effectLst/>
          </c:spPr>
          <c:invertIfNegative val="0"/>
          <c:cat>
            <c:strRef>
              <c:f>'Professional, scientific an...'!$K$24:$K$30</c:f>
              <c:strCache>
                <c:ptCount val="7"/>
                <c:pt idx="0">
                  <c:v>Aged under 20</c:v>
                </c:pt>
                <c:pt idx="1">
                  <c:v>Aged 20-29</c:v>
                </c:pt>
                <c:pt idx="2">
                  <c:v>Aged 30-39</c:v>
                </c:pt>
                <c:pt idx="3">
                  <c:v>Aged 40-49</c:v>
                </c:pt>
                <c:pt idx="4">
                  <c:v>Aged 50-59</c:v>
                </c:pt>
                <c:pt idx="5">
                  <c:v>Aged 60-69</c:v>
                </c:pt>
                <c:pt idx="6">
                  <c:v>Aged 70+</c:v>
                </c:pt>
              </c:strCache>
            </c:strRef>
          </c:cat>
          <c:val>
            <c:numRef>
              <c:f>'Professional, scientific an...'!$L$33:$L$39</c:f>
              <c:numCache>
                <c:formatCode>0.0</c:formatCode>
                <c:ptCount val="7"/>
                <c:pt idx="0">
                  <c:v>94.024069719186613</c:v>
                </c:pt>
                <c:pt idx="1">
                  <c:v>94.173991273014181</c:v>
                </c:pt>
                <c:pt idx="2">
                  <c:v>96.586226513730438</c:v>
                </c:pt>
                <c:pt idx="3">
                  <c:v>96.95453093387286</c:v>
                </c:pt>
                <c:pt idx="4">
                  <c:v>97.12601512889924</c:v>
                </c:pt>
                <c:pt idx="5">
                  <c:v>96.947541582891603</c:v>
                </c:pt>
                <c:pt idx="6">
                  <c:v>98.147922505178514</c:v>
                </c:pt>
              </c:numCache>
            </c:numRef>
          </c:val>
          <c:extLst>
            <c:ext xmlns:c16="http://schemas.microsoft.com/office/drawing/2014/chart" uri="{C3380CC4-5D6E-409C-BE32-E72D297353CC}">
              <c16:uniqueId val="{00000001-8D81-4C95-AB84-CA8B0A02EDDB}"/>
            </c:ext>
          </c:extLst>
        </c:ser>
        <c:ser>
          <c:idx val="2"/>
          <c:order val="2"/>
          <c:tx>
            <c:strRef>
              <c:f>'Professional, scientific an...'!$K$8</c:f>
              <c:strCache>
                <c:ptCount val="1"/>
                <c:pt idx="0">
                  <c:v>This week (ending 27 June)</c:v>
                </c:pt>
              </c:strCache>
            </c:strRef>
          </c:tx>
          <c:spPr>
            <a:solidFill>
              <a:srgbClr val="993366"/>
            </a:solidFill>
            <a:ln>
              <a:noFill/>
            </a:ln>
            <a:effectLst/>
          </c:spPr>
          <c:invertIfNegative val="0"/>
          <c:cat>
            <c:strRef>
              <c:f>'Professional, scientific an...'!$K$24:$K$30</c:f>
              <c:strCache>
                <c:ptCount val="7"/>
                <c:pt idx="0">
                  <c:v>Aged under 20</c:v>
                </c:pt>
                <c:pt idx="1">
                  <c:v>Aged 20-29</c:v>
                </c:pt>
                <c:pt idx="2">
                  <c:v>Aged 30-39</c:v>
                </c:pt>
                <c:pt idx="3">
                  <c:v>Aged 40-49</c:v>
                </c:pt>
                <c:pt idx="4">
                  <c:v>Aged 50-59</c:v>
                </c:pt>
                <c:pt idx="5">
                  <c:v>Aged 60-69</c:v>
                </c:pt>
                <c:pt idx="6">
                  <c:v>Aged 70+</c:v>
                </c:pt>
              </c:strCache>
            </c:strRef>
          </c:cat>
          <c:val>
            <c:numRef>
              <c:f>'Professional, scientific an...'!$L$42:$L$48</c:f>
              <c:numCache>
                <c:formatCode>0.0</c:formatCode>
                <c:ptCount val="7"/>
                <c:pt idx="0">
                  <c:v>94.764836076912445</c:v>
                </c:pt>
                <c:pt idx="1">
                  <c:v>94.525360697773991</c:v>
                </c:pt>
                <c:pt idx="2">
                  <c:v>96.60244779974785</c:v>
                </c:pt>
                <c:pt idx="3">
                  <c:v>96.86249600681505</c:v>
                </c:pt>
                <c:pt idx="4">
                  <c:v>96.952833927863651</c:v>
                </c:pt>
                <c:pt idx="5">
                  <c:v>96.746643920469552</c:v>
                </c:pt>
                <c:pt idx="6">
                  <c:v>97.744851955647619</c:v>
                </c:pt>
              </c:numCache>
            </c:numRef>
          </c:val>
          <c:extLst>
            <c:ext xmlns:c16="http://schemas.microsoft.com/office/drawing/2014/chart" uri="{C3380CC4-5D6E-409C-BE32-E72D297353CC}">
              <c16:uniqueId val="{00000002-8D81-4C95-AB84-CA8B0A02EDDB}"/>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'Professional, scientific an...'!$K$109:$K$128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'Professional, scientific an...'!$L$109:$L$128</c:f>
              <c:numCache>
                <c:formatCode>0.0</c:formatCode>
                <c:ptCount val="20"/>
                <c:pt idx="0">
                  <c:v>100</c:v>
                </c:pt>
                <c:pt idx="1">
                  <c:v>99.499796880398009</c:v>
                </c:pt>
                <c:pt idx="2">
                  <c:v>98.299084330082295</c:v>
                </c:pt>
                <c:pt idx="3">
                  <c:v>97.268857207482455</c:v>
                </c:pt>
                <c:pt idx="4">
                  <c:v>96.663437008729076</c:v>
                </c:pt>
                <c:pt idx="5">
                  <c:v>96.272051980613043</c:v>
                </c:pt>
                <c:pt idx="6">
                  <c:v>96.205208189152174</c:v>
                </c:pt>
                <c:pt idx="7">
                  <c:v>96.32753007689287</c:v>
                </c:pt>
                <c:pt idx="8">
                  <c:v>96.425432599739608</c:v>
                </c:pt>
                <c:pt idx="9">
                  <c:v>96.671989413023738</c:v>
                </c:pt>
                <c:pt idx="10">
                  <c:v>96.638004859116023</c:v>
                </c:pt>
                <c:pt idx="11">
                  <c:v>96.829646234297613</c:v>
                </c:pt>
                <c:pt idx="12">
                  <c:v>96.189678823459246</c:v>
                </c:pt>
                <c:pt idx="13">
                  <c:v>96.693370423760385</c:v>
                </c:pt>
                <c:pt idx="14">
                  <c:v>96.04946440568105</c:v>
                </c:pt>
                <c:pt idx="15">
                  <c:v>96.09028863239179</c:v>
                </c:pt>
                <c:pt idx="16">
                  <c:v>0</c:v>
                </c:pt>
                <c:pt idx="17">
                  <c:v>0</c:v>
                </c:pt>
                <c:pt idx="18">
                  <c:v>0</c:v>
                </c:pt>
                <c:pt idx="19">
                  <c:v>0</c:v>
                </c:pt>
              </c:numCache>
            </c:numRef>
          </c:val>
          <c:smooth val="0"/>
          <c:extLst>
            <c:ext xmlns:c16="http://schemas.microsoft.com/office/drawing/2014/chart" uri="{C3380CC4-5D6E-409C-BE32-E72D297353CC}">
              <c16:uniqueId val="{00000000-47D9-4261-91C6-1E720D4B83E9}"/>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'Professional, scientific an...'!$K$109:$K$128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'Professional, scientific an...'!$L$151:$L$170</c:f>
              <c:numCache>
                <c:formatCode>0.0</c:formatCode>
                <c:ptCount val="20"/>
                <c:pt idx="0">
                  <c:v>100</c:v>
                </c:pt>
                <c:pt idx="1">
                  <c:v>100.42669651066778</c:v>
                </c:pt>
                <c:pt idx="2">
                  <c:v>100.1129623571464</c:v>
                </c:pt>
                <c:pt idx="3">
                  <c:v>100.06420708282843</c:v>
                </c:pt>
                <c:pt idx="4">
                  <c:v>97.341988083643358</c:v>
                </c:pt>
                <c:pt idx="5">
                  <c:v>96.429088525013057</c:v>
                </c:pt>
                <c:pt idx="6">
                  <c:v>95.976696084087578</c:v>
                </c:pt>
                <c:pt idx="7">
                  <c:v>96.903280352144279</c:v>
                </c:pt>
                <c:pt idx="8">
                  <c:v>94.675373834083601</c:v>
                </c:pt>
                <c:pt idx="9">
                  <c:v>92.900454490424195</c:v>
                </c:pt>
                <c:pt idx="10">
                  <c:v>92.301145720046989</c:v>
                </c:pt>
                <c:pt idx="11">
                  <c:v>93.571892615400301</c:v>
                </c:pt>
                <c:pt idx="12">
                  <c:v>95.537874899774351</c:v>
                </c:pt>
                <c:pt idx="13">
                  <c:v>99.039598868317242</c:v>
                </c:pt>
                <c:pt idx="14">
                  <c:v>98.211849102718546</c:v>
                </c:pt>
                <c:pt idx="15">
                  <c:v>97.265264819622189</c:v>
                </c:pt>
                <c:pt idx="16">
                  <c:v>0</c:v>
                </c:pt>
                <c:pt idx="17">
                  <c:v>0</c:v>
                </c:pt>
                <c:pt idx="18">
                  <c:v>0</c:v>
                </c:pt>
                <c:pt idx="19">
                  <c:v>0</c:v>
                </c:pt>
              </c:numCache>
            </c:numRef>
          </c:val>
          <c:smooth val="0"/>
          <c:extLst>
            <c:ext xmlns:c16="http://schemas.microsoft.com/office/drawing/2014/chart" uri="{C3380CC4-5D6E-409C-BE32-E72D297353CC}">
              <c16:uniqueId val="{00000001-47D9-4261-91C6-1E720D4B83E9}"/>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'Administrative and support ...'!$K$4</c:f>
              <c:strCache>
                <c:ptCount val="1"/>
                <c:pt idx="0">
                  <c:v>Previous month (week ending 30 May)</c:v>
                </c:pt>
              </c:strCache>
            </c:strRef>
          </c:tx>
          <c:spPr>
            <a:solidFill>
              <a:schemeClr val="accent1"/>
            </a:solidFill>
            <a:ln>
              <a:noFill/>
            </a:ln>
            <a:effectLst/>
          </c:spPr>
          <c:invertIfNegative val="0"/>
          <c:cat>
            <c:strRef>
              <c:f>'Administrative and support ...'!$K$53:$K$60</c:f>
              <c:strCache>
                <c:ptCount val="8"/>
                <c:pt idx="0">
                  <c:v>NSW</c:v>
                </c:pt>
                <c:pt idx="1">
                  <c:v>Vic.</c:v>
                </c:pt>
                <c:pt idx="2">
                  <c:v>Qld.</c:v>
                </c:pt>
                <c:pt idx="3">
                  <c:v>SA</c:v>
                </c:pt>
                <c:pt idx="4">
                  <c:v>WA</c:v>
                </c:pt>
                <c:pt idx="5">
                  <c:v>Tas.</c:v>
                </c:pt>
                <c:pt idx="6">
                  <c:v>NT</c:v>
                </c:pt>
                <c:pt idx="7">
                  <c:v>ACT</c:v>
                </c:pt>
              </c:strCache>
            </c:strRef>
          </c:cat>
          <c:val>
            <c:numRef>
              <c:f>'Administrative and support ...'!$L$53:$L$60</c:f>
              <c:numCache>
                <c:formatCode>0.0</c:formatCode>
                <c:ptCount val="8"/>
                <c:pt idx="0">
                  <c:v>92.173831568726001</c:v>
                </c:pt>
                <c:pt idx="1">
                  <c:v>92.658435215241326</c:v>
                </c:pt>
                <c:pt idx="2">
                  <c:v>95.20476545048399</c:v>
                </c:pt>
                <c:pt idx="3">
                  <c:v>96.300149260482158</c:v>
                </c:pt>
                <c:pt idx="4">
                  <c:v>90.414580506293575</c:v>
                </c:pt>
                <c:pt idx="5">
                  <c:v>95.561959654178679</c:v>
                </c:pt>
                <c:pt idx="6">
                  <c:v>97.493224932249319</c:v>
                </c:pt>
                <c:pt idx="7">
                  <c:v>99.050371593724194</c:v>
                </c:pt>
              </c:numCache>
            </c:numRef>
          </c:val>
          <c:extLst>
            <c:ext xmlns:c16="http://schemas.microsoft.com/office/drawing/2014/chart" uri="{C3380CC4-5D6E-409C-BE32-E72D297353CC}">
              <c16:uniqueId val="{00000000-F394-4415-A953-3340227A1FFF}"/>
            </c:ext>
          </c:extLst>
        </c:ser>
        <c:ser>
          <c:idx val="1"/>
          <c:order val="1"/>
          <c:tx>
            <c:strRef>
              <c:f>'Administrative and support ...'!$K$7</c:f>
              <c:strCache>
                <c:ptCount val="1"/>
                <c:pt idx="0">
                  <c:v>Previous week (ending 20 June)</c:v>
                </c:pt>
              </c:strCache>
            </c:strRef>
          </c:tx>
          <c:spPr>
            <a:solidFill>
              <a:schemeClr val="accent2"/>
            </a:solidFill>
            <a:ln>
              <a:noFill/>
            </a:ln>
            <a:effectLst/>
          </c:spPr>
          <c:invertIfNegative val="0"/>
          <c:cat>
            <c:strRef>
              <c:f>'Administrative and support ...'!$K$53:$K$60</c:f>
              <c:strCache>
                <c:ptCount val="8"/>
                <c:pt idx="0">
                  <c:v>NSW</c:v>
                </c:pt>
                <c:pt idx="1">
                  <c:v>Vic.</c:v>
                </c:pt>
                <c:pt idx="2">
                  <c:v>Qld.</c:v>
                </c:pt>
                <c:pt idx="3">
                  <c:v>SA</c:v>
                </c:pt>
                <c:pt idx="4">
                  <c:v>WA</c:v>
                </c:pt>
                <c:pt idx="5">
                  <c:v>Tas.</c:v>
                </c:pt>
                <c:pt idx="6">
                  <c:v>NT</c:v>
                </c:pt>
                <c:pt idx="7">
                  <c:v>ACT</c:v>
                </c:pt>
              </c:strCache>
            </c:strRef>
          </c:cat>
          <c:val>
            <c:numRef>
              <c:f>'Administrative and support ...'!$L$62:$L$69</c:f>
              <c:numCache>
                <c:formatCode>0.0</c:formatCode>
                <c:ptCount val="8"/>
                <c:pt idx="0">
                  <c:v>93.444689568231951</c:v>
                </c:pt>
                <c:pt idx="1">
                  <c:v>94.880118112226839</c:v>
                </c:pt>
                <c:pt idx="2">
                  <c:v>95.678602856562648</c:v>
                </c:pt>
                <c:pt idx="3">
                  <c:v>97.326880455922932</c:v>
                </c:pt>
                <c:pt idx="4">
                  <c:v>93.19404800898414</c:v>
                </c:pt>
                <c:pt idx="5">
                  <c:v>98.1940441882805</c:v>
                </c:pt>
                <c:pt idx="6">
                  <c:v>100</c:v>
                </c:pt>
                <c:pt idx="7">
                  <c:v>99.284338012661706</c:v>
                </c:pt>
              </c:numCache>
            </c:numRef>
          </c:val>
          <c:extLst>
            <c:ext xmlns:c16="http://schemas.microsoft.com/office/drawing/2014/chart" uri="{C3380CC4-5D6E-409C-BE32-E72D297353CC}">
              <c16:uniqueId val="{00000001-F394-4415-A953-3340227A1FFF}"/>
            </c:ext>
          </c:extLst>
        </c:ser>
        <c:ser>
          <c:idx val="2"/>
          <c:order val="2"/>
          <c:tx>
            <c:strRef>
              <c:f>'Administrative and support ...'!$K$8</c:f>
              <c:strCache>
                <c:ptCount val="1"/>
                <c:pt idx="0">
                  <c:v>This week (ending 27 June)</c:v>
                </c:pt>
              </c:strCache>
            </c:strRef>
          </c:tx>
          <c:spPr>
            <a:solidFill>
              <a:srgbClr val="993366"/>
            </a:solidFill>
            <a:ln>
              <a:noFill/>
            </a:ln>
            <a:effectLst/>
          </c:spPr>
          <c:invertIfNegative val="0"/>
          <c:cat>
            <c:strRef>
              <c:f>'Administrative and support ...'!$K$53:$K$60</c:f>
              <c:strCache>
                <c:ptCount val="8"/>
                <c:pt idx="0">
                  <c:v>NSW</c:v>
                </c:pt>
                <c:pt idx="1">
                  <c:v>Vic.</c:v>
                </c:pt>
                <c:pt idx="2">
                  <c:v>Qld.</c:v>
                </c:pt>
                <c:pt idx="3">
                  <c:v>SA</c:v>
                </c:pt>
                <c:pt idx="4">
                  <c:v>WA</c:v>
                </c:pt>
                <c:pt idx="5">
                  <c:v>Tas.</c:v>
                </c:pt>
                <c:pt idx="6">
                  <c:v>NT</c:v>
                </c:pt>
                <c:pt idx="7">
                  <c:v>ACT</c:v>
                </c:pt>
              </c:strCache>
            </c:strRef>
          </c:cat>
          <c:val>
            <c:numRef>
              <c:f>'Administrative and support ...'!$L$71:$L$78</c:f>
              <c:numCache>
                <c:formatCode>0.0</c:formatCode>
                <c:ptCount val="8"/>
                <c:pt idx="0">
                  <c:v>91.779235270568392</c:v>
                </c:pt>
                <c:pt idx="1">
                  <c:v>93.106756059824647</c:v>
                </c:pt>
                <c:pt idx="2">
                  <c:v>93.566858457997711</c:v>
                </c:pt>
                <c:pt idx="3">
                  <c:v>97.040481251978832</c:v>
                </c:pt>
                <c:pt idx="4">
                  <c:v>90.449768377708111</c:v>
                </c:pt>
                <c:pt idx="5">
                  <c:v>96.277809798270894</c:v>
                </c:pt>
                <c:pt idx="6">
                  <c:v>97.369918699186996</c:v>
                </c:pt>
                <c:pt idx="7">
                  <c:v>92.636663914120561</c:v>
                </c:pt>
              </c:numCache>
            </c:numRef>
          </c:val>
          <c:extLst>
            <c:ext xmlns:c16="http://schemas.microsoft.com/office/drawing/2014/chart" uri="{C3380CC4-5D6E-409C-BE32-E72D297353CC}">
              <c16:uniqueId val="{00000002-F394-4415-A953-3340227A1FFF}"/>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'Administrative and support ...'!$K$4</c:f>
              <c:strCache>
                <c:ptCount val="1"/>
                <c:pt idx="0">
                  <c:v>Previous month (week ending 30 May)</c:v>
                </c:pt>
              </c:strCache>
            </c:strRef>
          </c:tx>
          <c:spPr>
            <a:solidFill>
              <a:schemeClr val="accent1"/>
            </a:solidFill>
            <a:ln>
              <a:noFill/>
            </a:ln>
            <a:effectLst/>
          </c:spPr>
          <c:invertIfNegative val="0"/>
          <c:cat>
            <c:strRef>
              <c:f>'Administrative and support ...'!$K$82:$K$89</c:f>
              <c:strCache>
                <c:ptCount val="8"/>
                <c:pt idx="0">
                  <c:v>NSW</c:v>
                </c:pt>
                <c:pt idx="1">
                  <c:v>Vic.</c:v>
                </c:pt>
                <c:pt idx="2">
                  <c:v>Qld.</c:v>
                </c:pt>
                <c:pt idx="3">
                  <c:v>SA</c:v>
                </c:pt>
                <c:pt idx="4">
                  <c:v>WA</c:v>
                </c:pt>
                <c:pt idx="5">
                  <c:v>Tas.</c:v>
                </c:pt>
                <c:pt idx="6">
                  <c:v>NT</c:v>
                </c:pt>
                <c:pt idx="7">
                  <c:v>ACT</c:v>
                </c:pt>
              </c:strCache>
            </c:strRef>
          </c:cat>
          <c:val>
            <c:numRef>
              <c:f>'Administrative and support ...'!$L$82:$L$89</c:f>
              <c:numCache>
                <c:formatCode>0.0</c:formatCode>
                <c:ptCount val="8"/>
                <c:pt idx="0">
                  <c:v>92.970721857647646</c:v>
                </c:pt>
                <c:pt idx="1">
                  <c:v>91.512567884717868</c:v>
                </c:pt>
                <c:pt idx="2">
                  <c:v>93.919239904988132</c:v>
                </c:pt>
                <c:pt idx="3">
                  <c:v>95.638164855246714</c:v>
                </c:pt>
                <c:pt idx="4">
                  <c:v>93.658662203051563</c:v>
                </c:pt>
                <c:pt idx="5">
                  <c:v>93.574580759046782</c:v>
                </c:pt>
                <c:pt idx="6">
                  <c:v>97.717937015061622</c:v>
                </c:pt>
                <c:pt idx="7">
                  <c:v>98.915264895456687</c:v>
                </c:pt>
              </c:numCache>
            </c:numRef>
          </c:val>
          <c:extLst>
            <c:ext xmlns:c16="http://schemas.microsoft.com/office/drawing/2014/chart" uri="{C3380CC4-5D6E-409C-BE32-E72D297353CC}">
              <c16:uniqueId val="{00000000-0B90-4055-96C4-B3F7B83FEE0F}"/>
            </c:ext>
          </c:extLst>
        </c:ser>
        <c:ser>
          <c:idx val="1"/>
          <c:order val="1"/>
          <c:tx>
            <c:strRef>
              <c:f>'Administrative and support ...'!$K$7</c:f>
              <c:strCache>
                <c:ptCount val="1"/>
                <c:pt idx="0">
                  <c:v>Previous week (ending 20 June)</c:v>
                </c:pt>
              </c:strCache>
            </c:strRef>
          </c:tx>
          <c:spPr>
            <a:solidFill>
              <a:schemeClr val="accent2"/>
            </a:solidFill>
            <a:ln>
              <a:noFill/>
            </a:ln>
            <a:effectLst/>
          </c:spPr>
          <c:invertIfNegative val="0"/>
          <c:cat>
            <c:strRef>
              <c:f>'Administrative and support ...'!$K$82:$K$89</c:f>
              <c:strCache>
                <c:ptCount val="8"/>
                <c:pt idx="0">
                  <c:v>NSW</c:v>
                </c:pt>
                <c:pt idx="1">
                  <c:v>Vic.</c:v>
                </c:pt>
                <c:pt idx="2">
                  <c:v>Qld.</c:v>
                </c:pt>
                <c:pt idx="3">
                  <c:v>SA</c:v>
                </c:pt>
                <c:pt idx="4">
                  <c:v>WA</c:v>
                </c:pt>
                <c:pt idx="5">
                  <c:v>Tas.</c:v>
                </c:pt>
                <c:pt idx="6">
                  <c:v>NT</c:v>
                </c:pt>
                <c:pt idx="7">
                  <c:v>ACT</c:v>
                </c:pt>
              </c:strCache>
            </c:strRef>
          </c:cat>
          <c:val>
            <c:numRef>
              <c:f>'Administrative and support ...'!$L$91:$L$98</c:f>
              <c:numCache>
                <c:formatCode>0.0</c:formatCode>
                <c:ptCount val="8"/>
                <c:pt idx="0">
                  <c:v>94.942336815128343</c:v>
                </c:pt>
                <c:pt idx="1">
                  <c:v>94.998922914706185</c:v>
                </c:pt>
                <c:pt idx="2">
                  <c:v>96.856690419635783</c:v>
                </c:pt>
                <c:pt idx="3">
                  <c:v>97.042416081561981</c:v>
                </c:pt>
                <c:pt idx="4">
                  <c:v>96.111504538724006</c:v>
                </c:pt>
                <c:pt idx="5">
                  <c:v>94.139452780229476</c:v>
                </c:pt>
                <c:pt idx="6">
                  <c:v>98.448197170241897</c:v>
                </c:pt>
                <c:pt idx="7">
                  <c:v>102.32667819525231</c:v>
                </c:pt>
              </c:numCache>
            </c:numRef>
          </c:val>
          <c:extLst>
            <c:ext xmlns:c16="http://schemas.microsoft.com/office/drawing/2014/chart" uri="{C3380CC4-5D6E-409C-BE32-E72D297353CC}">
              <c16:uniqueId val="{00000001-0B90-4055-96C4-B3F7B83FEE0F}"/>
            </c:ext>
          </c:extLst>
        </c:ser>
        <c:ser>
          <c:idx val="2"/>
          <c:order val="2"/>
          <c:tx>
            <c:strRef>
              <c:f>'Administrative and support ...'!$K$8</c:f>
              <c:strCache>
                <c:ptCount val="1"/>
                <c:pt idx="0">
                  <c:v>This week (ending 27 June)</c:v>
                </c:pt>
              </c:strCache>
            </c:strRef>
          </c:tx>
          <c:spPr>
            <a:solidFill>
              <a:srgbClr val="993366"/>
            </a:solidFill>
            <a:ln>
              <a:noFill/>
            </a:ln>
            <a:effectLst/>
          </c:spPr>
          <c:invertIfNegative val="0"/>
          <c:cat>
            <c:strRef>
              <c:f>'Administrative and support ...'!$K$82:$K$89</c:f>
              <c:strCache>
                <c:ptCount val="8"/>
                <c:pt idx="0">
                  <c:v>NSW</c:v>
                </c:pt>
                <c:pt idx="1">
                  <c:v>Vic.</c:v>
                </c:pt>
                <c:pt idx="2">
                  <c:v>Qld.</c:v>
                </c:pt>
                <c:pt idx="3">
                  <c:v>SA</c:v>
                </c:pt>
                <c:pt idx="4">
                  <c:v>WA</c:v>
                </c:pt>
                <c:pt idx="5">
                  <c:v>Tas.</c:v>
                </c:pt>
                <c:pt idx="6">
                  <c:v>NT</c:v>
                </c:pt>
                <c:pt idx="7">
                  <c:v>ACT</c:v>
                </c:pt>
              </c:strCache>
            </c:strRef>
          </c:cat>
          <c:val>
            <c:numRef>
              <c:f>'Administrative and support ...'!$L$100:$L$107</c:f>
              <c:numCache>
                <c:formatCode>0.0</c:formatCode>
                <c:ptCount val="8"/>
                <c:pt idx="0">
                  <c:v>92.975536830660516</c:v>
                </c:pt>
                <c:pt idx="1">
                  <c:v>93.007448895137244</c:v>
                </c:pt>
                <c:pt idx="2">
                  <c:v>94.886650831353919</c:v>
                </c:pt>
                <c:pt idx="3">
                  <c:v>96.054823506780792</c:v>
                </c:pt>
                <c:pt idx="4">
                  <c:v>94.103585913860826</c:v>
                </c:pt>
                <c:pt idx="5">
                  <c:v>93.015357458075897</c:v>
                </c:pt>
                <c:pt idx="6">
                  <c:v>92.968507530807855</c:v>
                </c:pt>
                <c:pt idx="7">
                  <c:v>91.080018864958348</c:v>
                </c:pt>
              </c:numCache>
            </c:numRef>
          </c:val>
          <c:extLst>
            <c:ext xmlns:c16="http://schemas.microsoft.com/office/drawing/2014/chart" uri="{C3380CC4-5D6E-409C-BE32-E72D297353CC}">
              <c16:uniqueId val="{00000002-0B90-4055-96C4-B3F7B83FEE0F}"/>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'Administrative and support ...'!$K$4</c:f>
              <c:strCache>
                <c:ptCount val="1"/>
                <c:pt idx="0">
                  <c:v>Previous month (week ending 30 May)</c:v>
                </c:pt>
              </c:strCache>
            </c:strRef>
          </c:tx>
          <c:spPr>
            <a:solidFill>
              <a:schemeClr val="accent1"/>
            </a:solidFill>
            <a:ln>
              <a:noFill/>
            </a:ln>
            <a:effectLst/>
          </c:spPr>
          <c:invertIfNegative val="0"/>
          <c:cat>
            <c:strRef>
              <c:f>'Administrative and support ...'!$K$24:$K$30</c:f>
              <c:strCache>
                <c:ptCount val="7"/>
                <c:pt idx="0">
                  <c:v>Aged under 20</c:v>
                </c:pt>
                <c:pt idx="1">
                  <c:v>Aged 20-29</c:v>
                </c:pt>
                <c:pt idx="2">
                  <c:v>Aged 30-39</c:v>
                </c:pt>
                <c:pt idx="3">
                  <c:v>Aged 40-49</c:v>
                </c:pt>
                <c:pt idx="4">
                  <c:v>Aged 50-59</c:v>
                </c:pt>
                <c:pt idx="5">
                  <c:v>Aged 60-69</c:v>
                </c:pt>
                <c:pt idx="6">
                  <c:v>Aged 70+</c:v>
                </c:pt>
              </c:strCache>
            </c:strRef>
          </c:cat>
          <c:val>
            <c:numRef>
              <c:f>'Administrative and support ...'!$L$24:$L$30</c:f>
              <c:numCache>
                <c:formatCode>0.0</c:formatCode>
                <c:ptCount val="7"/>
                <c:pt idx="0">
                  <c:v>87.500529638574633</c:v>
                </c:pt>
                <c:pt idx="1">
                  <c:v>88.493238860085384</c:v>
                </c:pt>
                <c:pt idx="2">
                  <c:v>93.859969862163723</c:v>
                </c:pt>
                <c:pt idx="3">
                  <c:v>95.144374328876339</c:v>
                </c:pt>
                <c:pt idx="4">
                  <c:v>95.008110261159999</c:v>
                </c:pt>
                <c:pt idx="5">
                  <c:v>92.527191576028073</c:v>
                </c:pt>
                <c:pt idx="6">
                  <c:v>85.303776683087023</c:v>
                </c:pt>
              </c:numCache>
            </c:numRef>
          </c:val>
          <c:extLst>
            <c:ext xmlns:c16="http://schemas.microsoft.com/office/drawing/2014/chart" uri="{C3380CC4-5D6E-409C-BE32-E72D297353CC}">
              <c16:uniqueId val="{00000000-1658-4C9B-B7A0-C9DC0BC6EDC8}"/>
            </c:ext>
          </c:extLst>
        </c:ser>
        <c:ser>
          <c:idx val="1"/>
          <c:order val="1"/>
          <c:tx>
            <c:strRef>
              <c:f>'Administrative and support ...'!$K$7</c:f>
              <c:strCache>
                <c:ptCount val="1"/>
                <c:pt idx="0">
                  <c:v>Previous week (ending 20 June)</c:v>
                </c:pt>
              </c:strCache>
            </c:strRef>
          </c:tx>
          <c:spPr>
            <a:solidFill>
              <a:schemeClr val="accent2"/>
            </a:solidFill>
            <a:ln>
              <a:noFill/>
            </a:ln>
            <a:effectLst/>
          </c:spPr>
          <c:invertIfNegative val="0"/>
          <c:cat>
            <c:strRef>
              <c:f>'Administrative and support ...'!$K$24:$K$30</c:f>
              <c:strCache>
                <c:ptCount val="7"/>
                <c:pt idx="0">
                  <c:v>Aged under 20</c:v>
                </c:pt>
                <c:pt idx="1">
                  <c:v>Aged 20-29</c:v>
                </c:pt>
                <c:pt idx="2">
                  <c:v>Aged 30-39</c:v>
                </c:pt>
                <c:pt idx="3">
                  <c:v>Aged 40-49</c:v>
                </c:pt>
                <c:pt idx="4">
                  <c:v>Aged 50-59</c:v>
                </c:pt>
                <c:pt idx="5">
                  <c:v>Aged 60-69</c:v>
                </c:pt>
                <c:pt idx="6">
                  <c:v>Aged 70+</c:v>
                </c:pt>
              </c:strCache>
            </c:strRef>
          </c:cat>
          <c:val>
            <c:numRef>
              <c:f>'Administrative and support ...'!$L$33:$L$39</c:f>
              <c:numCache>
                <c:formatCode>0.0</c:formatCode>
                <c:ptCount val="7"/>
                <c:pt idx="0">
                  <c:v>95.373077411974066</c:v>
                </c:pt>
                <c:pt idx="1">
                  <c:v>92.067666715277809</c:v>
                </c:pt>
                <c:pt idx="2">
                  <c:v>95.812835172627757</c:v>
                </c:pt>
                <c:pt idx="3">
                  <c:v>96.482944265478139</c:v>
                </c:pt>
                <c:pt idx="4">
                  <c:v>96.265440689516169</c:v>
                </c:pt>
                <c:pt idx="5">
                  <c:v>93.49352168826104</c:v>
                </c:pt>
                <c:pt idx="6">
                  <c:v>87.077175697865357</c:v>
                </c:pt>
              </c:numCache>
            </c:numRef>
          </c:val>
          <c:extLst>
            <c:ext xmlns:c16="http://schemas.microsoft.com/office/drawing/2014/chart" uri="{C3380CC4-5D6E-409C-BE32-E72D297353CC}">
              <c16:uniqueId val="{00000001-1658-4C9B-B7A0-C9DC0BC6EDC8}"/>
            </c:ext>
          </c:extLst>
        </c:ser>
        <c:ser>
          <c:idx val="2"/>
          <c:order val="2"/>
          <c:tx>
            <c:strRef>
              <c:f>'Administrative and support ...'!$K$8</c:f>
              <c:strCache>
                <c:ptCount val="1"/>
                <c:pt idx="0">
                  <c:v>This week (ending 27 June)</c:v>
                </c:pt>
              </c:strCache>
            </c:strRef>
          </c:tx>
          <c:spPr>
            <a:solidFill>
              <a:srgbClr val="993366"/>
            </a:solidFill>
            <a:ln>
              <a:noFill/>
            </a:ln>
            <a:effectLst/>
          </c:spPr>
          <c:invertIfNegative val="0"/>
          <c:cat>
            <c:strRef>
              <c:f>'Administrative and support ...'!$K$24:$K$30</c:f>
              <c:strCache>
                <c:ptCount val="7"/>
                <c:pt idx="0">
                  <c:v>Aged under 20</c:v>
                </c:pt>
                <c:pt idx="1">
                  <c:v>Aged 20-29</c:v>
                </c:pt>
                <c:pt idx="2">
                  <c:v>Aged 30-39</c:v>
                </c:pt>
                <c:pt idx="3">
                  <c:v>Aged 40-49</c:v>
                </c:pt>
                <c:pt idx="4">
                  <c:v>Aged 50-59</c:v>
                </c:pt>
                <c:pt idx="5">
                  <c:v>Aged 60-69</c:v>
                </c:pt>
                <c:pt idx="6">
                  <c:v>Aged 70+</c:v>
                </c:pt>
              </c:strCache>
            </c:strRef>
          </c:cat>
          <c:val>
            <c:numRef>
              <c:f>'Administrative and support ...'!$L$42:$L$48</c:f>
              <c:numCache>
                <c:formatCode>0.0</c:formatCode>
                <c:ptCount val="7"/>
                <c:pt idx="0">
                  <c:v>96.891572391000395</c:v>
                </c:pt>
                <c:pt idx="1">
                  <c:v>90.197448417707193</c:v>
                </c:pt>
                <c:pt idx="2">
                  <c:v>93.238365908788737</c:v>
                </c:pt>
                <c:pt idx="3">
                  <c:v>94.092273068267062</c:v>
                </c:pt>
                <c:pt idx="4">
                  <c:v>94.148499361736853</c:v>
                </c:pt>
                <c:pt idx="5">
                  <c:v>92.081553061489799</c:v>
                </c:pt>
                <c:pt idx="6">
                  <c:v>86.825615763546807</c:v>
                </c:pt>
              </c:numCache>
            </c:numRef>
          </c:val>
          <c:extLst>
            <c:ext xmlns:c16="http://schemas.microsoft.com/office/drawing/2014/chart" uri="{C3380CC4-5D6E-409C-BE32-E72D297353CC}">
              <c16:uniqueId val="{00000002-1658-4C9B-B7A0-C9DC0BC6EDC8}"/>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'Administrative and support ...'!$K$109:$K$128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'Administrative and support ...'!$L$109:$L$128</c:f>
              <c:numCache>
                <c:formatCode>0.0</c:formatCode>
                <c:ptCount val="20"/>
                <c:pt idx="0">
                  <c:v>100</c:v>
                </c:pt>
                <c:pt idx="1">
                  <c:v>99.596401990270394</c:v>
                </c:pt>
                <c:pt idx="2">
                  <c:v>97.41417305373453</c:v>
                </c:pt>
                <c:pt idx="3">
                  <c:v>93.339801250155915</c:v>
                </c:pt>
                <c:pt idx="4">
                  <c:v>90.709761472467463</c:v>
                </c:pt>
                <c:pt idx="5">
                  <c:v>89.219692034760428</c:v>
                </c:pt>
                <c:pt idx="6">
                  <c:v>89.470693406882788</c:v>
                </c:pt>
                <c:pt idx="7">
                  <c:v>89.603331901151748</c:v>
                </c:pt>
                <c:pt idx="8">
                  <c:v>89.868608889689682</c:v>
                </c:pt>
                <c:pt idx="9">
                  <c:v>91.092153954900141</c:v>
                </c:pt>
                <c:pt idx="10">
                  <c:v>90.9642278000305</c:v>
                </c:pt>
                <c:pt idx="11">
                  <c:v>92.836966916605462</c:v>
                </c:pt>
                <c:pt idx="12">
                  <c:v>93.203974996881541</c:v>
                </c:pt>
                <c:pt idx="13">
                  <c:v>94.453299330570601</c:v>
                </c:pt>
                <c:pt idx="14">
                  <c:v>95.101245997976463</c:v>
                </c:pt>
                <c:pt idx="15">
                  <c:v>93.077562334548375</c:v>
                </c:pt>
                <c:pt idx="16">
                  <c:v>0</c:v>
                </c:pt>
                <c:pt idx="17">
                  <c:v>0</c:v>
                </c:pt>
                <c:pt idx="18">
                  <c:v>0</c:v>
                </c:pt>
                <c:pt idx="19">
                  <c:v>0</c:v>
                </c:pt>
              </c:numCache>
            </c:numRef>
          </c:val>
          <c:smooth val="0"/>
          <c:extLst>
            <c:ext xmlns:c16="http://schemas.microsoft.com/office/drawing/2014/chart" uri="{C3380CC4-5D6E-409C-BE32-E72D297353CC}">
              <c16:uniqueId val="{00000000-1D71-486A-AD67-CED3887389A6}"/>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'Administrative and support ...'!$K$109:$K$128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'Administrative and support ...'!$L$151:$L$170</c:f>
              <c:numCache>
                <c:formatCode>0.0</c:formatCode>
                <c:ptCount val="20"/>
                <c:pt idx="0">
                  <c:v>100</c:v>
                </c:pt>
                <c:pt idx="1">
                  <c:v>101.74240111831531</c:v>
                </c:pt>
                <c:pt idx="2">
                  <c:v>102.54110696797743</c:v>
                </c:pt>
                <c:pt idx="3">
                  <c:v>99.237326033318013</c:v>
                </c:pt>
                <c:pt idx="4">
                  <c:v>93.273340808352685</c:v>
                </c:pt>
                <c:pt idx="5">
                  <c:v>90.700808353353381</c:v>
                </c:pt>
                <c:pt idx="6">
                  <c:v>93.718192923311349</c:v>
                </c:pt>
                <c:pt idx="7">
                  <c:v>98.850364383746296</c:v>
                </c:pt>
                <c:pt idx="8">
                  <c:v>96.991556487827395</c:v>
                </c:pt>
                <c:pt idx="9">
                  <c:v>95.88612278244328</c:v>
                </c:pt>
                <c:pt idx="10">
                  <c:v>94.296621309732217</c:v>
                </c:pt>
                <c:pt idx="11">
                  <c:v>96.433382761590352</c:v>
                </c:pt>
                <c:pt idx="12">
                  <c:v>97.610660521863352</c:v>
                </c:pt>
                <c:pt idx="13">
                  <c:v>96.142758398035426</c:v>
                </c:pt>
                <c:pt idx="14">
                  <c:v>98.064511160723683</c:v>
                </c:pt>
                <c:pt idx="15">
                  <c:v>93.081454520704241</c:v>
                </c:pt>
                <c:pt idx="16">
                  <c:v>0</c:v>
                </c:pt>
                <c:pt idx="17">
                  <c:v>0</c:v>
                </c:pt>
                <c:pt idx="18">
                  <c:v>0</c:v>
                </c:pt>
                <c:pt idx="19">
                  <c:v>0</c:v>
                </c:pt>
              </c:numCache>
            </c:numRef>
          </c:val>
          <c:smooth val="0"/>
          <c:extLst>
            <c:ext xmlns:c16="http://schemas.microsoft.com/office/drawing/2014/chart" uri="{C3380CC4-5D6E-409C-BE32-E72D297353CC}">
              <c16:uniqueId val="{00000001-1D71-486A-AD67-CED3887389A6}"/>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'Public administration and s...'!$K$4</c:f>
              <c:strCache>
                <c:ptCount val="1"/>
                <c:pt idx="0">
                  <c:v>Previous month (week ending 30 May)</c:v>
                </c:pt>
              </c:strCache>
            </c:strRef>
          </c:tx>
          <c:spPr>
            <a:solidFill>
              <a:schemeClr val="accent1"/>
            </a:solidFill>
            <a:ln>
              <a:noFill/>
            </a:ln>
            <a:effectLst/>
          </c:spPr>
          <c:invertIfNegative val="0"/>
          <c:cat>
            <c:strRef>
              <c:f>'Public administration and s...'!$K$53:$K$60</c:f>
              <c:strCache>
                <c:ptCount val="8"/>
                <c:pt idx="0">
                  <c:v>NSW</c:v>
                </c:pt>
                <c:pt idx="1">
                  <c:v>Vic.</c:v>
                </c:pt>
                <c:pt idx="2">
                  <c:v>Qld.</c:v>
                </c:pt>
                <c:pt idx="3">
                  <c:v>SA</c:v>
                </c:pt>
                <c:pt idx="4">
                  <c:v>WA</c:v>
                </c:pt>
                <c:pt idx="5">
                  <c:v>Tas.</c:v>
                </c:pt>
                <c:pt idx="6">
                  <c:v>NT</c:v>
                </c:pt>
                <c:pt idx="7">
                  <c:v>ACT</c:v>
                </c:pt>
              </c:strCache>
            </c:strRef>
          </c:cat>
          <c:val>
            <c:numRef>
              <c:f>'Public administration and s...'!$L$53:$L$60</c:f>
              <c:numCache>
                <c:formatCode>0.0</c:formatCode>
                <c:ptCount val="8"/>
                <c:pt idx="0">
                  <c:v>99.246130478134049</c:v>
                </c:pt>
                <c:pt idx="1">
                  <c:v>90.368083464189709</c:v>
                </c:pt>
                <c:pt idx="2">
                  <c:v>99.296240248005532</c:v>
                </c:pt>
                <c:pt idx="3">
                  <c:v>94.787521884450101</c:v>
                </c:pt>
                <c:pt idx="4">
                  <c:v>98.911366123284978</c:v>
                </c:pt>
                <c:pt idx="5">
                  <c:v>95.422898401237759</c:v>
                </c:pt>
                <c:pt idx="6">
                  <c:v>97.741273100616027</c:v>
                </c:pt>
                <c:pt idx="7">
                  <c:v>97.572299061804813</c:v>
                </c:pt>
              </c:numCache>
            </c:numRef>
          </c:val>
          <c:extLst>
            <c:ext xmlns:c16="http://schemas.microsoft.com/office/drawing/2014/chart" uri="{C3380CC4-5D6E-409C-BE32-E72D297353CC}">
              <c16:uniqueId val="{00000000-6D3F-44C5-8975-3E0F67642EA7}"/>
            </c:ext>
          </c:extLst>
        </c:ser>
        <c:ser>
          <c:idx val="1"/>
          <c:order val="1"/>
          <c:tx>
            <c:strRef>
              <c:f>'Public administration and s...'!$K$7</c:f>
              <c:strCache>
                <c:ptCount val="1"/>
                <c:pt idx="0">
                  <c:v>Previous week (ending 20 June)</c:v>
                </c:pt>
              </c:strCache>
            </c:strRef>
          </c:tx>
          <c:spPr>
            <a:solidFill>
              <a:schemeClr val="accent2"/>
            </a:solidFill>
            <a:ln>
              <a:noFill/>
            </a:ln>
            <a:effectLst/>
          </c:spPr>
          <c:invertIfNegative val="0"/>
          <c:cat>
            <c:strRef>
              <c:f>'Public administration and s...'!$K$53:$K$60</c:f>
              <c:strCache>
                <c:ptCount val="8"/>
                <c:pt idx="0">
                  <c:v>NSW</c:v>
                </c:pt>
                <c:pt idx="1">
                  <c:v>Vic.</c:v>
                </c:pt>
                <c:pt idx="2">
                  <c:v>Qld.</c:v>
                </c:pt>
                <c:pt idx="3">
                  <c:v>SA</c:v>
                </c:pt>
                <c:pt idx="4">
                  <c:v>WA</c:v>
                </c:pt>
                <c:pt idx="5">
                  <c:v>Tas.</c:v>
                </c:pt>
                <c:pt idx="6">
                  <c:v>NT</c:v>
                </c:pt>
                <c:pt idx="7">
                  <c:v>ACT</c:v>
                </c:pt>
              </c:strCache>
            </c:strRef>
          </c:cat>
          <c:val>
            <c:numRef>
              <c:f>'Public administration and s...'!$L$62:$L$69</c:f>
              <c:numCache>
                <c:formatCode>0.0</c:formatCode>
                <c:ptCount val="8"/>
                <c:pt idx="0">
                  <c:v>100.95049062089403</c:v>
                </c:pt>
                <c:pt idx="1">
                  <c:v>95.149442418758142</c:v>
                </c:pt>
                <c:pt idx="2">
                  <c:v>104.14322025182553</c:v>
                </c:pt>
                <c:pt idx="3">
                  <c:v>91.309883813464907</c:v>
                </c:pt>
                <c:pt idx="4">
                  <c:v>99.604388204595836</c:v>
                </c:pt>
                <c:pt idx="5">
                  <c:v>95.422898401237759</c:v>
                </c:pt>
                <c:pt idx="6">
                  <c:v>100.08213552361396</c:v>
                </c:pt>
                <c:pt idx="7">
                  <c:v>92.117226037334362</c:v>
                </c:pt>
              </c:numCache>
            </c:numRef>
          </c:val>
          <c:extLst>
            <c:ext xmlns:c16="http://schemas.microsoft.com/office/drawing/2014/chart" uri="{C3380CC4-5D6E-409C-BE32-E72D297353CC}">
              <c16:uniqueId val="{00000001-6D3F-44C5-8975-3E0F67642EA7}"/>
            </c:ext>
          </c:extLst>
        </c:ser>
        <c:ser>
          <c:idx val="2"/>
          <c:order val="2"/>
          <c:tx>
            <c:strRef>
              <c:f>'Public administration and s...'!$K$8</c:f>
              <c:strCache>
                <c:ptCount val="1"/>
                <c:pt idx="0">
                  <c:v>This week (ending 27 June)</c:v>
                </c:pt>
              </c:strCache>
            </c:strRef>
          </c:tx>
          <c:spPr>
            <a:solidFill>
              <a:srgbClr val="993366"/>
            </a:solidFill>
            <a:ln>
              <a:noFill/>
            </a:ln>
            <a:effectLst/>
          </c:spPr>
          <c:invertIfNegative val="0"/>
          <c:cat>
            <c:strRef>
              <c:f>'Public administration and s...'!$K$53:$K$60</c:f>
              <c:strCache>
                <c:ptCount val="8"/>
                <c:pt idx="0">
                  <c:v>NSW</c:v>
                </c:pt>
                <c:pt idx="1">
                  <c:v>Vic.</c:v>
                </c:pt>
                <c:pt idx="2">
                  <c:v>Qld.</c:v>
                </c:pt>
                <c:pt idx="3">
                  <c:v>SA</c:v>
                </c:pt>
                <c:pt idx="4">
                  <c:v>WA</c:v>
                </c:pt>
                <c:pt idx="5">
                  <c:v>Tas.</c:v>
                </c:pt>
                <c:pt idx="6">
                  <c:v>NT</c:v>
                </c:pt>
                <c:pt idx="7">
                  <c:v>ACT</c:v>
                </c:pt>
              </c:strCache>
            </c:strRef>
          </c:cat>
          <c:val>
            <c:numRef>
              <c:f>'Public administration and s...'!$L$71:$L$78</c:f>
              <c:numCache>
                <c:formatCode>0.0</c:formatCode>
                <c:ptCount val="8"/>
                <c:pt idx="0">
                  <c:v>101.8726342568002</c:v>
                </c:pt>
                <c:pt idx="1">
                  <c:v>92.147286615388708</c:v>
                </c:pt>
                <c:pt idx="2">
                  <c:v>104.14322025182553</c:v>
                </c:pt>
                <c:pt idx="3">
                  <c:v>90.48177622155022</c:v>
                </c:pt>
                <c:pt idx="4">
                  <c:v>99.138127437501751</c:v>
                </c:pt>
                <c:pt idx="5">
                  <c:v>95.422898401237759</c:v>
                </c:pt>
                <c:pt idx="6">
                  <c:v>97.645448323066404</c:v>
                </c:pt>
                <c:pt idx="7">
                  <c:v>93.426830447818929</c:v>
                </c:pt>
              </c:numCache>
            </c:numRef>
          </c:val>
          <c:extLst>
            <c:ext xmlns:c16="http://schemas.microsoft.com/office/drawing/2014/chart" uri="{C3380CC4-5D6E-409C-BE32-E72D297353CC}">
              <c16:uniqueId val="{00000002-6D3F-44C5-8975-3E0F67642EA7}"/>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'Public administration and s...'!$K$4</c:f>
              <c:strCache>
                <c:ptCount val="1"/>
                <c:pt idx="0">
                  <c:v>Previous month (week ending 30 May)</c:v>
                </c:pt>
              </c:strCache>
            </c:strRef>
          </c:tx>
          <c:spPr>
            <a:solidFill>
              <a:schemeClr val="accent1"/>
            </a:solidFill>
            <a:ln>
              <a:noFill/>
            </a:ln>
            <a:effectLst/>
          </c:spPr>
          <c:invertIfNegative val="0"/>
          <c:cat>
            <c:strRef>
              <c:f>'Public administration and s...'!$K$82:$K$89</c:f>
              <c:strCache>
                <c:ptCount val="8"/>
                <c:pt idx="0">
                  <c:v>NSW</c:v>
                </c:pt>
                <c:pt idx="1">
                  <c:v>Vic.</c:v>
                </c:pt>
                <c:pt idx="2">
                  <c:v>Qld.</c:v>
                </c:pt>
                <c:pt idx="3">
                  <c:v>SA</c:v>
                </c:pt>
                <c:pt idx="4">
                  <c:v>WA</c:v>
                </c:pt>
                <c:pt idx="5">
                  <c:v>Tas.</c:v>
                </c:pt>
                <c:pt idx="6">
                  <c:v>NT</c:v>
                </c:pt>
                <c:pt idx="7">
                  <c:v>ACT</c:v>
                </c:pt>
              </c:strCache>
            </c:strRef>
          </c:cat>
          <c:val>
            <c:numRef>
              <c:f>'Public administration and s...'!$L$82:$L$89</c:f>
              <c:numCache>
                <c:formatCode>0.0</c:formatCode>
                <c:ptCount val="8"/>
                <c:pt idx="0">
                  <c:v>98.448451070160175</c:v>
                </c:pt>
                <c:pt idx="1">
                  <c:v>89.984305519225742</c:v>
                </c:pt>
                <c:pt idx="2">
                  <c:v>101.23340321453529</c:v>
                </c:pt>
                <c:pt idx="3">
                  <c:v>97.295174941104605</c:v>
                </c:pt>
                <c:pt idx="4">
                  <c:v>97.490364529700784</c:v>
                </c:pt>
                <c:pt idx="5">
                  <c:v>95.659185593334229</c:v>
                </c:pt>
                <c:pt idx="6">
                  <c:v>98.528105570359088</c:v>
                </c:pt>
                <c:pt idx="7">
                  <c:v>98.541322480557682</c:v>
                </c:pt>
              </c:numCache>
            </c:numRef>
          </c:val>
          <c:extLst>
            <c:ext xmlns:c16="http://schemas.microsoft.com/office/drawing/2014/chart" uri="{C3380CC4-5D6E-409C-BE32-E72D297353CC}">
              <c16:uniqueId val="{00000000-1060-45A6-801F-DA249917403A}"/>
            </c:ext>
          </c:extLst>
        </c:ser>
        <c:ser>
          <c:idx val="1"/>
          <c:order val="1"/>
          <c:tx>
            <c:strRef>
              <c:f>'Public administration and s...'!$K$7</c:f>
              <c:strCache>
                <c:ptCount val="1"/>
                <c:pt idx="0">
                  <c:v>Previous week (ending 20 June)</c:v>
                </c:pt>
              </c:strCache>
            </c:strRef>
          </c:tx>
          <c:spPr>
            <a:solidFill>
              <a:schemeClr val="accent2"/>
            </a:solidFill>
            <a:ln>
              <a:noFill/>
            </a:ln>
            <a:effectLst/>
          </c:spPr>
          <c:invertIfNegative val="0"/>
          <c:cat>
            <c:strRef>
              <c:f>'Public administration and s...'!$K$82:$K$89</c:f>
              <c:strCache>
                <c:ptCount val="8"/>
                <c:pt idx="0">
                  <c:v>NSW</c:v>
                </c:pt>
                <c:pt idx="1">
                  <c:v>Vic.</c:v>
                </c:pt>
                <c:pt idx="2">
                  <c:v>Qld.</c:v>
                </c:pt>
                <c:pt idx="3">
                  <c:v>SA</c:v>
                </c:pt>
                <c:pt idx="4">
                  <c:v>WA</c:v>
                </c:pt>
                <c:pt idx="5">
                  <c:v>Tas.</c:v>
                </c:pt>
                <c:pt idx="6">
                  <c:v>NT</c:v>
                </c:pt>
                <c:pt idx="7">
                  <c:v>ACT</c:v>
                </c:pt>
              </c:strCache>
            </c:strRef>
          </c:cat>
          <c:val>
            <c:numRef>
              <c:f>'Public administration and s...'!$L$91:$L$98</c:f>
              <c:numCache>
                <c:formatCode>0.0</c:formatCode>
                <c:ptCount val="8"/>
                <c:pt idx="0">
                  <c:v>101.00677820498045</c:v>
                </c:pt>
                <c:pt idx="1">
                  <c:v>94.331676693696053</c:v>
                </c:pt>
                <c:pt idx="2">
                  <c:v>106.22641509433963</c:v>
                </c:pt>
                <c:pt idx="3">
                  <c:v>95.052787714859093</c:v>
                </c:pt>
                <c:pt idx="4">
                  <c:v>101.38868457442113</c:v>
                </c:pt>
                <c:pt idx="5">
                  <c:v>95.659185593334229</c:v>
                </c:pt>
                <c:pt idx="6">
                  <c:v>102.61388148712092</c:v>
                </c:pt>
                <c:pt idx="7">
                  <c:v>94.519885562316148</c:v>
                </c:pt>
              </c:numCache>
            </c:numRef>
          </c:val>
          <c:extLst>
            <c:ext xmlns:c16="http://schemas.microsoft.com/office/drawing/2014/chart" uri="{C3380CC4-5D6E-409C-BE32-E72D297353CC}">
              <c16:uniqueId val="{00000001-1060-45A6-801F-DA249917403A}"/>
            </c:ext>
          </c:extLst>
        </c:ser>
        <c:ser>
          <c:idx val="2"/>
          <c:order val="2"/>
          <c:tx>
            <c:strRef>
              <c:f>'Public administration and s...'!$K$8</c:f>
              <c:strCache>
                <c:ptCount val="1"/>
                <c:pt idx="0">
                  <c:v>This week (ending 27 June)</c:v>
                </c:pt>
              </c:strCache>
            </c:strRef>
          </c:tx>
          <c:spPr>
            <a:solidFill>
              <a:srgbClr val="993366"/>
            </a:solidFill>
            <a:ln>
              <a:noFill/>
            </a:ln>
            <a:effectLst/>
          </c:spPr>
          <c:invertIfNegative val="0"/>
          <c:cat>
            <c:strRef>
              <c:f>'Public administration and s...'!$K$82:$K$89</c:f>
              <c:strCache>
                <c:ptCount val="8"/>
                <c:pt idx="0">
                  <c:v>NSW</c:v>
                </c:pt>
                <c:pt idx="1">
                  <c:v>Vic.</c:v>
                </c:pt>
                <c:pt idx="2">
                  <c:v>Qld.</c:v>
                </c:pt>
                <c:pt idx="3">
                  <c:v>SA</c:v>
                </c:pt>
                <c:pt idx="4">
                  <c:v>WA</c:v>
                </c:pt>
                <c:pt idx="5">
                  <c:v>Tas.</c:v>
                </c:pt>
                <c:pt idx="6">
                  <c:v>NT</c:v>
                </c:pt>
                <c:pt idx="7">
                  <c:v>ACT</c:v>
                </c:pt>
              </c:strCache>
            </c:strRef>
          </c:cat>
          <c:val>
            <c:numRef>
              <c:f>'Public administration and s...'!$L$100:$L$107</c:f>
              <c:numCache>
                <c:formatCode>0.0</c:formatCode>
                <c:ptCount val="8"/>
                <c:pt idx="0">
                  <c:v>102.94463243690612</c:v>
                </c:pt>
                <c:pt idx="1">
                  <c:v>91.934344755427674</c:v>
                </c:pt>
                <c:pt idx="2">
                  <c:v>106.22641509433963</c:v>
                </c:pt>
                <c:pt idx="3">
                  <c:v>95.52988395427974</c:v>
                </c:pt>
                <c:pt idx="4">
                  <c:v>98.908999970578719</c:v>
                </c:pt>
                <c:pt idx="5">
                  <c:v>95.659185593334229</c:v>
                </c:pt>
                <c:pt idx="6">
                  <c:v>101.5734043903058</c:v>
                </c:pt>
                <c:pt idx="7">
                  <c:v>96.233549582947163</c:v>
                </c:pt>
              </c:numCache>
            </c:numRef>
          </c:val>
          <c:extLst>
            <c:ext xmlns:c16="http://schemas.microsoft.com/office/drawing/2014/chart" uri="{C3380CC4-5D6E-409C-BE32-E72D297353CC}">
              <c16:uniqueId val="{00000002-1060-45A6-801F-DA249917403A}"/>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'Public administration and s...'!$K$4</c:f>
              <c:strCache>
                <c:ptCount val="1"/>
                <c:pt idx="0">
                  <c:v>Previous month (week ending 30 May)</c:v>
                </c:pt>
              </c:strCache>
            </c:strRef>
          </c:tx>
          <c:spPr>
            <a:solidFill>
              <a:schemeClr val="accent1"/>
            </a:solidFill>
            <a:ln>
              <a:noFill/>
            </a:ln>
            <a:effectLst/>
          </c:spPr>
          <c:invertIfNegative val="0"/>
          <c:cat>
            <c:strRef>
              <c:f>'Public administration and s...'!$K$24:$K$30</c:f>
              <c:strCache>
                <c:ptCount val="7"/>
                <c:pt idx="0">
                  <c:v>Aged under 20</c:v>
                </c:pt>
                <c:pt idx="1">
                  <c:v>Aged 20-29</c:v>
                </c:pt>
                <c:pt idx="2">
                  <c:v>Aged 30-39</c:v>
                </c:pt>
                <c:pt idx="3">
                  <c:v>Aged 40-49</c:v>
                </c:pt>
                <c:pt idx="4">
                  <c:v>Aged 50-59</c:v>
                </c:pt>
                <c:pt idx="5">
                  <c:v>Aged 60-69</c:v>
                </c:pt>
                <c:pt idx="6">
                  <c:v>Aged 70+</c:v>
                </c:pt>
              </c:strCache>
            </c:strRef>
          </c:cat>
          <c:val>
            <c:numRef>
              <c:f>'Public administration and s...'!$L$24:$L$30</c:f>
              <c:numCache>
                <c:formatCode>0.0</c:formatCode>
                <c:ptCount val="7"/>
                <c:pt idx="0">
                  <c:v>72.258892555922259</c:v>
                </c:pt>
                <c:pt idx="1">
                  <c:v>96.609748304874159</c:v>
                </c:pt>
                <c:pt idx="2">
                  <c:v>97.747993195470741</c:v>
                </c:pt>
                <c:pt idx="3">
                  <c:v>97.486655074719422</c:v>
                </c:pt>
                <c:pt idx="4">
                  <c:v>96.965087643053749</c:v>
                </c:pt>
                <c:pt idx="5">
                  <c:v>94.476603955619879</c:v>
                </c:pt>
                <c:pt idx="6">
                  <c:v>87.163192679206915</c:v>
                </c:pt>
              </c:numCache>
            </c:numRef>
          </c:val>
          <c:extLst>
            <c:ext xmlns:c16="http://schemas.microsoft.com/office/drawing/2014/chart" uri="{C3380CC4-5D6E-409C-BE32-E72D297353CC}">
              <c16:uniqueId val="{00000000-FF4F-4D26-ABCB-86F87B5E69D7}"/>
            </c:ext>
          </c:extLst>
        </c:ser>
        <c:ser>
          <c:idx val="1"/>
          <c:order val="1"/>
          <c:tx>
            <c:strRef>
              <c:f>'Public administration and s...'!$K$7</c:f>
              <c:strCache>
                <c:ptCount val="1"/>
                <c:pt idx="0">
                  <c:v>Previous week (ending 20 June)</c:v>
                </c:pt>
              </c:strCache>
            </c:strRef>
          </c:tx>
          <c:spPr>
            <a:solidFill>
              <a:schemeClr val="accent2"/>
            </a:solidFill>
            <a:ln>
              <a:noFill/>
            </a:ln>
            <a:effectLst/>
          </c:spPr>
          <c:invertIfNegative val="0"/>
          <c:cat>
            <c:strRef>
              <c:f>'Public administration and s...'!$K$24:$K$30</c:f>
              <c:strCache>
                <c:ptCount val="7"/>
                <c:pt idx="0">
                  <c:v>Aged under 20</c:v>
                </c:pt>
                <c:pt idx="1">
                  <c:v>Aged 20-29</c:v>
                </c:pt>
                <c:pt idx="2">
                  <c:v>Aged 30-39</c:v>
                </c:pt>
                <c:pt idx="3">
                  <c:v>Aged 40-49</c:v>
                </c:pt>
                <c:pt idx="4">
                  <c:v>Aged 50-59</c:v>
                </c:pt>
                <c:pt idx="5">
                  <c:v>Aged 60-69</c:v>
                </c:pt>
                <c:pt idx="6">
                  <c:v>Aged 70+</c:v>
                </c:pt>
              </c:strCache>
            </c:strRef>
          </c:cat>
          <c:val>
            <c:numRef>
              <c:f>'Public administration and s...'!$L$33:$L$39</c:f>
              <c:numCache>
                <c:formatCode>0.0</c:formatCode>
                <c:ptCount val="7"/>
                <c:pt idx="0">
                  <c:v>86.963696369636963</c:v>
                </c:pt>
                <c:pt idx="1">
                  <c:v>101.55253410960039</c:v>
                </c:pt>
                <c:pt idx="2">
                  <c:v>100.42395406942745</c:v>
                </c:pt>
                <c:pt idx="3">
                  <c:v>99.916100241971762</c:v>
                </c:pt>
                <c:pt idx="4">
                  <c:v>99.260532311379762</c:v>
                </c:pt>
                <c:pt idx="5">
                  <c:v>96.745356970574051</c:v>
                </c:pt>
                <c:pt idx="6">
                  <c:v>91.344687341128633</c:v>
                </c:pt>
              </c:numCache>
            </c:numRef>
          </c:val>
          <c:extLst>
            <c:ext xmlns:c16="http://schemas.microsoft.com/office/drawing/2014/chart" uri="{C3380CC4-5D6E-409C-BE32-E72D297353CC}">
              <c16:uniqueId val="{00000001-FF4F-4D26-ABCB-86F87B5E69D7}"/>
            </c:ext>
          </c:extLst>
        </c:ser>
        <c:ser>
          <c:idx val="2"/>
          <c:order val="2"/>
          <c:tx>
            <c:strRef>
              <c:f>'Public administration and s...'!$K$8</c:f>
              <c:strCache>
                <c:ptCount val="1"/>
                <c:pt idx="0">
                  <c:v>This week (ending 27 June)</c:v>
                </c:pt>
              </c:strCache>
            </c:strRef>
          </c:tx>
          <c:spPr>
            <a:solidFill>
              <a:srgbClr val="993366"/>
            </a:solidFill>
            <a:ln>
              <a:noFill/>
            </a:ln>
            <a:effectLst/>
          </c:spPr>
          <c:invertIfNegative val="0"/>
          <c:cat>
            <c:strRef>
              <c:f>'Public administration and s...'!$K$24:$K$30</c:f>
              <c:strCache>
                <c:ptCount val="7"/>
                <c:pt idx="0">
                  <c:v>Aged under 20</c:v>
                </c:pt>
                <c:pt idx="1">
                  <c:v>Aged 20-29</c:v>
                </c:pt>
                <c:pt idx="2">
                  <c:v>Aged 30-39</c:v>
                </c:pt>
                <c:pt idx="3">
                  <c:v>Aged 40-49</c:v>
                </c:pt>
                <c:pt idx="4">
                  <c:v>Aged 50-59</c:v>
                </c:pt>
                <c:pt idx="5">
                  <c:v>Aged 60-69</c:v>
                </c:pt>
                <c:pt idx="6">
                  <c:v>Aged 70+</c:v>
                </c:pt>
              </c:strCache>
            </c:strRef>
          </c:cat>
          <c:val>
            <c:numRef>
              <c:f>'Public administration and s...'!$L$42:$L$48</c:f>
              <c:numCache>
                <c:formatCode>0.0</c:formatCode>
                <c:ptCount val="7"/>
                <c:pt idx="0">
                  <c:v>87.10891089108911</c:v>
                </c:pt>
                <c:pt idx="1">
                  <c:v>101.35468067734035</c:v>
                </c:pt>
                <c:pt idx="2">
                  <c:v>100.40298229759183</c:v>
                </c:pt>
                <c:pt idx="3">
                  <c:v>99.925852068919397</c:v>
                </c:pt>
                <c:pt idx="4">
                  <c:v>99.030131826741993</c:v>
                </c:pt>
                <c:pt idx="5">
                  <c:v>96.049837192474669</c:v>
                </c:pt>
                <c:pt idx="6">
                  <c:v>90.329435688866283</c:v>
                </c:pt>
              </c:numCache>
            </c:numRef>
          </c:val>
          <c:extLst>
            <c:ext xmlns:c16="http://schemas.microsoft.com/office/drawing/2014/chart" uri="{C3380CC4-5D6E-409C-BE32-E72D297353CC}">
              <c16:uniqueId val="{00000002-FF4F-4D26-ABCB-86F87B5E69D7}"/>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Mining!$K$4</c:f>
              <c:strCache>
                <c:ptCount val="1"/>
                <c:pt idx="0">
                  <c:v>Previous month (week ending 30 May)</c:v>
                </c:pt>
              </c:strCache>
            </c:strRef>
          </c:tx>
          <c:spPr>
            <a:solidFill>
              <a:schemeClr val="accent1"/>
            </a:solidFill>
            <a:ln>
              <a:noFill/>
            </a:ln>
            <a:effectLst/>
          </c:spPr>
          <c:invertIfNegative val="0"/>
          <c:cat>
            <c:strRef>
              <c:f>Mining!$K$82:$K$89</c:f>
              <c:strCache>
                <c:ptCount val="8"/>
                <c:pt idx="0">
                  <c:v>NSW</c:v>
                </c:pt>
                <c:pt idx="1">
                  <c:v>Vic.</c:v>
                </c:pt>
                <c:pt idx="2">
                  <c:v>Qld.</c:v>
                </c:pt>
                <c:pt idx="3">
                  <c:v>SA</c:v>
                </c:pt>
                <c:pt idx="4">
                  <c:v>WA</c:v>
                </c:pt>
                <c:pt idx="5">
                  <c:v>Tas.</c:v>
                </c:pt>
                <c:pt idx="6">
                  <c:v>NT</c:v>
                </c:pt>
                <c:pt idx="7">
                  <c:v>ACT</c:v>
                </c:pt>
              </c:strCache>
            </c:strRef>
          </c:cat>
          <c:val>
            <c:numRef>
              <c:f>Mining!$L$82:$L$89</c:f>
              <c:numCache>
                <c:formatCode>0.0</c:formatCode>
                <c:ptCount val="8"/>
                <c:pt idx="0">
                  <c:v>94.158273381294961</c:v>
                </c:pt>
                <c:pt idx="1">
                  <c:v>93.69577790630423</c:v>
                </c:pt>
                <c:pt idx="2">
                  <c:v>96.319256102285934</c:v>
                </c:pt>
                <c:pt idx="3">
                  <c:v>98.596294216732176</c:v>
                </c:pt>
                <c:pt idx="4">
                  <c:v>90.006735656114131</c:v>
                </c:pt>
                <c:pt idx="5">
                  <c:v>94.73684210526315</c:v>
                </c:pt>
                <c:pt idx="6">
                  <c:v>88.695652173913047</c:v>
                </c:pt>
                <c:pt idx="7">
                  <c:v>107.89473684210526</c:v>
                </c:pt>
              </c:numCache>
            </c:numRef>
          </c:val>
          <c:extLst>
            <c:ext xmlns:c16="http://schemas.microsoft.com/office/drawing/2014/chart" uri="{C3380CC4-5D6E-409C-BE32-E72D297353CC}">
              <c16:uniqueId val="{00000000-420E-4715-99EE-A75DD00CAAA1}"/>
            </c:ext>
          </c:extLst>
        </c:ser>
        <c:ser>
          <c:idx val="1"/>
          <c:order val="1"/>
          <c:tx>
            <c:strRef>
              <c:f>Mining!$K$7</c:f>
              <c:strCache>
                <c:ptCount val="1"/>
                <c:pt idx="0">
                  <c:v>Previous week (ending 20 June)</c:v>
                </c:pt>
              </c:strCache>
            </c:strRef>
          </c:tx>
          <c:spPr>
            <a:solidFill>
              <a:schemeClr val="accent2"/>
            </a:solidFill>
            <a:ln>
              <a:noFill/>
            </a:ln>
            <a:effectLst/>
          </c:spPr>
          <c:invertIfNegative val="0"/>
          <c:cat>
            <c:strRef>
              <c:f>Mining!$K$82:$K$89</c:f>
              <c:strCache>
                <c:ptCount val="8"/>
                <c:pt idx="0">
                  <c:v>NSW</c:v>
                </c:pt>
                <c:pt idx="1">
                  <c:v>Vic.</c:v>
                </c:pt>
                <c:pt idx="2">
                  <c:v>Qld.</c:v>
                </c:pt>
                <c:pt idx="3">
                  <c:v>SA</c:v>
                </c:pt>
                <c:pt idx="4">
                  <c:v>WA</c:v>
                </c:pt>
                <c:pt idx="5">
                  <c:v>Tas.</c:v>
                </c:pt>
                <c:pt idx="6">
                  <c:v>NT</c:v>
                </c:pt>
                <c:pt idx="7">
                  <c:v>ACT</c:v>
                </c:pt>
              </c:strCache>
            </c:strRef>
          </c:cat>
          <c:val>
            <c:numRef>
              <c:f>Mining!$L$91:$L$98</c:f>
              <c:numCache>
                <c:formatCode>0.0</c:formatCode>
                <c:ptCount val="8"/>
                <c:pt idx="0">
                  <c:v>95.510791366906474</c:v>
                </c:pt>
                <c:pt idx="1">
                  <c:v>96.240601503759393</c:v>
                </c:pt>
                <c:pt idx="2">
                  <c:v>97.171638899651299</c:v>
                </c:pt>
                <c:pt idx="3">
                  <c:v>97.641774284110056</c:v>
                </c:pt>
                <c:pt idx="4">
                  <c:v>95.401383871165265</c:v>
                </c:pt>
                <c:pt idx="5">
                  <c:v>92.631578947368425</c:v>
                </c:pt>
                <c:pt idx="6">
                  <c:v>86.08695652173914</c:v>
                </c:pt>
                <c:pt idx="7">
                  <c:v>121.05263157894737</c:v>
                </c:pt>
              </c:numCache>
            </c:numRef>
          </c:val>
          <c:extLst>
            <c:ext xmlns:c16="http://schemas.microsoft.com/office/drawing/2014/chart" uri="{C3380CC4-5D6E-409C-BE32-E72D297353CC}">
              <c16:uniqueId val="{00000001-420E-4715-99EE-A75DD00CAAA1}"/>
            </c:ext>
          </c:extLst>
        </c:ser>
        <c:ser>
          <c:idx val="2"/>
          <c:order val="2"/>
          <c:tx>
            <c:strRef>
              <c:f>Mining!$K$8</c:f>
              <c:strCache>
                <c:ptCount val="1"/>
                <c:pt idx="0">
                  <c:v>This week (ending 27 June)</c:v>
                </c:pt>
              </c:strCache>
            </c:strRef>
          </c:tx>
          <c:spPr>
            <a:solidFill>
              <a:srgbClr val="993366"/>
            </a:solidFill>
            <a:ln>
              <a:noFill/>
            </a:ln>
            <a:effectLst/>
          </c:spPr>
          <c:invertIfNegative val="0"/>
          <c:cat>
            <c:strRef>
              <c:f>Mining!$K$82:$K$89</c:f>
              <c:strCache>
                <c:ptCount val="8"/>
                <c:pt idx="0">
                  <c:v>NSW</c:v>
                </c:pt>
                <c:pt idx="1">
                  <c:v>Vic.</c:v>
                </c:pt>
                <c:pt idx="2">
                  <c:v>Qld.</c:v>
                </c:pt>
                <c:pt idx="3">
                  <c:v>SA</c:v>
                </c:pt>
                <c:pt idx="4">
                  <c:v>WA</c:v>
                </c:pt>
                <c:pt idx="5">
                  <c:v>Tas.</c:v>
                </c:pt>
                <c:pt idx="6">
                  <c:v>NT</c:v>
                </c:pt>
                <c:pt idx="7">
                  <c:v>ACT</c:v>
                </c:pt>
              </c:strCache>
            </c:strRef>
          </c:cat>
          <c:val>
            <c:numRef>
              <c:f>Mining!$L$100:$L$107</c:f>
              <c:numCache>
                <c:formatCode>0.0</c:formatCode>
                <c:ptCount val="8"/>
                <c:pt idx="0">
                  <c:v>94.250935251798552</c:v>
                </c:pt>
                <c:pt idx="1">
                  <c:v>96.57258530942741</c:v>
                </c:pt>
                <c:pt idx="2">
                  <c:v>98.574970941495536</c:v>
                </c:pt>
                <c:pt idx="3">
                  <c:v>98.735541830432339</c:v>
                </c:pt>
                <c:pt idx="4">
                  <c:v>96.191415100116345</c:v>
                </c:pt>
                <c:pt idx="5">
                  <c:v>93.410526315789483</c:v>
                </c:pt>
                <c:pt idx="6">
                  <c:v>85.369565217391298</c:v>
                </c:pt>
                <c:pt idx="7">
                  <c:v>123.47368421052632</c:v>
                </c:pt>
              </c:numCache>
            </c:numRef>
          </c:val>
          <c:extLst>
            <c:ext xmlns:c16="http://schemas.microsoft.com/office/drawing/2014/chart" uri="{C3380CC4-5D6E-409C-BE32-E72D297353CC}">
              <c16:uniqueId val="{00000002-420E-4715-99EE-A75DD00CAAA1}"/>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'Public administration and s...'!$K$109:$K$128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'Public administration and s...'!$L$109:$L$128</c:f>
              <c:numCache>
                <c:formatCode>0.0</c:formatCode>
                <c:ptCount val="20"/>
                <c:pt idx="0">
                  <c:v>100</c:v>
                </c:pt>
                <c:pt idx="1">
                  <c:v>97.761734724228461</c:v>
                </c:pt>
                <c:pt idx="2">
                  <c:v>96.353552563541328</c:v>
                </c:pt>
                <c:pt idx="3">
                  <c:v>95.382834271663839</c:v>
                </c:pt>
                <c:pt idx="4">
                  <c:v>95.161509280853934</c:v>
                </c:pt>
                <c:pt idx="5">
                  <c:v>95.326702227130383</c:v>
                </c:pt>
                <c:pt idx="6">
                  <c:v>95.483810938732177</c:v>
                </c:pt>
                <c:pt idx="7">
                  <c:v>95.450558803655298</c:v>
                </c:pt>
                <c:pt idx="8">
                  <c:v>95.88390428876275</c:v>
                </c:pt>
                <c:pt idx="9">
                  <c:v>96.137871283730703</c:v>
                </c:pt>
                <c:pt idx="10">
                  <c:v>96.326401737652859</c:v>
                </c:pt>
                <c:pt idx="11">
                  <c:v>96.748612333491451</c:v>
                </c:pt>
                <c:pt idx="12">
                  <c:v>97.87033802778231</c:v>
                </c:pt>
                <c:pt idx="13">
                  <c:v>99.49587932830687</c:v>
                </c:pt>
                <c:pt idx="14">
                  <c:v>99.347312449568875</c:v>
                </c:pt>
                <c:pt idx="15">
                  <c:v>99.051957223721288</c:v>
                </c:pt>
                <c:pt idx="16">
                  <c:v>0</c:v>
                </c:pt>
                <c:pt idx="17">
                  <c:v>0</c:v>
                </c:pt>
                <c:pt idx="18">
                  <c:v>0</c:v>
                </c:pt>
                <c:pt idx="19">
                  <c:v>0</c:v>
                </c:pt>
              </c:numCache>
            </c:numRef>
          </c:val>
          <c:smooth val="0"/>
          <c:extLst>
            <c:ext xmlns:c16="http://schemas.microsoft.com/office/drawing/2014/chart" uri="{C3380CC4-5D6E-409C-BE32-E72D297353CC}">
              <c16:uniqueId val="{00000000-CF93-4EDD-93AF-F991BDFB9057}"/>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'Public administration and s...'!$K$109:$K$128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'Public administration and s...'!$L$151:$L$170</c:f>
              <c:numCache>
                <c:formatCode>0.0</c:formatCode>
                <c:ptCount val="20"/>
                <c:pt idx="0">
                  <c:v>100</c:v>
                </c:pt>
                <c:pt idx="1">
                  <c:v>95.144731963015602</c:v>
                </c:pt>
                <c:pt idx="2">
                  <c:v>93.045843155056161</c:v>
                </c:pt>
                <c:pt idx="3">
                  <c:v>92.982495876668153</c:v>
                </c:pt>
                <c:pt idx="4">
                  <c:v>93.614614815616321</c:v>
                </c:pt>
                <c:pt idx="5">
                  <c:v>96.229310872630904</c:v>
                </c:pt>
                <c:pt idx="6">
                  <c:v>95.619686985843273</c:v>
                </c:pt>
                <c:pt idx="7">
                  <c:v>94.902221591038355</c:v>
                </c:pt>
                <c:pt idx="8">
                  <c:v>94.799915774791742</c:v>
                </c:pt>
                <c:pt idx="9">
                  <c:v>94.693476450570188</c:v>
                </c:pt>
                <c:pt idx="10">
                  <c:v>94.889888491801869</c:v>
                </c:pt>
                <c:pt idx="11">
                  <c:v>95.768682169091321</c:v>
                </c:pt>
                <c:pt idx="12">
                  <c:v>97.166148109572447</c:v>
                </c:pt>
                <c:pt idx="13">
                  <c:v>99.84554413048771</c:v>
                </c:pt>
                <c:pt idx="14">
                  <c:v>100.23970056403391</c:v>
                </c:pt>
                <c:pt idx="15">
                  <c:v>98.887812196685886</c:v>
                </c:pt>
                <c:pt idx="16">
                  <c:v>0</c:v>
                </c:pt>
                <c:pt idx="17">
                  <c:v>0</c:v>
                </c:pt>
                <c:pt idx="18">
                  <c:v>0</c:v>
                </c:pt>
                <c:pt idx="19">
                  <c:v>0</c:v>
                </c:pt>
              </c:numCache>
            </c:numRef>
          </c:val>
          <c:smooth val="0"/>
          <c:extLst>
            <c:ext xmlns:c16="http://schemas.microsoft.com/office/drawing/2014/chart" uri="{C3380CC4-5D6E-409C-BE32-E72D297353CC}">
              <c16:uniqueId val="{00000001-CF93-4EDD-93AF-F991BDFB9057}"/>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'Education and training'!$K$4</c:f>
              <c:strCache>
                <c:ptCount val="1"/>
                <c:pt idx="0">
                  <c:v>Previous month (week ending 30 May)</c:v>
                </c:pt>
              </c:strCache>
            </c:strRef>
          </c:tx>
          <c:spPr>
            <a:solidFill>
              <a:schemeClr val="accent1"/>
            </a:solidFill>
            <a:ln>
              <a:noFill/>
            </a:ln>
            <a:effectLst/>
          </c:spPr>
          <c:invertIfNegative val="0"/>
          <c:cat>
            <c:strRef>
              <c:f>'Education and training'!$K$53:$K$60</c:f>
              <c:strCache>
                <c:ptCount val="8"/>
                <c:pt idx="0">
                  <c:v>NSW</c:v>
                </c:pt>
                <c:pt idx="1">
                  <c:v>Vic.</c:v>
                </c:pt>
                <c:pt idx="2">
                  <c:v>Qld.</c:v>
                </c:pt>
                <c:pt idx="3">
                  <c:v>SA</c:v>
                </c:pt>
                <c:pt idx="4">
                  <c:v>WA</c:v>
                </c:pt>
                <c:pt idx="5">
                  <c:v>Tas.</c:v>
                </c:pt>
                <c:pt idx="6">
                  <c:v>NT</c:v>
                </c:pt>
                <c:pt idx="7">
                  <c:v>ACT</c:v>
                </c:pt>
              </c:strCache>
            </c:strRef>
          </c:cat>
          <c:val>
            <c:numRef>
              <c:f>'Education and training'!$L$53:$L$60</c:f>
              <c:numCache>
                <c:formatCode>0.0</c:formatCode>
                <c:ptCount val="8"/>
                <c:pt idx="0">
                  <c:v>98.141680679515375</c:v>
                </c:pt>
                <c:pt idx="1">
                  <c:v>94.131528046421664</c:v>
                </c:pt>
                <c:pt idx="2">
                  <c:v>93.884271184640312</c:v>
                </c:pt>
                <c:pt idx="3">
                  <c:v>102.91225416036309</c:v>
                </c:pt>
                <c:pt idx="4">
                  <c:v>95.301505636680034</c:v>
                </c:pt>
                <c:pt idx="5">
                  <c:v>95.069424766222724</c:v>
                </c:pt>
                <c:pt idx="6">
                  <c:v>96.01973684210526</c:v>
                </c:pt>
                <c:pt idx="7">
                  <c:v>95.812274368231044</c:v>
                </c:pt>
              </c:numCache>
            </c:numRef>
          </c:val>
          <c:extLst>
            <c:ext xmlns:c16="http://schemas.microsoft.com/office/drawing/2014/chart" uri="{C3380CC4-5D6E-409C-BE32-E72D297353CC}">
              <c16:uniqueId val="{00000000-EFD9-42AE-8FB0-0A6006AB9CF1}"/>
            </c:ext>
          </c:extLst>
        </c:ser>
        <c:ser>
          <c:idx val="1"/>
          <c:order val="1"/>
          <c:tx>
            <c:strRef>
              <c:f>'Education and training'!$K$7</c:f>
              <c:strCache>
                <c:ptCount val="1"/>
                <c:pt idx="0">
                  <c:v>Previous week (ending 20 June)</c:v>
                </c:pt>
              </c:strCache>
            </c:strRef>
          </c:tx>
          <c:spPr>
            <a:solidFill>
              <a:schemeClr val="accent2"/>
            </a:solidFill>
            <a:ln>
              <a:noFill/>
            </a:ln>
            <a:effectLst/>
          </c:spPr>
          <c:invertIfNegative val="0"/>
          <c:cat>
            <c:strRef>
              <c:f>'Education and training'!$K$53:$K$60</c:f>
              <c:strCache>
                <c:ptCount val="8"/>
                <c:pt idx="0">
                  <c:v>NSW</c:v>
                </c:pt>
                <c:pt idx="1">
                  <c:v>Vic.</c:v>
                </c:pt>
                <c:pt idx="2">
                  <c:v>Qld.</c:v>
                </c:pt>
                <c:pt idx="3">
                  <c:v>SA</c:v>
                </c:pt>
                <c:pt idx="4">
                  <c:v>WA</c:v>
                </c:pt>
                <c:pt idx="5">
                  <c:v>Tas.</c:v>
                </c:pt>
                <c:pt idx="6">
                  <c:v>NT</c:v>
                </c:pt>
                <c:pt idx="7">
                  <c:v>ACT</c:v>
                </c:pt>
              </c:strCache>
            </c:strRef>
          </c:cat>
          <c:val>
            <c:numRef>
              <c:f>'Education and training'!$L$62:$L$69</c:f>
              <c:numCache>
                <c:formatCode>0.0</c:formatCode>
                <c:ptCount val="8"/>
                <c:pt idx="0">
                  <c:v>95.768119691286174</c:v>
                </c:pt>
                <c:pt idx="1">
                  <c:v>95.185041908446166</c:v>
                </c:pt>
                <c:pt idx="2">
                  <c:v>95.105823618450756</c:v>
                </c:pt>
                <c:pt idx="3">
                  <c:v>100.69591527987897</c:v>
                </c:pt>
                <c:pt idx="4">
                  <c:v>97.703714912612554</c:v>
                </c:pt>
                <c:pt idx="5">
                  <c:v>94.927741569849815</c:v>
                </c:pt>
                <c:pt idx="6">
                  <c:v>98.026315789473685</c:v>
                </c:pt>
                <c:pt idx="7">
                  <c:v>97.978339350180505</c:v>
                </c:pt>
              </c:numCache>
            </c:numRef>
          </c:val>
          <c:extLst>
            <c:ext xmlns:c16="http://schemas.microsoft.com/office/drawing/2014/chart" uri="{C3380CC4-5D6E-409C-BE32-E72D297353CC}">
              <c16:uniqueId val="{00000001-EFD9-42AE-8FB0-0A6006AB9CF1}"/>
            </c:ext>
          </c:extLst>
        </c:ser>
        <c:ser>
          <c:idx val="2"/>
          <c:order val="2"/>
          <c:tx>
            <c:strRef>
              <c:f>'Education and training'!$K$8</c:f>
              <c:strCache>
                <c:ptCount val="1"/>
                <c:pt idx="0">
                  <c:v>This week (ending 27 June)</c:v>
                </c:pt>
              </c:strCache>
            </c:strRef>
          </c:tx>
          <c:spPr>
            <a:solidFill>
              <a:srgbClr val="993366"/>
            </a:solidFill>
            <a:ln>
              <a:noFill/>
            </a:ln>
            <a:effectLst/>
          </c:spPr>
          <c:invertIfNegative val="0"/>
          <c:cat>
            <c:strRef>
              <c:f>'Education and training'!$K$53:$K$60</c:f>
              <c:strCache>
                <c:ptCount val="8"/>
                <c:pt idx="0">
                  <c:v>NSW</c:v>
                </c:pt>
                <c:pt idx="1">
                  <c:v>Vic.</c:v>
                </c:pt>
                <c:pt idx="2">
                  <c:v>Qld.</c:v>
                </c:pt>
                <c:pt idx="3">
                  <c:v>SA</c:v>
                </c:pt>
                <c:pt idx="4">
                  <c:v>WA</c:v>
                </c:pt>
                <c:pt idx="5">
                  <c:v>Tas.</c:v>
                </c:pt>
                <c:pt idx="6">
                  <c:v>NT</c:v>
                </c:pt>
                <c:pt idx="7">
                  <c:v>ACT</c:v>
                </c:pt>
              </c:strCache>
            </c:strRef>
          </c:cat>
          <c:val>
            <c:numRef>
              <c:f>'Education and training'!$L$71:$L$78</c:f>
              <c:numCache>
                <c:formatCode>0.0</c:formatCode>
                <c:ptCount val="8"/>
                <c:pt idx="0">
                  <c:v>94.95129996119519</c:v>
                </c:pt>
                <c:pt idx="1">
                  <c:v>94.759381044487426</c:v>
                </c:pt>
                <c:pt idx="2">
                  <c:v>95.320445069973715</c:v>
                </c:pt>
                <c:pt idx="3">
                  <c:v>102.16202723146748</c:v>
                </c:pt>
                <c:pt idx="4">
                  <c:v>95.729666338806084</c:v>
                </c:pt>
                <c:pt idx="5">
                  <c:v>97.433267214508362</c:v>
                </c:pt>
                <c:pt idx="6">
                  <c:v>97.13486842105263</c:v>
                </c:pt>
                <c:pt idx="7">
                  <c:v>97.857400722021666</c:v>
                </c:pt>
              </c:numCache>
            </c:numRef>
          </c:val>
          <c:extLst>
            <c:ext xmlns:c16="http://schemas.microsoft.com/office/drawing/2014/chart" uri="{C3380CC4-5D6E-409C-BE32-E72D297353CC}">
              <c16:uniqueId val="{00000002-EFD9-42AE-8FB0-0A6006AB9CF1}"/>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'Education and training'!$K$4</c:f>
              <c:strCache>
                <c:ptCount val="1"/>
                <c:pt idx="0">
                  <c:v>Previous month (week ending 30 May)</c:v>
                </c:pt>
              </c:strCache>
            </c:strRef>
          </c:tx>
          <c:spPr>
            <a:solidFill>
              <a:schemeClr val="accent1"/>
            </a:solidFill>
            <a:ln>
              <a:noFill/>
            </a:ln>
            <a:effectLst/>
          </c:spPr>
          <c:invertIfNegative val="0"/>
          <c:cat>
            <c:strRef>
              <c:f>'Education and training'!$K$82:$K$89</c:f>
              <c:strCache>
                <c:ptCount val="8"/>
                <c:pt idx="0">
                  <c:v>NSW</c:v>
                </c:pt>
                <c:pt idx="1">
                  <c:v>Vic.</c:v>
                </c:pt>
                <c:pt idx="2">
                  <c:v>Qld.</c:v>
                </c:pt>
                <c:pt idx="3">
                  <c:v>SA</c:v>
                </c:pt>
                <c:pt idx="4">
                  <c:v>WA</c:v>
                </c:pt>
                <c:pt idx="5">
                  <c:v>Tas.</c:v>
                </c:pt>
                <c:pt idx="6">
                  <c:v>NT</c:v>
                </c:pt>
                <c:pt idx="7">
                  <c:v>ACT</c:v>
                </c:pt>
              </c:strCache>
            </c:strRef>
          </c:cat>
          <c:val>
            <c:numRef>
              <c:f>'Education and training'!$L$82:$L$89</c:f>
              <c:numCache>
                <c:formatCode>0.0</c:formatCode>
                <c:ptCount val="8"/>
                <c:pt idx="0">
                  <c:v>98.737985678111471</c:v>
                </c:pt>
                <c:pt idx="1">
                  <c:v>92.773704028764755</c:v>
                </c:pt>
                <c:pt idx="2">
                  <c:v>93.205264557298591</c:v>
                </c:pt>
                <c:pt idx="3">
                  <c:v>102.63325377883849</c:v>
                </c:pt>
                <c:pt idx="4">
                  <c:v>94.792221084953937</c:v>
                </c:pt>
                <c:pt idx="5">
                  <c:v>93.552610047455403</c:v>
                </c:pt>
                <c:pt idx="6">
                  <c:v>96.720142602495542</c:v>
                </c:pt>
                <c:pt idx="7">
                  <c:v>95.48259401560135</c:v>
                </c:pt>
              </c:numCache>
            </c:numRef>
          </c:val>
          <c:extLst>
            <c:ext xmlns:c16="http://schemas.microsoft.com/office/drawing/2014/chart" uri="{C3380CC4-5D6E-409C-BE32-E72D297353CC}">
              <c16:uniqueId val="{00000000-1024-4A13-9B14-98DF0287ACA9}"/>
            </c:ext>
          </c:extLst>
        </c:ser>
        <c:ser>
          <c:idx val="1"/>
          <c:order val="1"/>
          <c:tx>
            <c:strRef>
              <c:f>'Education and training'!$K$7</c:f>
              <c:strCache>
                <c:ptCount val="1"/>
                <c:pt idx="0">
                  <c:v>Previous week (ending 20 June)</c:v>
                </c:pt>
              </c:strCache>
            </c:strRef>
          </c:tx>
          <c:spPr>
            <a:solidFill>
              <a:schemeClr val="accent2"/>
            </a:solidFill>
            <a:ln>
              <a:noFill/>
            </a:ln>
            <a:effectLst/>
          </c:spPr>
          <c:invertIfNegative val="0"/>
          <c:cat>
            <c:strRef>
              <c:f>'Education and training'!$K$82:$K$89</c:f>
              <c:strCache>
                <c:ptCount val="8"/>
                <c:pt idx="0">
                  <c:v>NSW</c:v>
                </c:pt>
                <c:pt idx="1">
                  <c:v>Vic.</c:v>
                </c:pt>
                <c:pt idx="2">
                  <c:v>Qld.</c:v>
                </c:pt>
                <c:pt idx="3">
                  <c:v>SA</c:v>
                </c:pt>
                <c:pt idx="4">
                  <c:v>WA</c:v>
                </c:pt>
                <c:pt idx="5">
                  <c:v>Tas.</c:v>
                </c:pt>
                <c:pt idx="6">
                  <c:v>NT</c:v>
                </c:pt>
                <c:pt idx="7">
                  <c:v>ACT</c:v>
                </c:pt>
              </c:strCache>
            </c:strRef>
          </c:cat>
          <c:val>
            <c:numRef>
              <c:f>'Education and training'!$L$91:$L$98</c:f>
              <c:numCache>
                <c:formatCode>0.0</c:formatCode>
                <c:ptCount val="8"/>
                <c:pt idx="0">
                  <c:v>96.632359481217264</c:v>
                </c:pt>
                <c:pt idx="1">
                  <c:v>93.557940035672829</c:v>
                </c:pt>
                <c:pt idx="2">
                  <c:v>95.155543738367456</c:v>
                </c:pt>
                <c:pt idx="3">
                  <c:v>99.486873508353227</c:v>
                </c:pt>
                <c:pt idx="4">
                  <c:v>97.851927669737293</c:v>
                </c:pt>
                <c:pt idx="5">
                  <c:v>94.0108001963672</c:v>
                </c:pt>
                <c:pt idx="6">
                  <c:v>98.253119429590015</c:v>
                </c:pt>
                <c:pt idx="7">
                  <c:v>97.985795785306777</c:v>
                </c:pt>
              </c:numCache>
            </c:numRef>
          </c:val>
          <c:extLst>
            <c:ext xmlns:c16="http://schemas.microsoft.com/office/drawing/2014/chart" uri="{C3380CC4-5D6E-409C-BE32-E72D297353CC}">
              <c16:uniqueId val="{00000001-1024-4A13-9B14-98DF0287ACA9}"/>
            </c:ext>
          </c:extLst>
        </c:ser>
        <c:ser>
          <c:idx val="2"/>
          <c:order val="2"/>
          <c:tx>
            <c:strRef>
              <c:f>'Education and training'!$K$8</c:f>
              <c:strCache>
                <c:ptCount val="1"/>
                <c:pt idx="0">
                  <c:v>This week (ending 27 June)</c:v>
                </c:pt>
              </c:strCache>
            </c:strRef>
          </c:tx>
          <c:spPr>
            <a:solidFill>
              <a:srgbClr val="993366"/>
            </a:solidFill>
            <a:ln>
              <a:noFill/>
            </a:ln>
            <a:effectLst/>
          </c:spPr>
          <c:invertIfNegative val="0"/>
          <c:cat>
            <c:strRef>
              <c:f>'Education and training'!$K$82:$K$89</c:f>
              <c:strCache>
                <c:ptCount val="8"/>
                <c:pt idx="0">
                  <c:v>NSW</c:v>
                </c:pt>
                <c:pt idx="1">
                  <c:v>Vic.</c:v>
                </c:pt>
                <c:pt idx="2">
                  <c:v>Qld.</c:v>
                </c:pt>
                <c:pt idx="3">
                  <c:v>SA</c:v>
                </c:pt>
                <c:pt idx="4">
                  <c:v>WA</c:v>
                </c:pt>
                <c:pt idx="5">
                  <c:v>Tas.</c:v>
                </c:pt>
                <c:pt idx="6">
                  <c:v>NT</c:v>
                </c:pt>
                <c:pt idx="7">
                  <c:v>ACT</c:v>
                </c:pt>
              </c:strCache>
            </c:strRef>
          </c:cat>
          <c:val>
            <c:numRef>
              <c:f>'Education and training'!$L$100:$L$107</c:f>
              <c:numCache>
                <c:formatCode>0.0</c:formatCode>
                <c:ptCount val="8"/>
                <c:pt idx="0">
                  <c:v>96.862090560078414</c:v>
                </c:pt>
                <c:pt idx="1">
                  <c:v>93.657722035049972</c:v>
                </c:pt>
                <c:pt idx="2">
                  <c:v>95.987396968891261</c:v>
                </c:pt>
                <c:pt idx="3">
                  <c:v>100.50286396181383</c:v>
                </c:pt>
                <c:pt idx="4">
                  <c:v>97.214247697031738</c:v>
                </c:pt>
                <c:pt idx="5">
                  <c:v>97.459990181639668</c:v>
                </c:pt>
                <c:pt idx="6">
                  <c:v>96.072727272727278</c:v>
                </c:pt>
                <c:pt idx="7">
                  <c:v>99.137967167307011</c:v>
                </c:pt>
              </c:numCache>
            </c:numRef>
          </c:val>
          <c:extLst>
            <c:ext xmlns:c16="http://schemas.microsoft.com/office/drawing/2014/chart" uri="{C3380CC4-5D6E-409C-BE32-E72D297353CC}">
              <c16:uniqueId val="{00000002-1024-4A13-9B14-98DF0287ACA9}"/>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'Education and training'!$K$4</c:f>
              <c:strCache>
                <c:ptCount val="1"/>
                <c:pt idx="0">
                  <c:v>Previous month (week ending 30 May)</c:v>
                </c:pt>
              </c:strCache>
            </c:strRef>
          </c:tx>
          <c:spPr>
            <a:solidFill>
              <a:schemeClr val="accent1"/>
            </a:solidFill>
            <a:ln>
              <a:noFill/>
            </a:ln>
            <a:effectLst/>
          </c:spPr>
          <c:invertIfNegative val="0"/>
          <c:cat>
            <c:strRef>
              <c:f>'Education and training'!$K$24:$K$30</c:f>
              <c:strCache>
                <c:ptCount val="7"/>
                <c:pt idx="0">
                  <c:v>Aged under 20</c:v>
                </c:pt>
                <c:pt idx="1">
                  <c:v>Aged 20-29</c:v>
                </c:pt>
                <c:pt idx="2">
                  <c:v>Aged 30-39</c:v>
                </c:pt>
                <c:pt idx="3">
                  <c:v>Aged 40-49</c:v>
                </c:pt>
                <c:pt idx="4">
                  <c:v>Aged 50-59</c:v>
                </c:pt>
                <c:pt idx="5">
                  <c:v>Aged 60-69</c:v>
                </c:pt>
                <c:pt idx="6">
                  <c:v>Aged 70+</c:v>
                </c:pt>
              </c:strCache>
            </c:strRef>
          </c:cat>
          <c:val>
            <c:numRef>
              <c:f>'Education and training'!$L$24:$L$30</c:f>
              <c:numCache>
                <c:formatCode>0.0</c:formatCode>
                <c:ptCount val="7"/>
                <c:pt idx="0">
                  <c:v>66.688031448959535</c:v>
                </c:pt>
                <c:pt idx="1">
                  <c:v>90.610037426036541</c:v>
                </c:pt>
                <c:pt idx="2">
                  <c:v>97.657773162668477</c:v>
                </c:pt>
                <c:pt idx="3">
                  <c:v>98.243293242304901</c:v>
                </c:pt>
                <c:pt idx="4">
                  <c:v>98.696393622743869</c:v>
                </c:pt>
                <c:pt idx="5">
                  <c:v>96.146242958869166</c:v>
                </c:pt>
                <c:pt idx="6">
                  <c:v>100.72854215678835</c:v>
                </c:pt>
              </c:numCache>
            </c:numRef>
          </c:val>
          <c:extLst>
            <c:ext xmlns:c16="http://schemas.microsoft.com/office/drawing/2014/chart" uri="{C3380CC4-5D6E-409C-BE32-E72D297353CC}">
              <c16:uniqueId val="{00000000-5AB4-4AA3-9A4F-89DF90A4573C}"/>
            </c:ext>
          </c:extLst>
        </c:ser>
        <c:ser>
          <c:idx val="1"/>
          <c:order val="1"/>
          <c:tx>
            <c:strRef>
              <c:f>'Education and training'!$K$7</c:f>
              <c:strCache>
                <c:ptCount val="1"/>
                <c:pt idx="0">
                  <c:v>Previous week (ending 20 June)</c:v>
                </c:pt>
              </c:strCache>
            </c:strRef>
          </c:tx>
          <c:spPr>
            <a:solidFill>
              <a:schemeClr val="accent2"/>
            </a:solidFill>
            <a:ln>
              <a:noFill/>
            </a:ln>
            <a:effectLst/>
          </c:spPr>
          <c:invertIfNegative val="0"/>
          <c:cat>
            <c:strRef>
              <c:f>'Education and training'!$K$24:$K$30</c:f>
              <c:strCache>
                <c:ptCount val="7"/>
                <c:pt idx="0">
                  <c:v>Aged under 20</c:v>
                </c:pt>
                <c:pt idx="1">
                  <c:v>Aged 20-29</c:v>
                </c:pt>
                <c:pt idx="2">
                  <c:v>Aged 30-39</c:v>
                </c:pt>
                <c:pt idx="3">
                  <c:v>Aged 40-49</c:v>
                </c:pt>
                <c:pt idx="4">
                  <c:v>Aged 50-59</c:v>
                </c:pt>
                <c:pt idx="5">
                  <c:v>Aged 60-69</c:v>
                </c:pt>
                <c:pt idx="6">
                  <c:v>Aged 70+</c:v>
                </c:pt>
              </c:strCache>
            </c:strRef>
          </c:cat>
          <c:val>
            <c:numRef>
              <c:f>'Education and training'!$L$33:$L$39</c:f>
              <c:numCache>
                <c:formatCode>0.0</c:formatCode>
                <c:ptCount val="7"/>
                <c:pt idx="0">
                  <c:v>73.554672477887451</c:v>
                </c:pt>
                <c:pt idx="1">
                  <c:v>92.157259048110234</c:v>
                </c:pt>
                <c:pt idx="2">
                  <c:v>98.123463592438753</c:v>
                </c:pt>
                <c:pt idx="3">
                  <c:v>98.096309699393316</c:v>
                </c:pt>
                <c:pt idx="4">
                  <c:v>98.142446751284723</c:v>
                </c:pt>
                <c:pt idx="5">
                  <c:v>94.340525029227337</c:v>
                </c:pt>
                <c:pt idx="6">
                  <c:v>86.749639523412</c:v>
                </c:pt>
              </c:numCache>
            </c:numRef>
          </c:val>
          <c:extLst>
            <c:ext xmlns:c16="http://schemas.microsoft.com/office/drawing/2014/chart" uri="{C3380CC4-5D6E-409C-BE32-E72D297353CC}">
              <c16:uniqueId val="{00000001-5AB4-4AA3-9A4F-89DF90A4573C}"/>
            </c:ext>
          </c:extLst>
        </c:ser>
        <c:ser>
          <c:idx val="2"/>
          <c:order val="2"/>
          <c:tx>
            <c:strRef>
              <c:f>'Education and training'!$K$8</c:f>
              <c:strCache>
                <c:ptCount val="1"/>
                <c:pt idx="0">
                  <c:v>This week (ending 27 June)</c:v>
                </c:pt>
              </c:strCache>
            </c:strRef>
          </c:tx>
          <c:spPr>
            <a:solidFill>
              <a:srgbClr val="993366"/>
            </a:solidFill>
            <a:ln>
              <a:noFill/>
            </a:ln>
            <a:effectLst/>
          </c:spPr>
          <c:invertIfNegative val="0"/>
          <c:cat>
            <c:strRef>
              <c:f>'Education and training'!$K$24:$K$30</c:f>
              <c:strCache>
                <c:ptCount val="7"/>
                <c:pt idx="0">
                  <c:v>Aged under 20</c:v>
                </c:pt>
                <c:pt idx="1">
                  <c:v>Aged 20-29</c:v>
                </c:pt>
                <c:pt idx="2">
                  <c:v>Aged 30-39</c:v>
                </c:pt>
                <c:pt idx="3">
                  <c:v>Aged 40-49</c:v>
                </c:pt>
                <c:pt idx="4">
                  <c:v>Aged 50-59</c:v>
                </c:pt>
                <c:pt idx="5">
                  <c:v>Aged 60-69</c:v>
                </c:pt>
                <c:pt idx="6">
                  <c:v>Aged 70+</c:v>
                </c:pt>
              </c:strCache>
            </c:strRef>
          </c:cat>
          <c:val>
            <c:numRef>
              <c:f>'Education and training'!$L$42:$L$48</c:f>
              <c:numCache>
                <c:formatCode>0.0</c:formatCode>
                <c:ptCount val="7"/>
                <c:pt idx="0">
                  <c:v>75.41366491475452</c:v>
                </c:pt>
                <c:pt idx="1">
                  <c:v>92.356836698424189</c:v>
                </c:pt>
                <c:pt idx="2">
                  <c:v>97.861140544206151</c:v>
                </c:pt>
                <c:pt idx="3">
                  <c:v>98.077698541821889</c:v>
                </c:pt>
                <c:pt idx="4">
                  <c:v>97.911734746431961</c:v>
                </c:pt>
                <c:pt idx="5">
                  <c:v>94.360569667339774</c:v>
                </c:pt>
                <c:pt idx="6">
                  <c:v>86.224330272444419</c:v>
                </c:pt>
              </c:numCache>
            </c:numRef>
          </c:val>
          <c:extLst>
            <c:ext xmlns:c16="http://schemas.microsoft.com/office/drawing/2014/chart" uri="{C3380CC4-5D6E-409C-BE32-E72D297353CC}">
              <c16:uniqueId val="{00000002-5AB4-4AA3-9A4F-89DF90A4573C}"/>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'Education and training'!$K$109:$K$128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'Education and training'!$L$109:$L$128</c:f>
              <c:numCache>
                <c:formatCode>0.0</c:formatCode>
                <c:ptCount val="20"/>
                <c:pt idx="0">
                  <c:v>100</c:v>
                </c:pt>
                <c:pt idx="1">
                  <c:v>100.62512970692001</c:v>
                </c:pt>
                <c:pt idx="2">
                  <c:v>99.585975511333501</c:v>
                </c:pt>
                <c:pt idx="3">
                  <c:v>97.084534323333415</c:v>
                </c:pt>
                <c:pt idx="4">
                  <c:v>94.007194410496467</c:v>
                </c:pt>
                <c:pt idx="5">
                  <c:v>91.306638688403623</c:v>
                </c:pt>
                <c:pt idx="6">
                  <c:v>90.30979777249982</c:v>
                </c:pt>
                <c:pt idx="7">
                  <c:v>91.062789678788008</c:v>
                </c:pt>
                <c:pt idx="8">
                  <c:v>92.675767288491244</c:v>
                </c:pt>
                <c:pt idx="9">
                  <c:v>94.773214656305484</c:v>
                </c:pt>
                <c:pt idx="10">
                  <c:v>95.26886803329721</c:v>
                </c:pt>
                <c:pt idx="11">
                  <c:v>95.66928770724283</c:v>
                </c:pt>
                <c:pt idx="12">
                  <c:v>96.105102958470724</c:v>
                </c:pt>
                <c:pt idx="13">
                  <c:v>95.837849055733628</c:v>
                </c:pt>
                <c:pt idx="14">
                  <c:v>95.700186777964817</c:v>
                </c:pt>
                <c:pt idx="15">
                  <c:v>95.699059192473541</c:v>
                </c:pt>
                <c:pt idx="16">
                  <c:v>0</c:v>
                </c:pt>
                <c:pt idx="17">
                  <c:v>0</c:v>
                </c:pt>
                <c:pt idx="18">
                  <c:v>0</c:v>
                </c:pt>
                <c:pt idx="19">
                  <c:v>0</c:v>
                </c:pt>
              </c:numCache>
            </c:numRef>
          </c:val>
          <c:smooth val="0"/>
          <c:extLst>
            <c:ext xmlns:c16="http://schemas.microsoft.com/office/drawing/2014/chart" uri="{C3380CC4-5D6E-409C-BE32-E72D297353CC}">
              <c16:uniqueId val="{00000000-C880-43A9-8078-B9C358CC90DE}"/>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'Education and training'!$K$109:$K$128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'Education and training'!$L$151:$L$170</c:f>
              <c:numCache>
                <c:formatCode>0.0</c:formatCode>
                <c:ptCount val="20"/>
                <c:pt idx="0">
                  <c:v>100</c:v>
                </c:pt>
                <c:pt idx="1">
                  <c:v>102.15586373847341</c:v>
                </c:pt>
                <c:pt idx="2">
                  <c:v>101.56822819538782</c:v>
                </c:pt>
                <c:pt idx="3">
                  <c:v>99.560230843962501</c:v>
                </c:pt>
                <c:pt idx="4">
                  <c:v>97.997949430793014</c:v>
                </c:pt>
                <c:pt idx="5">
                  <c:v>96.885081482299768</c:v>
                </c:pt>
                <c:pt idx="6">
                  <c:v>96.147284361108447</c:v>
                </c:pt>
                <c:pt idx="7">
                  <c:v>97.940141391017491</c:v>
                </c:pt>
                <c:pt idx="8">
                  <c:v>98.977870083430503</c:v>
                </c:pt>
                <c:pt idx="9">
                  <c:v>100.73927176528994</c:v>
                </c:pt>
                <c:pt idx="10">
                  <c:v>101.16840131961801</c:v>
                </c:pt>
                <c:pt idx="11">
                  <c:v>101.95580336888794</c:v>
                </c:pt>
                <c:pt idx="12">
                  <c:v>103.51853976818519</c:v>
                </c:pt>
                <c:pt idx="13">
                  <c:v>105.46282893151154</c:v>
                </c:pt>
                <c:pt idx="14">
                  <c:v>105.00867732339019</c:v>
                </c:pt>
                <c:pt idx="15">
                  <c:v>103.87642005809856</c:v>
                </c:pt>
                <c:pt idx="16">
                  <c:v>0</c:v>
                </c:pt>
                <c:pt idx="17">
                  <c:v>0</c:v>
                </c:pt>
                <c:pt idx="18">
                  <c:v>0</c:v>
                </c:pt>
                <c:pt idx="19">
                  <c:v>0</c:v>
                </c:pt>
              </c:numCache>
            </c:numRef>
          </c:val>
          <c:smooth val="0"/>
          <c:extLst>
            <c:ext xmlns:c16="http://schemas.microsoft.com/office/drawing/2014/chart" uri="{C3380CC4-5D6E-409C-BE32-E72D297353CC}">
              <c16:uniqueId val="{00000001-C880-43A9-8078-B9C358CC90DE}"/>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'Health care and social assi...'!$K$4</c:f>
              <c:strCache>
                <c:ptCount val="1"/>
                <c:pt idx="0">
                  <c:v>Previous month (week ending 30 May)</c:v>
                </c:pt>
              </c:strCache>
            </c:strRef>
          </c:tx>
          <c:spPr>
            <a:solidFill>
              <a:schemeClr val="accent1"/>
            </a:solidFill>
            <a:ln>
              <a:noFill/>
            </a:ln>
            <a:effectLst/>
          </c:spPr>
          <c:invertIfNegative val="0"/>
          <c:cat>
            <c:strRef>
              <c:f>'Health care and social assi...'!$K$52:$K$59</c:f>
              <c:strCache>
                <c:ptCount val="8"/>
                <c:pt idx="0">
                  <c:v>NSW</c:v>
                </c:pt>
                <c:pt idx="1">
                  <c:v>Vic.</c:v>
                </c:pt>
                <c:pt idx="2">
                  <c:v>Qld.</c:v>
                </c:pt>
                <c:pt idx="3">
                  <c:v>SA</c:v>
                </c:pt>
                <c:pt idx="4">
                  <c:v>WA</c:v>
                </c:pt>
                <c:pt idx="5">
                  <c:v>Tas.</c:v>
                </c:pt>
                <c:pt idx="6">
                  <c:v>NT</c:v>
                </c:pt>
                <c:pt idx="7">
                  <c:v>ACT</c:v>
                </c:pt>
              </c:strCache>
            </c:strRef>
          </c:cat>
          <c:val>
            <c:numRef>
              <c:f>'Health care and social assi...'!$L$52:$L$59</c:f>
              <c:numCache>
                <c:formatCode>0.0</c:formatCode>
                <c:ptCount val="8"/>
                <c:pt idx="0">
                  <c:v>99.058271909085491</c:v>
                </c:pt>
                <c:pt idx="1">
                  <c:v>97.374832578608334</c:v>
                </c:pt>
                <c:pt idx="2">
                  <c:v>96.939364502822713</c:v>
                </c:pt>
                <c:pt idx="3">
                  <c:v>98.412059145043443</c:v>
                </c:pt>
                <c:pt idx="4">
                  <c:v>101.17016089712337</c:v>
                </c:pt>
                <c:pt idx="5">
                  <c:v>98.621217924166984</c:v>
                </c:pt>
                <c:pt idx="6">
                  <c:v>101.45952109464082</c:v>
                </c:pt>
                <c:pt idx="7">
                  <c:v>96.574897030132234</c:v>
                </c:pt>
              </c:numCache>
            </c:numRef>
          </c:val>
          <c:extLst>
            <c:ext xmlns:c16="http://schemas.microsoft.com/office/drawing/2014/chart" uri="{C3380CC4-5D6E-409C-BE32-E72D297353CC}">
              <c16:uniqueId val="{00000000-A2DE-4A7C-B2E0-6068919EC627}"/>
            </c:ext>
          </c:extLst>
        </c:ser>
        <c:ser>
          <c:idx val="1"/>
          <c:order val="1"/>
          <c:tx>
            <c:strRef>
              <c:f>'Health care and social assi...'!$K$7</c:f>
              <c:strCache>
                <c:ptCount val="1"/>
                <c:pt idx="0">
                  <c:v>Previous week (ending 20 June)</c:v>
                </c:pt>
              </c:strCache>
            </c:strRef>
          </c:tx>
          <c:spPr>
            <a:solidFill>
              <a:schemeClr val="accent2"/>
            </a:solidFill>
            <a:ln>
              <a:noFill/>
            </a:ln>
            <a:effectLst/>
          </c:spPr>
          <c:invertIfNegative val="0"/>
          <c:cat>
            <c:strRef>
              <c:f>'Health care and social assi...'!$K$52:$K$59</c:f>
              <c:strCache>
                <c:ptCount val="8"/>
                <c:pt idx="0">
                  <c:v>NSW</c:v>
                </c:pt>
                <c:pt idx="1">
                  <c:v>Vic.</c:v>
                </c:pt>
                <c:pt idx="2">
                  <c:v>Qld.</c:v>
                </c:pt>
                <c:pt idx="3">
                  <c:v>SA</c:v>
                </c:pt>
                <c:pt idx="4">
                  <c:v>WA</c:v>
                </c:pt>
                <c:pt idx="5">
                  <c:v>Tas.</c:v>
                </c:pt>
                <c:pt idx="6">
                  <c:v>NT</c:v>
                </c:pt>
                <c:pt idx="7">
                  <c:v>ACT</c:v>
                </c:pt>
              </c:strCache>
            </c:strRef>
          </c:cat>
          <c:val>
            <c:numRef>
              <c:f>'Health care and social assi...'!$L$61:$L$68</c:f>
              <c:numCache>
                <c:formatCode>0.0</c:formatCode>
                <c:ptCount val="8"/>
                <c:pt idx="0">
                  <c:v>100.70927622037232</c:v>
                </c:pt>
                <c:pt idx="1">
                  <c:v>101.85598571337458</c:v>
                </c:pt>
                <c:pt idx="2">
                  <c:v>96.973152567188976</c:v>
                </c:pt>
                <c:pt idx="3">
                  <c:v>100.82849088084691</c:v>
                </c:pt>
                <c:pt idx="4">
                  <c:v>104.43686006825939</c:v>
                </c:pt>
                <c:pt idx="5">
                  <c:v>98.870164687859045</c:v>
                </c:pt>
                <c:pt idx="6">
                  <c:v>100.25085518814139</c:v>
                </c:pt>
                <c:pt idx="7">
                  <c:v>101.23563841318015</c:v>
                </c:pt>
              </c:numCache>
            </c:numRef>
          </c:val>
          <c:extLst>
            <c:ext xmlns:c16="http://schemas.microsoft.com/office/drawing/2014/chart" uri="{C3380CC4-5D6E-409C-BE32-E72D297353CC}">
              <c16:uniqueId val="{00000001-A2DE-4A7C-B2E0-6068919EC627}"/>
            </c:ext>
          </c:extLst>
        </c:ser>
        <c:ser>
          <c:idx val="2"/>
          <c:order val="2"/>
          <c:tx>
            <c:strRef>
              <c:f>'Health care and social assi...'!$K$8</c:f>
              <c:strCache>
                <c:ptCount val="1"/>
                <c:pt idx="0">
                  <c:v>This week (ending 27 June)</c:v>
                </c:pt>
              </c:strCache>
            </c:strRef>
          </c:tx>
          <c:spPr>
            <a:solidFill>
              <a:srgbClr val="993366"/>
            </a:solidFill>
            <a:ln>
              <a:noFill/>
            </a:ln>
            <a:effectLst/>
          </c:spPr>
          <c:invertIfNegative val="0"/>
          <c:cat>
            <c:strRef>
              <c:f>'Health care and social assi...'!$K$52:$K$59</c:f>
              <c:strCache>
                <c:ptCount val="8"/>
                <c:pt idx="0">
                  <c:v>NSW</c:v>
                </c:pt>
                <c:pt idx="1">
                  <c:v>Vic.</c:v>
                </c:pt>
                <c:pt idx="2">
                  <c:v>Qld.</c:v>
                </c:pt>
                <c:pt idx="3">
                  <c:v>SA</c:v>
                </c:pt>
                <c:pt idx="4">
                  <c:v>WA</c:v>
                </c:pt>
                <c:pt idx="5">
                  <c:v>Tas.</c:v>
                </c:pt>
                <c:pt idx="6">
                  <c:v>NT</c:v>
                </c:pt>
                <c:pt idx="7">
                  <c:v>ACT</c:v>
                </c:pt>
              </c:strCache>
            </c:strRef>
          </c:cat>
          <c:val>
            <c:numRef>
              <c:f>'Health care and social assi...'!$L$70:$L$77</c:f>
              <c:numCache>
                <c:formatCode>0.0</c:formatCode>
                <c:ptCount val="8"/>
                <c:pt idx="0">
                  <c:v>97.665547453956648</c:v>
                </c:pt>
                <c:pt idx="1">
                  <c:v>95.531602780789598</c:v>
                </c:pt>
                <c:pt idx="2">
                  <c:v>94.74736382706142</c:v>
                </c:pt>
                <c:pt idx="3">
                  <c:v>96.139462631609234</c:v>
                </c:pt>
                <c:pt idx="4">
                  <c:v>86.201852754753787</c:v>
                </c:pt>
                <c:pt idx="5">
                  <c:v>98.870164687859045</c:v>
                </c:pt>
                <c:pt idx="6">
                  <c:v>90.877993158494874</c:v>
                </c:pt>
                <c:pt idx="7">
                  <c:v>90.635161500108381</c:v>
                </c:pt>
              </c:numCache>
            </c:numRef>
          </c:val>
          <c:extLst>
            <c:ext xmlns:c16="http://schemas.microsoft.com/office/drawing/2014/chart" uri="{C3380CC4-5D6E-409C-BE32-E72D297353CC}">
              <c16:uniqueId val="{00000002-A2DE-4A7C-B2E0-6068919EC627}"/>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'Health care and social assi...'!$K$4</c:f>
              <c:strCache>
                <c:ptCount val="1"/>
                <c:pt idx="0">
                  <c:v>Previous month (week ending 30 May)</c:v>
                </c:pt>
              </c:strCache>
            </c:strRef>
          </c:tx>
          <c:spPr>
            <a:solidFill>
              <a:schemeClr val="accent1"/>
            </a:solidFill>
            <a:ln>
              <a:noFill/>
            </a:ln>
            <a:effectLst/>
          </c:spPr>
          <c:invertIfNegative val="0"/>
          <c:cat>
            <c:strRef>
              <c:f>'Health care and social assi...'!$K$81:$K$88</c:f>
              <c:strCache>
                <c:ptCount val="8"/>
                <c:pt idx="0">
                  <c:v>NSW</c:v>
                </c:pt>
                <c:pt idx="1">
                  <c:v>Vic.</c:v>
                </c:pt>
                <c:pt idx="2">
                  <c:v>Qld.</c:v>
                </c:pt>
                <c:pt idx="3">
                  <c:v>SA</c:v>
                </c:pt>
                <c:pt idx="4">
                  <c:v>WA</c:v>
                </c:pt>
                <c:pt idx="5">
                  <c:v>Tas.</c:v>
                </c:pt>
                <c:pt idx="6">
                  <c:v>NT</c:v>
                </c:pt>
                <c:pt idx="7">
                  <c:v>ACT</c:v>
                </c:pt>
              </c:strCache>
            </c:strRef>
          </c:cat>
          <c:val>
            <c:numRef>
              <c:f>'Health care and social assi...'!$L$81:$L$88</c:f>
              <c:numCache>
                <c:formatCode>0.0</c:formatCode>
                <c:ptCount val="8"/>
                <c:pt idx="0">
                  <c:v>96.685271609753471</c:v>
                </c:pt>
                <c:pt idx="1">
                  <c:v>97.292481902587411</c:v>
                </c:pt>
                <c:pt idx="2">
                  <c:v>95.76072537610419</c:v>
                </c:pt>
                <c:pt idx="3">
                  <c:v>97.100014994751831</c:v>
                </c:pt>
                <c:pt idx="4">
                  <c:v>101.15605633802818</c:v>
                </c:pt>
                <c:pt idx="5">
                  <c:v>96.104353071277771</c:v>
                </c:pt>
                <c:pt idx="6">
                  <c:v>98.167684619655745</c:v>
                </c:pt>
                <c:pt idx="7">
                  <c:v>97.268299569421899</c:v>
                </c:pt>
              </c:numCache>
            </c:numRef>
          </c:val>
          <c:extLst>
            <c:ext xmlns:c16="http://schemas.microsoft.com/office/drawing/2014/chart" uri="{C3380CC4-5D6E-409C-BE32-E72D297353CC}">
              <c16:uniqueId val="{00000000-FF69-43D7-A7CB-FA5C85E03639}"/>
            </c:ext>
          </c:extLst>
        </c:ser>
        <c:ser>
          <c:idx val="1"/>
          <c:order val="1"/>
          <c:tx>
            <c:strRef>
              <c:f>'Health care and social assi...'!$K$7</c:f>
              <c:strCache>
                <c:ptCount val="1"/>
                <c:pt idx="0">
                  <c:v>Previous week (ending 20 June)</c:v>
                </c:pt>
              </c:strCache>
            </c:strRef>
          </c:tx>
          <c:spPr>
            <a:solidFill>
              <a:schemeClr val="accent2"/>
            </a:solidFill>
            <a:ln>
              <a:noFill/>
            </a:ln>
            <a:effectLst/>
          </c:spPr>
          <c:invertIfNegative val="0"/>
          <c:cat>
            <c:strRef>
              <c:f>'Health care and social assi...'!$K$81:$K$88</c:f>
              <c:strCache>
                <c:ptCount val="8"/>
                <c:pt idx="0">
                  <c:v>NSW</c:v>
                </c:pt>
                <c:pt idx="1">
                  <c:v>Vic.</c:v>
                </c:pt>
                <c:pt idx="2">
                  <c:v>Qld.</c:v>
                </c:pt>
                <c:pt idx="3">
                  <c:v>SA</c:v>
                </c:pt>
                <c:pt idx="4">
                  <c:v>WA</c:v>
                </c:pt>
                <c:pt idx="5">
                  <c:v>Tas.</c:v>
                </c:pt>
                <c:pt idx="6">
                  <c:v>NT</c:v>
                </c:pt>
                <c:pt idx="7">
                  <c:v>ACT</c:v>
                </c:pt>
              </c:strCache>
            </c:strRef>
          </c:cat>
          <c:val>
            <c:numRef>
              <c:f>'Health care and social assi...'!$L$90:$L$97</c:f>
              <c:numCache>
                <c:formatCode>0.0</c:formatCode>
                <c:ptCount val="8"/>
                <c:pt idx="0">
                  <c:v>99.642785092733305</c:v>
                </c:pt>
                <c:pt idx="1">
                  <c:v>100.76810896061133</c:v>
                </c:pt>
                <c:pt idx="2">
                  <c:v>96.740179082878598</c:v>
                </c:pt>
                <c:pt idx="3">
                  <c:v>100.21592442645075</c:v>
                </c:pt>
                <c:pt idx="4">
                  <c:v>104.57239436619719</c:v>
                </c:pt>
                <c:pt idx="5">
                  <c:v>96.973961998592543</c:v>
                </c:pt>
                <c:pt idx="6">
                  <c:v>98.968826842230513</c:v>
                </c:pt>
                <c:pt idx="7">
                  <c:v>100.33881555728101</c:v>
                </c:pt>
              </c:numCache>
            </c:numRef>
          </c:val>
          <c:extLst>
            <c:ext xmlns:c16="http://schemas.microsoft.com/office/drawing/2014/chart" uri="{C3380CC4-5D6E-409C-BE32-E72D297353CC}">
              <c16:uniqueId val="{00000001-FF69-43D7-A7CB-FA5C85E03639}"/>
            </c:ext>
          </c:extLst>
        </c:ser>
        <c:ser>
          <c:idx val="2"/>
          <c:order val="2"/>
          <c:tx>
            <c:strRef>
              <c:f>'Health care and social assi...'!$K$8</c:f>
              <c:strCache>
                <c:ptCount val="1"/>
                <c:pt idx="0">
                  <c:v>This week (ending 27 June)</c:v>
                </c:pt>
              </c:strCache>
            </c:strRef>
          </c:tx>
          <c:spPr>
            <a:solidFill>
              <a:srgbClr val="993366"/>
            </a:solidFill>
            <a:ln>
              <a:noFill/>
            </a:ln>
            <a:effectLst/>
          </c:spPr>
          <c:invertIfNegative val="0"/>
          <c:cat>
            <c:strRef>
              <c:f>'Health care and social assi...'!$K$81:$K$88</c:f>
              <c:strCache>
                <c:ptCount val="8"/>
                <c:pt idx="0">
                  <c:v>NSW</c:v>
                </c:pt>
                <c:pt idx="1">
                  <c:v>Vic.</c:v>
                </c:pt>
                <c:pt idx="2">
                  <c:v>Qld.</c:v>
                </c:pt>
                <c:pt idx="3">
                  <c:v>SA</c:v>
                </c:pt>
                <c:pt idx="4">
                  <c:v>WA</c:v>
                </c:pt>
                <c:pt idx="5">
                  <c:v>Tas.</c:v>
                </c:pt>
                <c:pt idx="6">
                  <c:v>NT</c:v>
                </c:pt>
                <c:pt idx="7">
                  <c:v>ACT</c:v>
                </c:pt>
              </c:strCache>
            </c:strRef>
          </c:cat>
          <c:val>
            <c:numRef>
              <c:f>'Health care and social assi...'!$L$99:$L$106</c:f>
              <c:numCache>
                <c:formatCode>0.0</c:formatCode>
                <c:ptCount val="8"/>
                <c:pt idx="0">
                  <c:v>96.867913870321303</c:v>
                </c:pt>
                <c:pt idx="1">
                  <c:v>94.571436112999123</c:v>
                </c:pt>
                <c:pt idx="2">
                  <c:v>94.586059272212012</c:v>
                </c:pt>
                <c:pt idx="3">
                  <c:v>96.12235717498875</c:v>
                </c:pt>
                <c:pt idx="4">
                  <c:v>87.969201877934282</c:v>
                </c:pt>
                <c:pt idx="5">
                  <c:v>96.973961998592543</c:v>
                </c:pt>
                <c:pt idx="6">
                  <c:v>89.323391766478949</c:v>
                </c:pt>
                <c:pt idx="7">
                  <c:v>92.186066210206818</c:v>
                </c:pt>
              </c:numCache>
            </c:numRef>
          </c:val>
          <c:extLst>
            <c:ext xmlns:c16="http://schemas.microsoft.com/office/drawing/2014/chart" uri="{C3380CC4-5D6E-409C-BE32-E72D297353CC}">
              <c16:uniqueId val="{00000002-FF69-43D7-A7CB-FA5C85E03639}"/>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'Health care and social assi...'!$K$4</c:f>
              <c:strCache>
                <c:ptCount val="1"/>
                <c:pt idx="0">
                  <c:v>Previous month (week ending 30 May)</c:v>
                </c:pt>
              </c:strCache>
            </c:strRef>
          </c:tx>
          <c:spPr>
            <a:solidFill>
              <a:schemeClr val="accent1"/>
            </a:solidFill>
            <a:ln>
              <a:noFill/>
            </a:ln>
            <a:effectLst/>
          </c:spPr>
          <c:invertIfNegative val="0"/>
          <c:cat>
            <c:strRef>
              <c:f>'Health care and social assi...'!$K$24:$K$30</c:f>
              <c:strCache>
                <c:ptCount val="7"/>
                <c:pt idx="0">
                  <c:v>Aged under 20</c:v>
                </c:pt>
                <c:pt idx="1">
                  <c:v>Aged 20-29</c:v>
                </c:pt>
                <c:pt idx="2">
                  <c:v>Aged 30-39</c:v>
                </c:pt>
                <c:pt idx="3">
                  <c:v>Aged 40-49</c:v>
                </c:pt>
                <c:pt idx="4">
                  <c:v>Aged 50-59</c:v>
                </c:pt>
                <c:pt idx="5">
                  <c:v>Aged 60-69</c:v>
                </c:pt>
                <c:pt idx="6">
                  <c:v>Aged 70+</c:v>
                </c:pt>
              </c:strCache>
            </c:strRef>
          </c:cat>
          <c:val>
            <c:numRef>
              <c:f>'Health care and social assi...'!$L$24:$L$30</c:f>
              <c:numCache>
                <c:formatCode>0.0</c:formatCode>
                <c:ptCount val="7"/>
                <c:pt idx="0">
                  <c:v>93.475722487107134</c:v>
                </c:pt>
                <c:pt idx="1">
                  <c:v>97.425295053151416</c:v>
                </c:pt>
                <c:pt idx="2">
                  <c:v>97.66539445493072</c:v>
                </c:pt>
                <c:pt idx="3">
                  <c:v>98.021792056971378</c:v>
                </c:pt>
                <c:pt idx="4">
                  <c:v>98.207418840086845</c:v>
                </c:pt>
                <c:pt idx="5">
                  <c:v>96.263545034927063</c:v>
                </c:pt>
                <c:pt idx="6">
                  <c:v>91.882411892433595</c:v>
                </c:pt>
              </c:numCache>
            </c:numRef>
          </c:val>
          <c:extLst>
            <c:ext xmlns:c16="http://schemas.microsoft.com/office/drawing/2014/chart" uri="{C3380CC4-5D6E-409C-BE32-E72D297353CC}">
              <c16:uniqueId val="{00000000-51BD-4F6B-A7DA-BAC679F3E755}"/>
            </c:ext>
          </c:extLst>
        </c:ser>
        <c:ser>
          <c:idx val="1"/>
          <c:order val="1"/>
          <c:tx>
            <c:strRef>
              <c:f>'Health care and social assi...'!$K$7</c:f>
              <c:strCache>
                <c:ptCount val="1"/>
                <c:pt idx="0">
                  <c:v>Previous week (ending 20 June)</c:v>
                </c:pt>
              </c:strCache>
            </c:strRef>
          </c:tx>
          <c:spPr>
            <a:solidFill>
              <a:schemeClr val="accent2"/>
            </a:solidFill>
            <a:ln>
              <a:noFill/>
            </a:ln>
            <a:effectLst/>
          </c:spPr>
          <c:invertIfNegative val="0"/>
          <c:cat>
            <c:strRef>
              <c:f>'Health care and social assi...'!$K$24:$K$30</c:f>
              <c:strCache>
                <c:ptCount val="7"/>
                <c:pt idx="0">
                  <c:v>Aged under 20</c:v>
                </c:pt>
                <c:pt idx="1">
                  <c:v>Aged 20-29</c:v>
                </c:pt>
                <c:pt idx="2">
                  <c:v>Aged 30-39</c:v>
                </c:pt>
                <c:pt idx="3">
                  <c:v>Aged 40-49</c:v>
                </c:pt>
                <c:pt idx="4">
                  <c:v>Aged 50-59</c:v>
                </c:pt>
                <c:pt idx="5">
                  <c:v>Aged 60-69</c:v>
                </c:pt>
                <c:pt idx="6">
                  <c:v>Aged 70+</c:v>
                </c:pt>
              </c:strCache>
            </c:strRef>
          </c:cat>
          <c:val>
            <c:numRef>
              <c:f>'Health care and social assi...'!$L$32:$L$38</c:f>
              <c:numCache>
                <c:formatCode>0.0</c:formatCode>
                <c:ptCount val="7"/>
                <c:pt idx="0">
                  <c:v>101.26009535856768</c:v>
                </c:pt>
                <c:pt idx="1">
                  <c:v>100.53502971457269</c:v>
                </c:pt>
                <c:pt idx="2">
                  <c:v>100.60145957886743</c:v>
                </c:pt>
                <c:pt idx="3">
                  <c:v>100.40797196726159</c:v>
                </c:pt>
                <c:pt idx="4">
                  <c:v>100.24720747115914</c:v>
                </c:pt>
                <c:pt idx="5">
                  <c:v>98.415940562288654</c:v>
                </c:pt>
                <c:pt idx="6">
                  <c:v>94.593842213685207</c:v>
                </c:pt>
              </c:numCache>
            </c:numRef>
          </c:val>
          <c:extLst>
            <c:ext xmlns:c16="http://schemas.microsoft.com/office/drawing/2014/chart" uri="{C3380CC4-5D6E-409C-BE32-E72D297353CC}">
              <c16:uniqueId val="{00000001-51BD-4F6B-A7DA-BAC679F3E755}"/>
            </c:ext>
          </c:extLst>
        </c:ser>
        <c:ser>
          <c:idx val="2"/>
          <c:order val="2"/>
          <c:tx>
            <c:strRef>
              <c:f>'Health care and social assi...'!$K$8</c:f>
              <c:strCache>
                <c:ptCount val="1"/>
                <c:pt idx="0">
                  <c:v>This week (ending 27 June)</c:v>
                </c:pt>
              </c:strCache>
            </c:strRef>
          </c:tx>
          <c:spPr>
            <a:solidFill>
              <a:srgbClr val="993366"/>
            </a:solidFill>
            <a:ln>
              <a:noFill/>
            </a:ln>
            <a:effectLst/>
          </c:spPr>
          <c:invertIfNegative val="0"/>
          <c:cat>
            <c:strRef>
              <c:f>'Health care and social assi...'!$K$24:$K$30</c:f>
              <c:strCache>
                <c:ptCount val="7"/>
                <c:pt idx="0">
                  <c:v>Aged under 20</c:v>
                </c:pt>
                <c:pt idx="1">
                  <c:v>Aged 20-29</c:v>
                </c:pt>
                <c:pt idx="2">
                  <c:v>Aged 30-39</c:v>
                </c:pt>
                <c:pt idx="3">
                  <c:v>Aged 40-49</c:v>
                </c:pt>
                <c:pt idx="4">
                  <c:v>Aged 50-59</c:v>
                </c:pt>
                <c:pt idx="5">
                  <c:v>Aged 60-69</c:v>
                </c:pt>
                <c:pt idx="6">
                  <c:v>Aged 70+</c:v>
                </c:pt>
              </c:strCache>
            </c:strRef>
          </c:cat>
          <c:val>
            <c:numRef>
              <c:f>'Health care and social assi...'!$L$41:$L$47</c:f>
              <c:numCache>
                <c:formatCode>0.0</c:formatCode>
                <c:ptCount val="7"/>
                <c:pt idx="0">
                  <c:v>99.425902500729791</c:v>
                </c:pt>
                <c:pt idx="1">
                  <c:v>96.451313300410149</c:v>
                </c:pt>
                <c:pt idx="2">
                  <c:v>94.98385482927695</c:v>
                </c:pt>
                <c:pt idx="3">
                  <c:v>94.668809803909241</c:v>
                </c:pt>
                <c:pt idx="4">
                  <c:v>94.440585188479346</c:v>
                </c:pt>
                <c:pt idx="5">
                  <c:v>92.473551699454489</c:v>
                </c:pt>
                <c:pt idx="6">
                  <c:v>90.185290351316738</c:v>
                </c:pt>
              </c:numCache>
            </c:numRef>
          </c:val>
          <c:extLst>
            <c:ext xmlns:c16="http://schemas.microsoft.com/office/drawing/2014/chart" uri="{C3380CC4-5D6E-409C-BE32-E72D297353CC}">
              <c16:uniqueId val="{00000002-51BD-4F6B-A7DA-BAC679F3E755}"/>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'Health care and social assi...'!$K$108:$K$127</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'Health care and social assi...'!$L$108:$L$127</c:f>
              <c:numCache>
                <c:formatCode>0.0</c:formatCode>
                <c:ptCount val="20"/>
                <c:pt idx="0">
                  <c:v>100</c:v>
                </c:pt>
                <c:pt idx="1">
                  <c:v>99.456185577164263</c:v>
                </c:pt>
                <c:pt idx="2">
                  <c:v>98.071566555872636</c:v>
                </c:pt>
                <c:pt idx="3">
                  <c:v>96.33151799210215</c:v>
                </c:pt>
                <c:pt idx="4">
                  <c:v>94.747417176971467</c:v>
                </c:pt>
                <c:pt idx="5">
                  <c:v>94.282857041549732</c:v>
                </c:pt>
                <c:pt idx="6">
                  <c:v>94.626927021706607</c:v>
                </c:pt>
                <c:pt idx="7">
                  <c:v>95.143360302991695</c:v>
                </c:pt>
                <c:pt idx="8">
                  <c:v>95.808255840981886</c:v>
                </c:pt>
                <c:pt idx="9">
                  <c:v>96.036563344990569</c:v>
                </c:pt>
                <c:pt idx="10">
                  <c:v>96.485167563393588</c:v>
                </c:pt>
                <c:pt idx="11">
                  <c:v>97.453882146839092</c:v>
                </c:pt>
                <c:pt idx="12">
                  <c:v>98.729370575187829</c:v>
                </c:pt>
                <c:pt idx="13">
                  <c:v>99.94674794772763</c:v>
                </c:pt>
                <c:pt idx="14">
                  <c:v>100.05935863779807</c:v>
                </c:pt>
                <c:pt idx="15">
                  <c:v>94.792049094321143</c:v>
                </c:pt>
                <c:pt idx="16">
                  <c:v>0</c:v>
                </c:pt>
                <c:pt idx="17">
                  <c:v>0</c:v>
                </c:pt>
                <c:pt idx="18">
                  <c:v>0</c:v>
                </c:pt>
                <c:pt idx="19">
                  <c:v>0</c:v>
                </c:pt>
              </c:numCache>
            </c:numRef>
          </c:val>
          <c:smooth val="0"/>
          <c:extLst>
            <c:ext xmlns:c16="http://schemas.microsoft.com/office/drawing/2014/chart" uri="{C3380CC4-5D6E-409C-BE32-E72D297353CC}">
              <c16:uniqueId val="{00000000-A7C9-426A-A042-692FA2BC19A9}"/>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'Health care and social assi...'!$K$108:$K$127</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'Health care and social assi...'!$L$150:$L$169</c:f>
              <c:numCache>
                <c:formatCode>0.0</c:formatCode>
                <c:ptCount val="20"/>
                <c:pt idx="0">
                  <c:v>100</c:v>
                </c:pt>
                <c:pt idx="1">
                  <c:v>101.30967072151398</c:v>
                </c:pt>
                <c:pt idx="2">
                  <c:v>98.957155957486805</c:v>
                </c:pt>
                <c:pt idx="3">
                  <c:v>97.88109461336164</c:v>
                </c:pt>
                <c:pt idx="4">
                  <c:v>98.639111364633479</c:v>
                </c:pt>
                <c:pt idx="5">
                  <c:v>98.971088351687442</c:v>
                </c:pt>
                <c:pt idx="6">
                  <c:v>98.353410979398134</c:v>
                </c:pt>
                <c:pt idx="7">
                  <c:v>99.230372777635097</c:v>
                </c:pt>
                <c:pt idx="8">
                  <c:v>99.041790677709457</c:v>
                </c:pt>
                <c:pt idx="9">
                  <c:v>101.38194978213917</c:v>
                </c:pt>
                <c:pt idx="10">
                  <c:v>102.38528461031444</c:v>
                </c:pt>
                <c:pt idx="11">
                  <c:v>103.83638789635808</c:v>
                </c:pt>
                <c:pt idx="12">
                  <c:v>103.83679428503729</c:v>
                </c:pt>
                <c:pt idx="13">
                  <c:v>103.83724927994142</c:v>
                </c:pt>
                <c:pt idx="14">
                  <c:v>103.83741728957696</c:v>
                </c:pt>
                <c:pt idx="15">
                  <c:v>103.83712432076977</c:v>
                </c:pt>
                <c:pt idx="16">
                  <c:v>0</c:v>
                </c:pt>
                <c:pt idx="17">
                  <c:v>0</c:v>
                </c:pt>
                <c:pt idx="18">
                  <c:v>0</c:v>
                </c:pt>
                <c:pt idx="19">
                  <c:v>0</c:v>
                </c:pt>
              </c:numCache>
            </c:numRef>
          </c:val>
          <c:smooth val="0"/>
          <c:extLst>
            <c:ext xmlns:c16="http://schemas.microsoft.com/office/drawing/2014/chart" uri="{C3380CC4-5D6E-409C-BE32-E72D297353CC}">
              <c16:uniqueId val="{00000001-A7C9-426A-A042-692FA2BC19A9}"/>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'Arts and recreation services'!$K$4</c:f>
              <c:strCache>
                <c:ptCount val="1"/>
                <c:pt idx="0">
                  <c:v>Previous month (week ending 30 May)</c:v>
                </c:pt>
              </c:strCache>
            </c:strRef>
          </c:tx>
          <c:spPr>
            <a:solidFill>
              <a:schemeClr val="accent1"/>
            </a:solidFill>
            <a:ln>
              <a:noFill/>
            </a:ln>
            <a:effectLst/>
          </c:spPr>
          <c:invertIfNegative val="0"/>
          <c:cat>
            <c:strRef>
              <c:f>'Arts and recreation services'!$K$53:$K$60</c:f>
              <c:strCache>
                <c:ptCount val="8"/>
                <c:pt idx="0">
                  <c:v>NSW</c:v>
                </c:pt>
                <c:pt idx="1">
                  <c:v>Vic.</c:v>
                </c:pt>
                <c:pt idx="2">
                  <c:v>Qld.</c:v>
                </c:pt>
                <c:pt idx="3">
                  <c:v>SA</c:v>
                </c:pt>
                <c:pt idx="4">
                  <c:v>WA</c:v>
                </c:pt>
                <c:pt idx="5">
                  <c:v>Tas.</c:v>
                </c:pt>
                <c:pt idx="6">
                  <c:v>NT</c:v>
                </c:pt>
                <c:pt idx="7">
                  <c:v>ACT</c:v>
                </c:pt>
              </c:strCache>
            </c:strRef>
          </c:cat>
          <c:val>
            <c:numRef>
              <c:f>'Arts and recreation services'!$L$53:$L$60</c:f>
              <c:numCache>
                <c:formatCode>0.0</c:formatCode>
                <c:ptCount val="8"/>
                <c:pt idx="0">
                  <c:v>75.429385067188747</c:v>
                </c:pt>
                <c:pt idx="1">
                  <c:v>80.895905432204373</c:v>
                </c:pt>
                <c:pt idx="2">
                  <c:v>80.585962652929808</c:v>
                </c:pt>
                <c:pt idx="3">
                  <c:v>71.628202413720089</c:v>
                </c:pt>
                <c:pt idx="4">
                  <c:v>82.93361140076469</c:v>
                </c:pt>
                <c:pt idx="5">
                  <c:v>77.287909151636597</c:v>
                </c:pt>
                <c:pt idx="6">
                  <c:v>82.755102040816325</c:v>
                </c:pt>
                <c:pt idx="7">
                  <c:v>81.343770384866275</c:v>
                </c:pt>
              </c:numCache>
            </c:numRef>
          </c:val>
          <c:extLst>
            <c:ext xmlns:c16="http://schemas.microsoft.com/office/drawing/2014/chart" uri="{C3380CC4-5D6E-409C-BE32-E72D297353CC}">
              <c16:uniqueId val="{00000000-1179-4963-8119-2AED37FCD6DA}"/>
            </c:ext>
          </c:extLst>
        </c:ser>
        <c:ser>
          <c:idx val="1"/>
          <c:order val="1"/>
          <c:tx>
            <c:strRef>
              <c:f>'Arts and recreation services'!$K$7</c:f>
              <c:strCache>
                <c:ptCount val="1"/>
                <c:pt idx="0">
                  <c:v>Previous week (ending 20 June)</c:v>
                </c:pt>
              </c:strCache>
            </c:strRef>
          </c:tx>
          <c:spPr>
            <a:solidFill>
              <a:schemeClr val="accent2"/>
            </a:solidFill>
            <a:ln>
              <a:noFill/>
            </a:ln>
            <a:effectLst/>
          </c:spPr>
          <c:invertIfNegative val="0"/>
          <c:cat>
            <c:strRef>
              <c:f>'Arts and recreation services'!$K$53:$K$60</c:f>
              <c:strCache>
                <c:ptCount val="8"/>
                <c:pt idx="0">
                  <c:v>NSW</c:v>
                </c:pt>
                <c:pt idx="1">
                  <c:v>Vic.</c:v>
                </c:pt>
                <c:pt idx="2">
                  <c:v>Qld.</c:v>
                </c:pt>
                <c:pt idx="3">
                  <c:v>SA</c:v>
                </c:pt>
                <c:pt idx="4">
                  <c:v>WA</c:v>
                </c:pt>
                <c:pt idx="5">
                  <c:v>Tas.</c:v>
                </c:pt>
                <c:pt idx="6">
                  <c:v>NT</c:v>
                </c:pt>
                <c:pt idx="7">
                  <c:v>ACT</c:v>
                </c:pt>
              </c:strCache>
            </c:strRef>
          </c:cat>
          <c:val>
            <c:numRef>
              <c:f>'Arts and recreation services'!$L$62:$L$69</c:f>
              <c:numCache>
                <c:formatCode>0.0</c:formatCode>
                <c:ptCount val="8"/>
                <c:pt idx="0">
                  <c:v>80.355076977841051</c:v>
                </c:pt>
                <c:pt idx="1">
                  <c:v>85.410428899171748</c:v>
                </c:pt>
                <c:pt idx="2">
                  <c:v>83.502897617514492</c:v>
                </c:pt>
                <c:pt idx="3">
                  <c:v>76.625026466229102</c:v>
                </c:pt>
                <c:pt idx="4">
                  <c:v>87.753446877534472</c:v>
                </c:pt>
                <c:pt idx="5">
                  <c:v>81.963927855711432</c:v>
                </c:pt>
                <c:pt idx="6">
                  <c:v>90</c:v>
                </c:pt>
                <c:pt idx="7">
                  <c:v>84.213959556425309</c:v>
                </c:pt>
              </c:numCache>
            </c:numRef>
          </c:val>
          <c:extLst>
            <c:ext xmlns:c16="http://schemas.microsoft.com/office/drawing/2014/chart" uri="{C3380CC4-5D6E-409C-BE32-E72D297353CC}">
              <c16:uniqueId val="{00000001-1179-4963-8119-2AED37FCD6DA}"/>
            </c:ext>
          </c:extLst>
        </c:ser>
        <c:ser>
          <c:idx val="2"/>
          <c:order val="2"/>
          <c:tx>
            <c:strRef>
              <c:f>'Arts and recreation services'!$K$8</c:f>
              <c:strCache>
                <c:ptCount val="1"/>
                <c:pt idx="0">
                  <c:v>This week (ending 27 June)</c:v>
                </c:pt>
              </c:strCache>
            </c:strRef>
          </c:tx>
          <c:spPr>
            <a:solidFill>
              <a:srgbClr val="993366"/>
            </a:solidFill>
            <a:ln>
              <a:noFill/>
            </a:ln>
            <a:effectLst/>
          </c:spPr>
          <c:invertIfNegative val="0"/>
          <c:cat>
            <c:strRef>
              <c:f>'Arts and recreation services'!$K$53:$K$60</c:f>
              <c:strCache>
                <c:ptCount val="8"/>
                <c:pt idx="0">
                  <c:v>NSW</c:v>
                </c:pt>
                <c:pt idx="1">
                  <c:v>Vic.</c:v>
                </c:pt>
                <c:pt idx="2">
                  <c:v>Qld.</c:v>
                </c:pt>
                <c:pt idx="3">
                  <c:v>SA</c:v>
                </c:pt>
                <c:pt idx="4">
                  <c:v>WA</c:v>
                </c:pt>
                <c:pt idx="5">
                  <c:v>Tas.</c:v>
                </c:pt>
                <c:pt idx="6">
                  <c:v>NT</c:v>
                </c:pt>
                <c:pt idx="7">
                  <c:v>ACT</c:v>
                </c:pt>
              </c:strCache>
            </c:strRef>
          </c:cat>
          <c:val>
            <c:numRef>
              <c:f>'Arts and recreation services'!$L$71:$L$78</c:f>
              <c:numCache>
                <c:formatCode>0.0</c:formatCode>
                <c:ptCount val="8"/>
                <c:pt idx="0">
                  <c:v>81.308623298033282</c:v>
                </c:pt>
                <c:pt idx="1">
                  <c:v>86.369016603802933</c:v>
                </c:pt>
                <c:pt idx="2">
                  <c:v>85.179523502897609</c:v>
                </c:pt>
                <c:pt idx="3">
                  <c:v>78.740630954901548</c:v>
                </c:pt>
                <c:pt idx="4">
                  <c:v>88.693083072645123</c:v>
                </c:pt>
                <c:pt idx="5">
                  <c:v>84.557114228456911</c:v>
                </c:pt>
                <c:pt idx="6">
                  <c:v>94.193877551020407</c:v>
                </c:pt>
                <c:pt idx="7">
                  <c:v>83.502935420743626</c:v>
                </c:pt>
              </c:numCache>
            </c:numRef>
          </c:val>
          <c:extLst>
            <c:ext xmlns:c16="http://schemas.microsoft.com/office/drawing/2014/chart" uri="{C3380CC4-5D6E-409C-BE32-E72D297353CC}">
              <c16:uniqueId val="{00000002-1179-4963-8119-2AED37FCD6DA}"/>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Mining!$K$4</c:f>
              <c:strCache>
                <c:ptCount val="1"/>
                <c:pt idx="0">
                  <c:v>Previous month (week ending 30 May)</c:v>
                </c:pt>
              </c:strCache>
            </c:strRef>
          </c:tx>
          <c:spPr>
            <a:solidFill>
              <a:schemeClr val="accent1"/>
            </a:solidFill>
            <a:ln>
              <a:noFill/>
            </a:ln>
            <a:effectLst/>
          </c:spPr>
          <c:invertIfNegative val="0"/>
          <c:cat>
            <c:strRef>
              <c:f>Mining!$K$24:$K$30</c:f>
              <c:strCache>
                <c:ptCount val="7"/>
                <c:pt idx="0">
                  <c:v>Aged under 20</c:v>
                </c:pt>
                <c:pt idx="1">
                  <c:v>Aged 20-29</c:v>
                </c:pt>
                <c:pt idx="2">
                  <c:v>Aged 30-39</c:v>
                </c:pt>
                <c:pt idx="3">
                  <c:v>Aged 40-49</c:v>
                </c:pt>
                <c:pt idx="4">
                  <c:v>Aged 50-59</c:v>
                </c:pt>
                <c:pt idx="5">
                  <c:v>Aged 60-69</c:v>
                </c:pt>
                <c:pt idx="6">
                  <c:v>Aged 70+</c:v>
                </c:pt>
              </c:strCache>
            </c:strRef>
          </c:cat>
          <c:val>
            <c:numRef>
              <c:f>Mining!$L$24:$L$30</c:f>
              <c:numCache>
                <c:formatCode>0.0</c:formatCode>
                <c:ptCount val="7"/>
                <c:pt idx="0">
                  <c:v>92.626728110599075</c:v>
                </c:pt>
                <c:pt idx="1">
                  <c:v>94.708309733797236</c:v>
                </c:pt>
                <c:pt idx="2">
                  <c:v>94.728087012156109</c:v>
                </c:pt>
                <c:pt idx="3">
                  <c:v>94.236281525168579</c:v>
                </c:pt>
                <c:pt idx="4">
                  <c:v>94.798493933900431</c:v>
                </c:pt>
                <c:pt idx="5">
                  <c:v>93.449858757062145</c:v>
                </c:pt>
                <c:pt idx="6">
                  <c:v>90.882352941176464</c:v>
                </c:pt>
              </c:numCache>
            </c:numRef>
          </c:val>
          <c:extLst>
            <c:ext xmlns:c16="http://schemas.microsoft.com/office/drawing/2014/chart" uri="{C3380CC4-5D6E-409C-BE32-E72D297353CC}">
              <c16:uniqueId val="{00000000-F017-4F7D-8ED0-07F7E37331B0}"/>
            </c:ext>
          </c:extLst>
        </c:ser>
        <c:ser>
          <c:idx val="1"/>
          <c:order val="1"/>
          <c:tx>
            <c:strRef>
              <c:f>Mining!$K$7</c:f>
              <c:strCache>
                <c:ptCount val="1"/>
                <c:pt idx="0">
                  <c:v>Previous week (ending 20 June)</c:v>
                </c:pt>
              </c:strCache>
            </c:strRef>
          </c:tx>
          <c:spPr>
            <a:solidFill>
              <a:schemeClr val="accent2"/>
            </a:solidFill>
            <a:ln>
              <a:noFill/>
            </a:ln>
            <a:effectLst/>
          </c:spPr>
          <c:invertIfNegative val="0"/>
          <c:cat>
            <c:strRef>
              <c:f>Mining!$K$24:$K$30</c:f>
              <c:strCache>
                <c:ptCount val="7"/>
                <c:pt idx="0">
                  <c:v>Aged under 20</c:v>
                </c:pt>
                <c:pt idx="1">
                  <c:v>Aged 20-29</c:v>
                </c:pt>
                <c:pt idx="2">
                  <c:v>Aged 30-39</c:v>
                </c:pt>
                <c:pt idx="3">
                  <c:v>Aged 40-49</c:v>
                </c:pt>
                <c:pt idx="4">
                  <c:v>Aged 50-59</c:v>
                </c:pt>
                <c:pt idx="5">
                  <c:v>Aged 60-69</c:v>
                </c:pt>
                <c:pt idx="6">
                  <c:v>Aged 70+</c:v>
                </c:pt>
              </c:strCache>
            </c:strRef>
          </c:cat>
          <c:val>
            <c:numRef>
              <c:f>Mining!$L$33:$L$39</c:f>
              <c:numCache>
                <c:formatCode>0.0</c:formatCode>
                <c:ptCount val="7"/>
                <c:pt idx="0">
                  <c:v>90.629800307219668</c:v>
                </c:pt>
                <c:pt idx="1">
                  <c:v>94.631442673355451</c:v>
                </c:pt>
                <c:pt idx="2">
                  <c:v>95.455625628370356</c:v>
                </c:pt>
                <c:pt idx="3">
                  <c:v>95.665353762398695</c:v>
                </c:pt>
                <c:pt idx="4">
                  <c:v>95.8666852600753</c:v>
                </c:pt>
                <c:pt idx="5">
                  <c:v>95.2683615819209</c:v>
                </c:pt>
                <c:pt idx="6">
                  <c:v>93.67647058823529</c:v>
                </c:pt>
              </c:numCache>
            </c:numRef>
          </c:val>
          <c:extLst>
            <c:ext xmlns:c16="http://schemas.microsoft.com/office/drawing/2014/chart" uri="{C3380CC4-5D6E-409C-BE32-E72D297353CC}">
              <c16:uniqueId val="{00000001-F017-4F7D-8ED0-07F7E37331B0}"/>
            </c:ext>
          </c:extLst>
        </c:ser>
        <c:ser>
          <c:idx val="2"/>
          <c:order val="2"/>
          <c:tx>
            <c:strRef>
              <c:f>Mining!$K$8</c:f>
              <c:strCache>
                <c:ptCount val="1"/>
                <c:pt idx="0">
                  <c:v>This week (ending 27 June)</c:v>
                </c:pt>
              </c:strCache>
            </c:strRef>
          </c:tx>
          <c:spPr>
            <a:solidFill>
              <a:srgbClr val="993366"/>
            </a:solidFill>
            <a:ln>
              <a:noFill/>
            </a:ln>
            <a:effectLst/>
          </c:spPr>
          <c:invertIfNegative val="0"/>
          <c:cat>
            <c:strRef>
              <c:f>Mining!$K$24:$K$30</c:f>
              <c:strCache>
                <c:ptCount val="7"/>
                <c:pt idx="0">
                  <c:v>Aged under 20</c:v>
                </c:pt>
                <c:pt idx="1">
                  <c:v>Aged 20-29</c:v>
                </c:pt>
                <c:pt idx="2">
                  <c:v>Aged 30-39</c:v>
                </c:pt>
                <c:pt idx="3">
                  <c:v>Aged 40-49</c:v>
                </c:pt>
                <c:pt idx="4">
                  <c:v>Aged 50-59</c:v>
                </c:pt>
                <c:pt idx="5">
                  <c:v>Aged 60-69</c:v>
                </c:pt>
                <c:pt idx="6">
                  <c:v>Aged 70+</c:v>
                </c:pt>
              </c:strCache>
            </c:strRef>
          </c:cat>
          <c:val>
            <c:numRef>
              <c:f>Mining!$L$42:$L$48</c:f>
              <c:numCache>
                <c:formatCode>0.0</c:formatCode>
                <c:ptCount val="7"/>
                <c:pt idx="0">
                  <c:v>91.658986175115203</c:v>
                </c:pt>
                <c:pt idx="1">
                  <c:v>94.526822558459429</c:v>
                </c:pt>
                <c:pt idx="2">
                  <c:v>95.901069372086639</c:v>
                </c:pt>
                <c:pt idx="3">
                  <c:v>96.417586043346461</c:v>
                </c:pt>
                <c:pt idx="4">
                  <c:v>96.651791939757359</c:v>
                </c:pt>
                <c:pt idx="5">
                  <c:v>96.273305084745758</c:v>
                </c:pt>
                <c:pt idx="6">
                  <c:v>94.35</c:v>
                </c:pt>
              </c:numCache>
            </c:numRef>
          </c:val>
          <c:extLst>
            <c:ext xmlns:c16="http://schemas.microsoft.com/office/drawing/2014/chart" uri="{C3380CC4-5D6E-409C-BE32-E72D297353CC}">
              <c16:uniqueId val="{00000002-F017-4F7D-8ED0-07F7E37331B0}"/>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'Arts and recreation services'!$K$4</c:f>
              <c:strCache>
                <c:ptCount val="1"/>
                <c:pt idx="0">
                  <c:v>Previous month (week ending 30 May)</c:v>
                </c:pt>
              </c:strCache>
            </c:strRef>
          </c:tx>
          <c:spPr>
            <a:solidFill>
              <a:schemeClr val="accent1"/>
            </a:solidFill>
            <a:ln>
              <a:noFill/>
            </a:ln>
            <a:effectLst/>
          </c:spPr>
          <c:invertIfNegative val="0"/>
          <c:cat>
            <c:strRef>
              <c:f>'Arts and recreation services'!$K$82:$K$89</c:f>
              <c:strCache>
                <c:ptCount val="8"/>
                <c:pt idx="0">
                  <c:v>NSW</c:v>
                </c:pt>
                <c:pt idx="1">
                  <c:v>Vic.</c:v>
                </c:pt>
                <c:pt idx="2">
                  <c:v>Qld.</c:v>
                </c:pt>
                <c:pt idx="3">
                  <c:v>SA</c:v>
                </c:pt>
                <c:pt idx="4">
                  <c:v>WA</c:v>
                </c:pt>
                <c:pt idx="5">
                  <c:v>Tas.</c:v>
                </c:pt>
                <c:pt idx="6">
                  <c:v>NT</c:v>
                </c:pt>
                <c:pt idx="7">
                  <c:v>ACT</c:v>
                </c:pt>
              </c:strCache>
            </c:strRef>
          </c:cat>
          <c:val>
            <c:numRef>
              <c:f>'Arts and recreation services'!$L$82:$L$89</c:f>
              <c:numCache>
                <c:formatCode>0.0</c:formatCode>
                <c:ptCount val="8"/>
                <c:pt idx="0">
                  <c:v>69.873352948701552</c:v>
                </c:pt>
                <c:pt idx="1">
                  <c:v>73.625226228595295</c:v>
                </c:pt>
                <c:pt idx="2">
                  <c:v>72.759877364493548</c:v>
                </c:pt>
                <c:pt idx="3">
                  <c:v>65.48573559574865</c:v>
                </c:pt>
                <c:pt idx="4">
                  <c:v>77.51020001990247</c:v>
                </c:pt>
                <c:pt idx="5">
                  <c:v>70.435274166195597</c:v>
                </c:pt>
                <c:pt idx="6">
                  <c:v>79.209783631232369</c:v>
                </c:pt>
                <c:pt idx="7">
                  <c:v>75.19460300985989</c:v>
                </c:pt>
              </c:numCache>
            </c:numRef>
          </c:val>
          <c:extLst>
            <c:ext xmlns:c16="http://schemas.microsoft.com/office/drawing/2014/chart" uri="{C3380CC4-5D6E-409C-BE32-E72D297353CC}">
              <c16:uniqueId val="{00000000-720A-47FB-AAC2-9C3D662CF2CF}"/>
            </c:ext>
          </c:extLst>
        </c:ser>
        <c:ser>
          <c:idx val="1"/>
          <c:order val="1"/>
          <c:tx>
            <c:strRef>
              <c:f>'Arts and recreation services'!$K$7</c:f>
              <c:strCache>
                <c:ptCount val="1"/>
                <c:pt idx="0">
                  <c:v>Previous week (ending 20 June)</c:v>
                </c:pt>
              </c:strCache>
            </c:strRef>
          </c:tx>
          <c:spPr>
            <a:solidFill>
              <a:schemeClr val="accent2"/>
            </a:solidFill>
            <a:ln>
              <a:noFill/>
            </a:ln>
            <a:effectLst/>
          </c:spPr>
          <c:invertIfNegative val="0"/>
          <c:cat>
            <c:strRef>
              <c:f>'Arts and recreation services'!$K$82:$K$89</c:f>
              <c:strCache>
                <c:ptCount val="8"/>
                <c:pt idx="0">
                  <c:v>NSW</c:v>
                </c:pt>
                <c:pt idx="1">
                  <c:v>Vic.</c:v>
                </c:pt>
                <c:pt idx="2">
                  <c:v>Qld.</c:v>
                </c:pt>
                <c:pt idx="3">
                  <c:v>SA</c:v>
                </c:pt>
                <c:pt idx="4">
                  <c:v>WA</c:v>
                </c:pt>
                <c:pt idx="5">
                  <c:v>Tas.</c:v>
                </c:pt>
                <c:pt idx="6">
                  <c:v>NT</c:v>
                </c:pt>
                <c:pt idx="7">
                  <c:v>ACT</c:v>
                </c:pt>
              </c:strCache>
            </c:strRef>
          </c:cat>
          <c:val>
            <c:numRef>
              <c:f>'Arts and recreation services'!$L$91:$L$98</c:f>
              <c:numCache>
                <c:formatCode>0.0</c:formatCode>
                <c:ptCount val="8"/>
                <c:pt idx="0">
                  <c:v>77.945503390047335</c:v>
                </c:pt>
                <c:pt idx="1">
                  <c:v>79.747320061255749</c:v>
                </c:pt>
                <c:pt idx="2">
                  <c:v>80.41302713021345</c:v>
                </c:pt>
                <c:pt idx="3">
                  <c:v>73.130710423270557</c:v>
                </c:pt>
                <c:pt idx="4">
                  <c:v>85.819484525823469</c:v>
                </c:pt>
                <c:pt idx="5">
                  <c:v>78.858111927642739</c:v>
                </c:pt>
                <c:pt idx="6">
                  <c:v>88.617121354656632</c:v>
                </c:pt>
                <c:pt idx="7">
                  <c:v>80.020757654385051</c:v>
                </c:pt>
              </c:numCache>
            </c:numRef>
          </c:val>
          <c:extLst>
            <c:ext xmlns:c16="http://schemas.microsoft.com/office/drawing/2014/chart" uri="{C3380CC4-5D6E-409C-BE32-E72D297353CC}">
              <c16:uniqueId val="{00000001-720A-47FB-AAC2-9C3D662CF2CF}"/>
            </c:ext>
          </c:extLst>
        </c:ser>
        <c:ser>
          <c:idx val="2"/>
          <c:order val="2"/>
          <c:tx>
            <c:strRef>
              <c:f>'Arts and recreation services'!$K$8</c:f>
              <c:strCache>
                <c:ptCount val="1"/>
                <c:pt idx="0">
                  <c:v>This week (ending 27 June)</c:v>
                </c:pt>
              </c:strCache>
            </c:strRef>
          </c:tx>
          <c:spPr>
            <a:solidFill>
              <a:srgbClr val="993366"/>
            </a:solidFill>
            <a:ln>
              <a:noFill/>
            </a:ln>
            <a:effectLst/>
          </c:spPr>
          <c:invertIfNegative val="0"/>
          <c:cat>
            <c:strRef>
              <c:f>'Arts and recreation services'!$K$82:$K$89</c:f>
              <c:strCache>
                <c:ptCount val="8"/>
                <c:pt idx="0">
                  <c:v>NSW</c:v>
                </c:pt>
                <c:pt idx="1">
                  <c:v>Vic.</c:v>
                </c:pt>
                <c:pt idx="2">
                  <c:v>Qld.</c:v>
                </c:pt>
                <c:pt idx="3">
                  <c:v>SA</c:v>
                </c:pt>
                <c:pt idx="4">
                  <c:v>WA</c:v>
                </c:pt>
                <c:pt idx="5">
                  <c:v>Tas.</c:v>
                </c:pt>
                <c:pt idx="6">
                  <c:v>NT</c:v>
                </c:pt>
                <c:pt idx="7">
                  <c:v>ACT</c:v>
                </c:pt>
              </c:strCache>
            </c:strRef>
          </c:cat>
          <c:val>
            <c:numRef>
              <c:f>'Arts and recreation services'!$L$100:$L$107</c:f>
              <c:numCache>
                <c:formatCode>0.0</c:formatCode>
                <c:ptCount val="8"/>
                <c:pt idx="0">
                  <c:v>79.282589228604323</c:v>
                </c:pt>
                <c:pt idx="1">
                  <c:v>81.051162466935821</c:v>
                </c:pt>
                <c:pt idx="2">
                  <c:v>82.522820616648346</c:v>
                </c:pt>
                <c:pt idx="3">
                  <c:v>74.859593511094531</c:v>
                </c:pt>
                <c:pt idx="4">
                  <c:v>87.05881182207186</c:v>
                </c:pt>
                <c:pt idx="5">
                  <c:v>82.395703787450543</c:v>
                </c:pt>
                <c:pt idx="6">
                  <c:v>93.17215428033866</c:v>
                </c:pt>
                <c:pt idx="7">
                  <c:v>77.227815256875971</c:v>
                </c:pt>
              </c:numCache>
            </c:numRef>
          </c:val>
          <c:extLst>
            <c:ext xmlns:c16="http://schemas.microsoft.com/office/drawing/2014/chart" uri="{C3380CC4-5D6E-409C-BE32-E72D297353CC}">
              <c16:uniqueId val="{00000002-720A-47FB-AAC2-9C3D662CF2CF}"/>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'Arts and recreation services'!$K$4</c:f>
              <c:strCache>
                <c:ptCount val="1"/>
                <c:pt idx="0">
                  <c:v>Previous month (week ending 30 May)</c:v>
                </c:pt>
              </c:strCache>
            </c:strRef>
          </c:tx>
          <c:spPr>
            <a:solidFill>
              <a:schemeClr val="accent1"/>
            </a:solidFill>
            <a:ln>
              <a:noFill/>
            </a:ln>
            <a:effectLst/>
          </c:spPr>
          <c:invertIfNegative val="0"/>
          <c:cat>
            <c:strRef>
              <c:f>'Arts and recreation services'!$K$24:$K$30</c:f>
              <c:strCache>
                <c:ptCount val="7"/>
                <c:pt idx="0">
                  <c:v>Aged under 20</c:v>
                </c:pt>
                <c:pt idx="1">
                  <c:v>Aged 20-29</c:v>
                </c:pt>
                <c:pt idx="2">
                  <c:v>Aged 30-39</c:v>
                </c:pt>
                <c:pt idx="3">
                  <c:v>Aged 40-49</c:v>
                </c:pt>
                <c:pt idx="4">
                  <c:v>Aged 50-59</c:v>
                </c:pt>
                <c:pt idx="5">
                  <c:v>Aged 60-69</c:v>
                </c:pt>
                <c:pt idx="6">
                  <c:v>Aged 70+</c:v>
                </c:pt>
              </c:strCache>
            </c:strRef>
          </c:cat>
          <c:val>
            <c:numRef>
              <c:f>'Arts and recreation services'!$L$24:$L$30</c:f>
              <c:numCache>
                <c:formatCode>0.0</c:formatCode>
                <c:ptCount val="7"/>
                <c:pt idx="0">
                  <c:v>42.436200999736911</c:v>
                </c:pt>
                <c:pt idx="1">
                  <c:v>69.127034945767122</c:v>
                </c:pt>
                <c:pt idx="2">
                  <c:v>79.267699178380241</c:v>
                </c:pt>
                <c:pt idx="3">
                  <c:v>81.698389458272331</c:v>
                </c:pt>
                <c:pt idx="4">
                  <c:v>81.831520364280294</c:v>
                </c:pt>
                <c:pt idx="5">
                  <c:v>80.3486870426173</c:v>
                </c:pt>
                <c:pt idx="6">
                  <c:v>70.182291666666657</c:v>
                </c:pt>
              </c:numCache>
            </c:numRef>
          </c:val>
          <c:extLst>
            <c:ext xmlns:c16="http://schemas.microsoft.com/office/drawing/2014/chart" uri="{C3380CC4-5D6E-409C-BE32-E72D297353CC}">
              <c16:uniqueId val="{00000000-6BF6-45CF-AB0F-B9E8160B4DB5}"/>
            </c:ext>
          </c:extLst>
        </c:ser>
        <c:ser>
          <c:idx val="1"/>
          <c:order val="1"/>
          <c:tx>
            <c:strRef>
              <c:f>'Arts and recreation services'!$K$7</c:f>
              <c:strCache>
                <c:ptCount val="1"/>
                <c:pt idx="0">
                  <c:v>Previous week (ending 20 June)</c:v>
                </c:pt>
              </c:strCache>
            </c:strRef>
          </c:tx>
          <c:spPr>
            <a:solidFill>
              <a:schemeClr val="accent2"/>
            </a:solidFill>
            <a:ln>
              <a:noFill/>
            </a:ln>
            <a:effectLst/>
          </c:spPr>
          <c:invertIfNegative val="0"/>
          <c:cat>
            <c:strRef>
              <c:f>'Arts and recreation services'!$K$24:$K$30</c:f>
              <c:strCache>
                <c:ptCount val="7"/>
                <c:pt idx="0">
                  <c:v>Aged under 20</c:v>
                </c:pt>
                <c:pt idx="1">
                  <c:v>Aged 20-29</c:v>
                </c:pt>
                <c:pt idx="2">
                  <c:v>Aged 30-39</c:v>
                </c:pt>
                <c:pt idx="3">
                  <c:v>Aged 40-49</c:v>
                </c:pt>
                <c:pt idx="4">
                  <c:v>Aged 50-59</c:v>
                </c:pt>
                <c:pt idx="5">
                  <c:v>Aged 60-69</c:v>
                </c:pt>
                <c:pt idx="6">
                  <c:v>Aged 70+</c:v>
                </c:pt>
              </c:strCache>
            </c:strRef>
          </c:cat>
          <c:val>
            <c:numRef>
              <c:f>'Arts and recreation services'!$L$33:$L$39</c:f>
              <c:numCache>
                <c:formatCode>0.0</c:formatCode>
                <c:ptCount val="7"/>
                <c:pt idx="0">
                  <c:v>57.287555906340437</c:v>
                </c:pt>
                <c:pt idx="1">
                  <c:v>76.770087509944304</c:v>
                </c:pt>
                <c:pt idx="2">
                  <c:v>83.636311585697527</c:v>
                </c:pt>
                <c:pt idx="3">
                  <c:v>86.198659166217155</c:v>
                </c:pt>
                <c:pt idx="4">
                  <c:v>85.732355173286109</c:v>
                </c:pt>
                <c:pt idx="5">
                  <c:v>84.642703400774849</c:v>
                </c:pt>
                <c:pt idx="6">
                  <c:v>77.387152777777786</c:v>
                </c:pt>
              </c:numCache>
            </c:numRef>
          </c:val>
          <c:extLst>
            <c:ext xmlns:c16="http://schemas.microsoft.com/office/drawing/2014/chart" uri="{C3380CC4-5D6E-409C-BE32-E72D297353CC}">
              <c16:uniqueId val="{00000001-6BF6-45CF-AB0F-B9E8160B4DB5}"/>
            </c:ext>
          </c:extLst>
        </c:ser>
        <c:ser>
          <c:idx val="2"/>
          <c:order val="2"/>
          <c:tx>
            <c:strRef>
              <c:f>'Arts and recreation services'!$K$8</c:f>
              <c:strCache>
                <c:ptCount val="1"/>
                <c:pt idx="0">
                  <c:v>This week (ending 27 June)</c:v>
                </c:pt>
              </c:strCache>
            </c:strRef>
          </c:tx>
          <c:spPr>
            <a:solidFill>
              <a:srgbClr val="993366"/>
            </a:solidFill>
            <a:ln>
              <a:noFill/>
            </a:ln>
            <a:effectLst/>
          </c:spPr>
          <c:invertIfNegative val="0"/>
          <c:cat>
            <c:strRef>
              <c:f>'Arts and recreation services'!$K$24:$K$30</c:f>
              <c:strCache>
                <c:ptCount val="7"/>
                <c:pt idx="0">
                  <c:v>Aged under 20</c:v>
                </c:pt>
                <c:pt idx="1">
                  <c:v>Aged 20-29</c:v>
                </c:pt>
                <c:pt idx="2">
                  <c:v>Aged 30-39</c:v>
                </c:pt>
                <c:pt idx="3">
                  <c:v>Aged 40-49</c:v>
                </c:pt>
                <c:pt idx="4">
                  <c:v>Aged 50-59</c:v>
                </c:pt>
                <c:pt idx="5">
                  <c:v>Aged 60-69</c:v>
                </c:pt>
                <c:pt idx="6">
                  <c:v>Aged 70+</c:v>
                </c:pt>
              </c:strCache>
            </c:strRef>
          </c:cat>
          <c:val>
            <c:numRef>
              <c:f>'Arts and recreation services'!$L$42:$L$48</c:f>
              <c:numCache>
                <c:formatCode>0.0</c:formatCode>
                <c:ptCount val="7"/>
                <c:pt idx="0">
                  <c:v>61.599842146803475</c:v>
                </c:pt>
                <c:pt idx="1">
                  <c:v>78.483613714418766</c:v>
                </c:pt>
                <c:pt idx="2">
                  <c:v>84.707509089347582</c:v>
                </c:pt>
                <c:pt idx="3">
                  <c:v>86.97549510672728</c:v>
                </c:pt>
                <c:pt idx="4">
                  <c:v>86.652264103212744</c:v>
                </c:pt>
                <c:pt idx="5">
                  <c:v>85.60008609556607</c:v>
                </c:pt>
                <c:pt idx="6">
                  <c:v>76.809895833333329</c:v>
                </c:pt>
              </c:numCache>
            </c:numRef>
          </c:val>
          <c:extLst>
            <c:ext xmlns:c16="http://schemas.microsoft.com/office/drawing/2014/chart" uri="{C3380CC4-5D6E-409C-BE32-E72D297353CC}">
              <c16:uniqueId val="{00000002-6BF6-45CF-AB0F-B9E8160B4DB5}"/>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'Arts and recreation services'!$K$109:$K$128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'Arts and recreation services'!$L$109:$L$128</c:f>
              <c:numCache>
                <c:formatCode>0.0</c:formatCode>
                <c:ptCount val="20"/>
                <c:pt idx="0">
                  <c:v>100</c:v>
                </c:pt>
                <c:pt idx="1">
                  <c:v>95.795690469590596</c:v>
                </c:pt>
                <c:pt idx="2">
                  <c:v>85.87098562547024</c:v>
                </c:pt>
                <c:pt idx="3">
                  <c:v>76.932867947796865</c:v>
                </c:pt>
                <c:pt idx="4">
                  <c:v>73.54656589598973</c:v>
                </c:pt>
                <c:pt idx="5">
                  <c:v>71.990315153503687</c:v>
                </c:pt>
                <c:pt idx="6">
                  <c:v>75.046246273427201</c:v>
                </c:pt>
                <c:pt idx="7">
                  <c:v>75.84558553156343</c:v>
                </c:pt>
                <c:pt idx="8">
                  <c:v>74.655910754592099</c:v>
                </c:pt>
                <c:pt idx="9">
                  <c:v>73.981592003213194</c:v>
                </c:pt>
                <c:pt idx="10">
                  <c:v>74.102086880766635</c:v>
                </c:pt>
                <c:pt idx="11">
                  <c:v>74.304043083990024</c:v>
                </c:pt>
                <c:pt idx="12">
                  <c:v>75.878962046942092</c:v>
                </c:pt>
                <c:pt idx="13">
                  <c:v>77.613975142981602</c:v>
                </c:pt>
                <c:pt idx="14">
                  <c:v>80.500760871409909</c:v>
                </c:pt>
                <c:pt idx="15">
                  <c:v>81.919206204637646</c:v>
                </c:pt>
                <c:pt idx="16">
                  <c:v>0</c:v>
                </c:pt>
                <c:pt idx="17">
                  <c:v>0</c:v>
                </c:pt>
                <c:pt idx="18">
                  <c:v>0</c:v>
                </c:pt>
                <c:pt idx="19">
                  <c:v>0</c:v>
                </c:pt>
              </c:numCache>
            </c:numRef>
          </c:val>
          <c:smooth val="0"/>
          <c:extLst>
            <c:ext xmlns:c16="http://schemas.microsoft.com/office/drawing/2014/chart" uri="{C3380CC4-5D6E-409C-BE32-E72D297353CC}">
              <c16:uniqueId val="{00000000-EA6D-47E1-B314-FE43351E1250}"/>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'Arts and recreation services'!$K$109:$K$128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'Arts and recreation services'!$L$151:$L$170</c:f>
              <c:numCache>
                <c:formatCode>0.0</c:formatCode>
                <c:ptCount val="20"/>
                <c:pt idx="0">
                  <c:v>100</c:v>
                </c:pt>
                <c:pt idx="1">
                  <c:v>95.823497738986703</c:v>
                </c:pt>
                <c:pt idx="2">
                  <c:v>90.861794505429373</c:v>
                </c:pt>
                <c:pt idx="3">
                  <c:v>88.564712044077297</c:v>
                </c:pt>
                <c:pt idx="4">
                  <c:v>87.605317617540734</c:v>
                </c:pt>
                <c:pt idx="5">
                  <c:v>102.11712698587961</c:v>
                </c:pt>
                <c:pt idx="6">
                  <c:v>103.54150297974873</c:v>
                </c:pt>
                <c:pt idx="7">
                  <c:v>101.30944496649789</c:v>
                </c:pt>
                <c:pt idx="8">
                  <c:v>89.372063241077456</c:v>
                </c:pt>
                <c:pt idx="9">
                  <c:v>85.475718746877902</c:v>
                </c:pt>
                <c:pt idx="10">
                  <c:v>84.552640406775396</c:v>
                </c:pt>
                <c:pt idx="11">
                  <c:v>84.49921735219084</c:v>
                </c:pt>
                <c:pt idx="12">
                  <c:v>86.950988432123083</c:v>
                </c:pt>
                <c:pt idx="13">
                  <c:v>88.009345161074421</c:v>
                </c:pt>
                <c:pt idx="14">
                  <c:v>93.642103745458556</c:v>
                </c:pt>
                <c:pt idx="15">
                  <c:v>93.82482578854713</c:v>
                </c:pt>
                <c:pt idx="16">
                  <c:v>0</c:v>
                </c:pt>
                <c:pt idx="17">
                  <c:v>0</c:v>
                </c:pt>
                <c:pt idx="18">
                  <c:v>0</c:v>
                </c:pt>
                <c:pt idx="19">
                  <c:v>0</c:v>
                </c:pt>
              </c:numCache>
            </c:numRef>
          </c:val>
          <c:smooth val="0"/>
          <c:extLst>
            <c:ext xmlns:c16="http://schemas.microsoft.com/office/drawing/2014/chart" uri="{C3380CC4-5D6E-409C-BE32-E72D297353CC}">
              <c16:uniqueId val="{00000001-EA6D-47E1-B314-FE43351E1250}"/>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min val="6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'Other services'!$K$4</c:f>
              <c:strCache>
                <c:ptCount val="1"/>
                <c:pt idx="0">
                  <c:v>Previous month (week ending 30 May)</c:v>
                </c:pt>
              </c:strCache>
            </c:strRef>
          </c:tx>
          <c:spPr>
            <a:solidFill>
              <a:schemeClr val="accent1"/>
            </a:solidFill>
            <a:ln>
              <a:noFill/>
            </a:ln>
            <a:effectLst/>
          </c:spPr>
          <c:invertIfNegative val="0"/>
          <c:cat>
            <c:strRef>
              <c:f>'Other services'!$K$53:$K$60</c:f>
              <c:strCache>
                <c:ptCount val="8"/>
                <c:pt idx="0">
                  <c:v>NSW</c:v>
                </c:pt>
                <c:pt idx="1">
                  <c:v>Vic.</c:v>
                </c:pt>
                <c:pt idx="2">
                  <c:v>Qld.</c:v>
                </c:pt>
                <c:pt idx="3">
                  <c:v>SA</c:v>
                </c:pt>
                <c:pt idx="4">
                  <c:v>WA</c:v>
                </c:pt>
                <c:pt idx="5">
                  <c:v>Tas.</c:v>
                </c:pt>
                <c:pt idx="6">
                  <c:v>NT</c:v>
                </c:pt>
                <c:pt idx="7">
                  <c:v>ACT</c:v>
                </c:pt>
              </c:strCache>
            </c:strRef>
          </c:cat>
          <c:val>
            <c:numRef>
              <c:f>'Other services'!$L$53:$L$60</c:f>
              <c:numCache>
                <c:formatCode>0.0</c:formatCode>
                <c:ptCount val="8"/>
                <c:pt idx="0">
                  <c:v>94.843712041460847</c:v>
                </c:pt>
                <c:pt idx="1">
                  <c:v>94.140261828781064</c:v>
                </c:pt>
                <c:pt idx="2">
                  <c:v>93.745749340297607</c:v>
                </c:pt>
                <c:pt idx="3">
                  <c:v>95.284398932966184</c:v>
                </c:pt>
                <c:pt idx="4">
                  <c:v>98.105295853393386</c:v>
                </c:pt>
                <c:pt idx="5">
                  <c:v>95.444255800792305</c:v>
                </c:pt>
                <c:pt idx="6">
                  <c:v>104.75382003395586</c:v>
                </c:pt>
                <c:pt idx="7">
                  <c:v>101.05263157894737</c:v>
                </c:pt>
              </c:numCache>
            </c:numRef>
          </c:val>
          <c:extLst>
            <c:ext xmlns:c16="http://schemas.microsoft.com/office/drawing/2014/chart" uri="{C3380CC4-5D6E-409C-BE32-E72D297353CC}">
              <c16:uniqueId val="{00000000-DBF8-434F-9ABE-8E8567CED674}"/>
            </c:ext>
          </c:extLst>
        </c:ser>
        <c:ser>
          <c:idx val="1"/>
          <c:order val="1"/>
          <c:tx>
            <c:strRef>
              <c:f>'Other services'!$K$7</c:f>
              <c:strCache>
                <c:ptCount val="1"/>
                <c:pt idx="0">
                  <c:v>Previous week (ending 20 June)</c:v>
                </c:pt>
              </c:strCache>
            </c:strRef>
          </c:tx>
          <c:spPr>
            <a:solidFill>
              <a:schemeClr val="accent2"/>
            </a:solidFill>
            <a:ln>
              <a:noFill/>
            </a:ln>
            <a:effectLst/>
          </c:spPr>
          <c:invertIfNegative val="0"/>
          <c:cat>
            <c:strRef>
              <c:f>'Other services'!$K$53:$K$60</c:f>
              <c:strCache>
                <c:ptCount val="8"/>
                <c:pt idx="0">
                  <c:v>NSW</c:v>
                </c:pt>
                <c:pt idx="1">
                  <c:v>Vic.</c:v>
                </c:pt>
                <c:pt idx="2">
                  <c:v>Qld.</c:v>
                </c:pt>
                <c:pt idx="3">
                  <c:v>SA</c:v>
                </c:pt>
                <c:pt idx="4">
                  <c:v>WA</c:v>
                </c:pt>
                <c:pt idx="5">
                  <c:v>Tas.</c:v>
                </c:pt>
                <c:pt idx="6">
                  <c:v>NT</c:v>
                </c:pt>
                <c:pt idx="7">
                  <c:v>ACT</c:v>
                </c:pt>
              </c:strCache>
            </c:strRef>
          </c:cat>
          <c:val>
            <c:numRef>
              <c:f>'Other services'!$L$62:$L$69</c:f>
              <c:numCache>
                <c:formatCode>0.0</c:formatCode>
                <c:ptCount val="8"/>
                <c:pt idx="0">
                  <c:v>94.357842740302857</c:v>
                </c:pt>
                <c:pt idx="1">
                  <c:v>94.605120989019269</c:v>
                </c:pt>
                <c:pt idx="2">
                  <c:v>94.325199270926845</c:v>
                </c:pt>
                <c:pt idx="3">
                  <c:v>95.78349539626538</c:v>
                </c:pt>
                <c:pt idx="4">
                  <c:v>98.089765491535957</c:v>
                </c:pt>
                <c:pt idx="5">
                  <c:v>95.925297113752123</c:v>
                </c:pt>
                <c:pt idx="6">
                  <c:v>104.03225806451613</c:v>
                </c:pt>
                <c:pt idx="7">
                  <c:v>101.31578947368421</c:v>
                </c:pt>
              </c:numCache>
            </c:numRef>
          </c:val>
          <c:extLst>
            <c:ext xmlns:c16="http://schemas.microsoft.com/office/drawing/2014/chart" uri="{C3380CC4-5D6E-409C-BE32-E72D297353CC}">
              <c16:uniqueId val="{00000001-DBF8-434F-9ABE-8E8567CED674}"/>
            </c:ext>
          </c:extLst>
        </c:ser>
        <c:ser>
          <c:idx val="2"/>
          <c:order val="2"/>
          <c:tx>
            <c:strRef>
              <c:f>'Other services'!$K$8</c:f>
              <c:strCache>
                <c:ptCount val="1"/>
                <c:pt idx="0">
                  <c:v>This week (ending 27 June)</c:v>
                </c:pt>
              </c:strCache>
            </c:strRef>
          </c:tx>
          <c:spPr>
            <a:solidFill>
              <a:srgbClr val="993366"/>
            </a:solidFill>
            <a:ln>
              <a:noFill/>
            </a:ln>
            <a:effectLst/>
          </c:spPr>
          <c:invertIfNegative val="0"/>
          <c:cat>
            <c:strRef>
              <c:f>'Other services'!$K$53:$K$60</c:f>
              <c:strCache>
                <c:ptCount val="8"/>
                <c:pt idx="0">
                  <c:v>NSW</c:v>
                </c:pt>
                <c:pt idx="1">
                  <c:v>Vic.</c:v>
                </c:pt>
                <c:pt idx="2">
                  <c:v>Qld.</c:v>
                </c:pt>
                <c:pt idx="3">
                  <c:v>SA</c:v>
                </c:pt>
                <c:pt idx="4">
                  <c:v>WA</c:v>
                </c:pt>
                <c:pt idx="5">
                  <c:v>Tas.</c:v>
                </c:pt>
                <c:pt idx="6">
                  <c:v>NT</c:v>
                </c:pt>
                <c:pt idx="7">
                  <c:v>ACT</c:v>
                </c:pt>
              </c:strCache>
            </c:strRef>
          </c:cat>
          <c:val>
            <c:numRef>
              <c:f>'Other services'!$L$71:$L$78</c:f>
              <c:numCache>
                <c:formatCode>0.0</c:formatCode>
                <c:ptCount val="8"/>
                <c:pt idx="0">
                  <c:v>93.804235160741769</c:v>
                </c:pt>
                <c:pt idx="1">
                  <c:v>94.649295173002983</c:v>
                </c:pt>
                <c:pt idx="2">
                  <c:v>95.018526075246882</c:v>
                </c:pt>
                <c:pt idx="3">
                  <c:v>95.899836502882721</c:v>
                </c:pt>
                <c:pt idx="4">
                  <c:v>97.870787389346177</c:v>
                </c:pt>
                <c:pt idx="5">
                  <c:v>95.794567062818331</c:v>
                </c:pt>
                <c:pt idx="6">
                  <c:v>100.83106960950762</c:v>
                </c:pt>
                <c:pt idx="7">
                  <c:v>102</c:v>
                </c:pt>
              </c:numCache>
            </c:numRef>
          </c:val>
          <c:extLst>
            <c:ext xmlns:c16="http://schemas.microsoft.com/office/drawing/2014/chart" uri="{C3380CC4-5D6E-409C-BE32-E72D297353CC}">
              <c16:uniqueId val="{00000002-DBF8-434F-9ABE-8E8567CED674}"/>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'Other services'!$K$4</c:f>
              <c:strCache>
                <c:ptCount val="1"/>
                <c:pt idx="0">
                  <c:v>Previous month (week ending 30 May)</c:v>
                </c:pt>
              </c:strCache>
            </c:strRef>
          </c:tx>
          <c:spPr>
            <a:solidFill>
              <a:schemeClr val="accent1"/>
            </a:solidFill>
            <a:ln>
              <a:noFill/>
            </a:ln>
            <a:effectLst/>
          </c:spPr>
          <c:invertIfNegative val="0"/>
          <c:cat>
            <c:strRef>
              <c:f>'Other services'!$K$82:$K$89</c:f>
              <c:strCache>
                <c:ptCount val="8"/>
                <c:pt idx="0">
                  <c:v>NSW</c:v>
                </c:pt>
                <c:pt idx="1">
                  <c:v>Vic.</c:v>
                </c:pt>
                <c:pt idx="2">
                  <c:v>Qld.</c:v>
                </c:pt>
                <c:pt idx="3">
                  <c:v>SA</c:v>
                </c:pt>
                <c:pt idx="4">
                  <c:v>WA</c:v>
                </c:pt>
                <c:pt idx="5">
                  <c:v>Tas.</c:v>
                </c:pt>
                <c:pt idx="6">
                  <c:v>NT</c:v>
                </c:pt>
                <c:pt idx="7">
                  <c:v>ACT</c:v>
                </c:pt>
              </c:strCache>
            </c:strRef>
          </c:cat>
          <c:val>
            <c:numRef>
              <c:f>'Other services'!$L$82:$L$89</c:f>
              <c:numCache>
                <c:formatCode>0.0</c:formatCode>
                <c:ptCount val="8"/>
                <c:pt idx="0">
                  <c:v>91.800614050930108</c:v>
                </c:pt>
                <c:pt idx="1">
                  <c:v>88.428476494672978</c:v>
                </c:pt>
                <c:pt idx="2">
                  <c:v>91.092162554426707</c:v>
                </c:pt>
                <c:pt idx="3">
                  <c:v>91.305779680553272</c:v>
                </c:pt>
                <c:pt idx="4">
                  <c:v>90.575867522560245</c:v>
                </c:pt>
                <c:pt idx="5">
                  <c:v>89.220291216533582</c:v>
                </c:pt>
                <c:pt idx="6">
                  <c:v>99.742046431642308</c:v>
                </c:pt>
                <c:pt idx="7">
                  <c:v>95.286278381046401</c:v>
                </c:pt>
              </c:numCache>
            </c:numRef>
          </c:val>
          <c:extLst>
            <c:ext xmlns:c16="http://schemas.microsoft.com/office/drawing/2014/chart" uri="{C3380CC4-5D6E-409C-BE32-E72D297353CC}">
              <c16:uniqueId val="{00000000-B9BF-4F7B-AD6D-7D0ACDF4E4DC}"/>
            </c:ext>
          </c:extLst>
        </c:ser>
        <c:ser>
          <c:idx val="1"/>
          <c:order val="1"/>
          <c:tx>
            <c:strRef>
              <c:f>'Other services'!$K$7</c:f>
              <c:strCache>
                <c:ptCount val="1"/>
                <c:pt idx="0">
                  <c:v>Previous week (ending 20 June)</c:v>
                </c:pt>
              </c:strCache>
            </c:strRef>
          </c:tx>
          <c:spPr>
            <a:solidFill>
              <a:schemeClr val="accent2"/>
            </a:solidFill>
            <a:ln>
              <a:noFill/>
            </a:ln>
            <a:effectLst/>
          </c:spPr>
          <c:invertIfNegative val="0"/>
          <c:cat>
            <c:strRef>
              <c:f>'Other services'!$K$82:$K$89</c:f>
              <c:strCache>
                <c:ptCount val="8"/>
                <c:pt idx="0">
                  <c:v>NSW</c:v>
                </c:pt>
                <c:pt idx="1">
                  <c:v>Vic.</c:v>
                </c:pt>
                <c:pt idx="2">
                  <c:v>Qld.</c:v>
                </c:pt>
                <c:pt idx="3">
                  <c:v>SA</c:v>
                </c:pt>
                <c:pt idx="4">
                  <c:v>WA</c:v>
                </c:pt>
                <c:pt idx="5">
                  <c:v>Tas.</c:v>
                </c:pt>
                <c:pt idx="6">
                  <c:v>NT</c:v>
                </c:pt>
                <c:pt idx="7">
                  <c:v>ACT</c:v>
                </c:pt>
              </c:strCache>
            </c:strRef>
          </c:cat>
          <c:val>
            <c:numRef>
              <c:f>'Other services'!$L$91:$L$98</c:f>
              <c:numCache>
                <c:formatCode>0.0</c:formatCode>
                <c:ptCount val="8"/>
                <c:pt idx="0">
                  <c:v>93.619288423333941</c:v>
                </c:pt>
                <c:pt idx="1">
                  <c:v>92.72438851851058</c:v>
                </c:pt>
                <c:pt idx="2">
                  <c:v>94.648040638606673</c:v>
                </c:pt>
                <c:pt idx="3">
                  <c:v>94.697842911246497</c:v>
                </c:pt>
                <c:pt idx="4">
                  <c:v>94.166899246441531</c:v>
                </c:pt>
                <c:pt idx="5">
                  <c:v>95.185533114138082</c:v>
                </c:pt>
                <c:pt idx="6">
                  <c:v>99.742046431642308</c:v>
                </c:pt>
                <c:pt idx="7">
                  <c:v>97.235932872655482</c:v>
                </c:pt>
              </c:numCache>
            </c:numRef>
          </c:val>
          <c:extLst>
            <c:ext xmlns:c16="http://schemas.microsoft.com/office/drawing/2014/chart" uri="{C3380CC4-5D6E-409C-BE32-E72D297353CC}">
              <c16:uniqueId val="{00000001-B9BF-4F7B-AD6D-7D0ACDF4E4DC}"/>
            </c:ext>
          </c:extLst>
        </c:ser>
        <c:ser>
          <c:idx val="2"/>
          <c:order val="2"/>
          <c:tx>
            <c:strRef>
              <c:f>'Other services'!$K$8</c:f>
              <c:strCache>
                <c:ptCount val="1"/>
                <c:pt idx="0">
                  <c:v>This week (ending 27 June)</c:v>
                </c:pt>
              </c:strCache>
            </c:strRef>
          </c:tx>
          <c:spPr>
            <a:solidFill>
              <a:srgbClr val="993366"/>
            </a:solidFill>
            <a:ln>
              <a:noFill/>
            </a:ln>
            <a:effectLst/>
          </c:spPr>
          <c:invertIfNegative val="0"/>
          <c:cat>
            <c:strRef>
              <c:f>'Other services'!$K$82:$K$89</c:f>
              <c:strCache>
                <c:ptCount val="8"/>
                <c:pt idx="0">
                  <c:v>NSW</c:v>
                </c:pt>
                <c:pt idx="1">
                  <c:v>Vic.</c:v>
                </c:pt>
                <c:pt idx="2">
                  <c:v>Qld.</c:v>
                </c:pt>
                <c:pt idx="3">
                  <c:v>SA</c:v>
                </c:pt>
                <c:pt idx="4">
                  <c:v>WA</c:v>
                </c:pt>
                <c:pt idx="5">
                  <c:v>Tas.</c:v>
                </c:pt>
                <c:pt idx="6">
                  <c:v>NT</c:v>
                </c:pt>
                <c:pt idx="7">
                  <c:v>ACT</c:v>
                </c:pt>
              </c:strCache>
            </c:strRef>
          </c:cat>
          <c:val>
            <c:numRef>
              <c:f>'Other services'!$L$100:$L$107</c:f>
              <c:numCache>
                <c:formatCode>0.0</c:formatCode>
                <c:ptCount val="8"/>
                <c:pt idx="0">
                  <c:v>91.140509301065563</c:v>
                </c:pt>
                <c:pt idx="1">
                  <c:v>91.235653497395433</c:v>
                </c:pt>
                <c:pt idx="2">
                  <c:v>94.102957184325106</c:v>
                </c:pt>
                <c:pt idx="3">
                  <c:v>94.240408364893796</c:v>
                </c:pt>
                <c:pt idx="4">
                  <c:v>93.654200390734019</c:v>
                </c:pt>
                <c:pt idx="5">
                  <c:v>93.400187881634565</c:v>
                </c:pt>
                <c:pt idx="6">
                  <c:v>97.527085124677555</c:v>
                </c:pt>
                <c:pt idx="7">
                  <c:v>97.091312931885483</c:v>
                </c:pt>
              </c:numCache>
            </c:numRef>
          </c:val>
          <c:extLst>
            <c:ext xmlns:c16="http://schemas.microsoft.com/office/drawing/2014/chart" uri="{C3380CC4-5D6E-409C-BE32-E72D297353CC}">
              <c16:uniqueId val="{00000002-B9BF-4F7B-AD6D-7D0ACDF4E4DC}"/>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1411785161550972E-2"/>
          <c:y val="9.467097636909555E-2"/>
          <c:w val="0.90193703559239846"/>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'Other services'!$K$4</c:f>
              <c:strCache>
                <c:ptCount val="1"/>
                <c:pt idx="0">
                  <c:v>Previous month (week ending 30 May)</c:v>
                </c:pt>
              </c:strCache>
            </c:strRef>
          </c:tx>
          <c:spPr>
            <a:solidFill>
              <a:schemeClr val="accent1"/>
            </a:solidFill>
            <a:ln>
              <a:noFill/>
            </a:ln>
            <a:effectLst/>
          </c:spPr>
          <c:invertIfNegative val="0"/>
          <c:cat>
            <c:strRef>
              <c:f>'Other services'!$K$24:$K$30</c:f>
              <c:strCache>
                <c:ptCount val="7"/>
                <c:pt idx="0">
                  <c:v>Aged under 20</c:v>
                </c:pt>
                <c:pt idx="1">
                  <c:v>Aged 20-29</c:v>
                </c:pt>
                <c:pt idx="2">
                  <c:v>Aged 30-39</c:v>
                </c:pt>
                <c:pt idx="3">
                  <c:v>Aged 40-49</c:v>
                </c:pt>
                <c:pt idx="4">
                  <c:v>Aged 50-59</c:v>
                </c:pt>
                <c:pt idx="5">
                  <c:v>Aged 60-69</c:v>
                </c:pt>
                <c:pt idx="6">
                  <c:v>Aged 70+</c:v>
                </c:pt>
              </c:strCache>
            </c:strRef>
          </c:cat>
          <c:val>
            <c:numRef>
              <c:f>'Other services'!$L$24:$L$30</c:f>
              <c:numCache>
                <c:formatCode>0.0</c:formatCode>
                <c:ptCount val="7"/>
                <c:pt idx="0">
                  <c:v>83.231825839056626</c:v>
                </c:pt>
                <c:pt idx="1">
                  <c:v>87.50680621937201</c:v>
                </c:pt>
                <c:pt idx="2">
                  <c:v>93.609177077235415</c:v>
                </c:pt>
                <c:pt idx="3">
                  <c:v>95.786115885454606</c:v>
                </c:pt>
                <c:pt idx="4">
                  <c:v>97.071938686639953</c:v>
                </c:pt>
                <c:pt idx="5">
                  <c:v>95.865991032044036</c:v>
                </c:pt>
                <c:pt idx="6">
                  <c:v>90.837593393629561</c:v>
                </c:pt>
              </c:numCache>
            </c:numRef>
          </c:val>
          <c:extLst>
            <c:ext xmlns:c16="http://schemas.microsoft.com/office/drawing/2014/chart" uri="{C3380CC4-5D6E-409C-BE32-E72D297353CC}">
              <c16:uniqueId val="{00000000-EF48-4299-9F20-9213925CA722}"/>
            </c:ext>
          </c:extLst>
        </c:ser>
        <c:ser>
          <c:idx val="1"/>
          <c:order val="1"/>
          <c:tx>
            <c:strRef>
              <c:f>'Other services'!$K$7</c:f>
              <c:strCache>
                <c:ptCount val="1"/>
                <c:pt idx="0">
                  <c:v>Previous week (ending 20 June)</c:v>
                </c:pt>
              </c:strCache>
            </c:strRef>
          </c:tx>
          <c:spPr>
            <a:solidFill>
              <a:schemeClr val="accent2"/>
            </a:solidFill>
            <a:ln>
              <a:noFill/>
            </a:ln>
            <a:effectLst/>
          </c:spPr>
          <c:invertIfNegative val="0"/>
          <c:cat>
            <c:strRef>
              <c:f>'Other services'!$K$24:$K$30</c:f>
              <c:strCache>
                <c:ptCount val="7"/>
                <c:pt idx="0">
                  <c:v>Aged under 20</c:v>
                </c:pt>
                <c:pt idx="1">
                  <c:v>Aged 20-29</c:v>
                </c:pt>
                <c:pt idx="2">
                  <c:v>Aged 30-39</c:v>
                </c:pt>
                <c:pt idx="3">
                  <c:v>Aged 40-49</c:v>
                </c:pt>
                <c:pt idx="4">
                  <c:v>Aged 50-59</c:v>
                </c:pt>
                <c:pt idx="5">
                  <c:v>Aged 60-69</c:v>
                </c:pt>
                <c:pt idx="6">
                  <c:v>Aged 70+</c:v>
                </c:pt>
              </c:strCache>
            </c:strRef>
          </c:cat>
          <c:val>
            <c:numRef>
              <c:f>'Other services'!$L$33:$L$39</c:f>
              <c:numCache>
                <c:formatCode>0.0</c:formatCode>
                <c:ptCount val="7"/>
                <c:pt idx="0">
                  <c:v>90.313593365297393</c:v>
                </c:pt>
                <c:pt idx="1">
                  <c:v>91.18155968298143</c:v>
                </c:pt>
                <c:pt idx="2">
                  <c:v>95.237086950564859</c:v>
                </c:pt>
                <c:pt idx="3">
                  <c:v>97.054796515862151</c:v>
                </c:pt>
                <c:pt idx="4">
                  <c:v>97.777390698484595</c:v>
                </c:pt>
                <c:pt idx="5">
                  <c:v>96.292515766833148</c:v>
                </c:pt>
                <c:pt idx="6">
                  <c:v>94.062131340935906</c:v>
                </c:pt>
              </c:numCache>
            </c:numRef>
          </c:val>
          <c:extLst>
            <c:ext xmlns:c16="http://schemas.microsoft.com/office/drawing/2014/chart" uri="{C3380CC4-5D6E-409C-BE32-E72D297353CC}">
              <c16:uniqueId val="{00000001-EF48-4299-9F20-9213925CA722}"/>
            </c:ext>
          </c:extLst>
        </c:ser>
        <c:ser>
          <c:idx val="2"/>
          <c:order val="2"/>
          <c:tx>
            <c:strRef>
              <c:f>'Other services'!$K$8</c:f>
              <c:strCache>
                <c:ptCount val="1"/>
                <c:pt idx="0">
                  <c:v>This week (ending 27 June)</c:v>
                </c:pt>
              </c:strCache>
            </c:strRef>
          </c:tx>
          <c:spPr>
            <a:solidFill>
              <a:srgbClr val="993366"/>
            </a:solidFill>
            <a:ln>
              <a:noFill/>
            </a:ln>
            <a:effectLst/>
          </c:spPr>
          <c:invertIfNegative val="0"/>
          <c:cat>
            <c:strRef>
              <c:f>'Other services'!$K$24:$K$30</c:f>
              <c:strCache>
                <c:ptCount val="7"/>
                <c:pt idx="0">
                  <c:v>Aged under 20</c:v>
                </c:pt>
                <c:pt idx="1">
                  <c:v>Aged 20-29</c:v>
                </c:pt>
                <c:pt idx="2">
                  <c:v>Aged 30-39</c:v>
                </c:pt>
                <c:pt idx="3">
                  <c:v>Aged 40-49</c:v>
                </c:pt>
                <c:pt idx="4">
                  <c:v>Aged 50-59</c:v>
                </c:pt>
                <c:pt idx="5">
                  <c:v>Aged 60-69</c:v>
                </c:pt>
                <c:pt idx="6">
                  <c:v>Aged 70+</c:v>
                </c:pt>
              </c:strCache>
            </c:strRef>
          </c:cat>
          <c:val>
            <c:numRef>
              <c:f>'Other services'!$L$42:$L$48</c:f>
              <c:numCache>
                <c:formatCode>0.0</c:formatCode>
                <c:ptCount val="7"/>
                <c:pt idx="0">
                  <c:v>92.179344304781637</c:v>
                </c:pt>
                <c:pt idx="1">
                  <c:v>91.193393429729568</c:v>
                </c:pt>
                <c:pt idx="2">
                  <c:v>94.059735698182777</c:v>
                </c:pt>
                <c:pt idx="3">
                  <c:v>95.792699624202527</c:v>
                </c:pt>
                <c:pt idx="4">
                  <c:v>96.382093711896871</c:v>
                </c:pt>
                <c:pt idx="5">
                  <c:v>95.225037366483178</c:v>
                </c:pt>
                <c:pt idx="6">
                  <c:v>93.857648446716482</c:v>
                </c:pt>
              </c:numCache>
            </c:numRef>
          </c:val>
          <c:extLst>
            <c:ext xmlns:c16="http://schemas.microsoft.com/office/drawing/2014/chart" uri="{C3380CC4-5D6E-409C-BE32-E72D297353CC}">
              <c16:uniqueId val="{00000002-EF48-4299-9F20-9213925CA722}"/>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6.8486912108959352E-2"/>
          <c:y val="9.467097636909555E-2"/>
          <c:w val="0.90037478423305195"/>
          <c:h val="7.31284619014683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'Other services'!$K$109:$K$128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'Other services'!$L$109:$L$128</c:f>
              <c:numCache>
                <c:formatCode>0.0</c:formatCode>
                <c:ptCount val="20"/>
                <c:pt idx="0">
                  <c:v>100</c:v>
                </c:pt>
                <c:pt idx="1">
                  <c:v>99.498173053430293</c:v>
                </c:pt>
                <c:pt idx="2">
                  <c:v>96.827070104785193</c:v>
                </c:pt>
                <c:pt idx="3">
                  <c:v>93.467739500204516</c:v>
                </c:pt>
                <c:pt idx="4">
                  <c:v>90.462268268779383</c:v>
                </c:pt>
                <c:pt idx="5">
                  <c:v>89.52999019955034</c:v>
                </c:pt>
                <c:pt idx="6">
                  <c:v>89.730117028898974</c:v>
                </c:pt>
                <c:pt idx="7">
                  <c:v>89.602464113059312</c:v>
                </c:pt>
                <c:pt idx="8">
                  <c:v>90.903974809824604</c:v>
                </c:pt>
                <c:pt idx="9">
                  <c:v>91.955670122903683</c:v>
                </c:pt>
                <c:pt idx="10">
                  <c:v>92.298548600073033</c:v>
                </c:pt>
                <c:pt idx="11">
                  <c:v>92.465183696663729</c:v>
                </c:pt>
                <c:pt idx="12">
                  <c:v>93.773557453420409</c:v>
                </c:pt>
                <c:pt idx="13">
                  <c:v>94.176556336114245</c:v>
                </c:pt>
                <c:pt idx="14">
                  <c:v>94.4145672566153</c:v>
                </c:pt>
                <c:pt idx="15">
                  <c:v>93.678018167892404</c:v>
                </c:pt>
                <c:pt idx="16">
                  <c:v>0</c:v>
                </c:pt>
                <c:pt idx="17">
                  <c:v>0</c:v>
                </c:pt>
                <c:pt idx="18">
                  <c:v>0</c:v>
                </c:pt>
                <c:pt idx="19">
                  <c:v>0</c:v>
                </c:pt>
              </c:numCache>
            </c:numRef>
          </c:val>
          <c:smooth val="0"/>
          <c:extLst>
            <c:ext xmlns:c16="http://schemas.microsoft.com/office/drawing/2014/chart" uri="{C3380CC4-5D6E-409C-BE32-E72D297353CC}">
              <c16:uniqueId val="{00000000-62DB-4D8B-AFD6-DF8CDB29F9CA}"/>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'Other services'!$K$109:$K$128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'Other services'!$L$151:$L$170</c:f>
              <c:numCache>
                <c:formatCode>0.0</c:formatCode>
                <c:ptCount val="20"/>
                <c:pt idx="0">
                  <c:v>100</c:v>
                </c:pt>
                <c:pt idx="1">
                  <c:v>100.75027551666898</c:v>
                </c:pt>
                <c:pt idx="2">
                  <c:v>102.28891645497491</c:v>
                </c:pt>
                <c:pt idx="3">
                  <c:v>103.00195357713432</c:v>
                </c:pt>
                <c:pt idx="4">
                  <c:v>98.770389746796965</c:v>
                </c:pt>
                <c:pt idx="5">
                  <c:v>96.755813254673043</c:v>
                </c:pt>
                <c:pt idx="6">
                  <c:v>99.164214803625441</c:v>
                </c:pt>
                <c:pt idx="7">
                  <c:v>99.828622006724871</c:v>
                </c:pt>
                <c:pt idx="8">
                  <c:v>100.03845662279198</c:v>
                </c:pt>
                <c:pt idx="9">
                  <c:v>99.162983102076268</c:v>
                </c:pt>
                <c:pt idx="10">
                  <c:v>100.13607803439774</c:v>
                </c:pt>
                <c:pt idx="11">
                  <c:v>104.88299627755933</c:v>
                </c:pt>
                <c:pt idx="12">
                  <c:v>112.06694014736172</c:v>
                </c:pt>
                <c:pt idx="13">
                  <c:v>110.8159309170055</c:v>
                </c:pt>
                <c:pt idx="14">
                  <c:v>108.42394568619473</c:v>
                </c:pt>
                <c:pt idx="15">
                  <c:v>103.29888907550861</c:v>
                </c:pt>
                <c:pt idx="16">
                  <c:v>0</c:v>
                </c:pt>
                <c:pt idx="17">
                  <c:v>0</c:v>
                </c:pt>
                <c:pt idx="18">
                  <c:v>0</c:v>
                </c:pt>
                <c:pt idx="19">
                  <c:v>0</c:v>
                </c:pt>
              </c:numCache>
            </c:numRef>
          </c:val>
          <c:smooth val="0"/>
          <c:extLst>
            <c:ext xmlns:c16="http://schemas.microsoft.com/office/drawing/2014/chart" uri="{C3380CC4-5D6E-409C-BE32-E72D297353CC}">
              <c16:uniqueId val="{00000001-62DB-4D8B-AFD6-DF8CDB29F9CA}"/>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66907831008107"/>
          <c:y val="0.13606698816627161"/>
          <c:w val="0.85380569389010141"/>
          <c:h val="0.43881862518050296"/>
        </c:manualLayout>
      </c:layout>
      <c:lineChart>
        <c:grouping val="standard"/>
        <c:varyColors val="0"/>
        <c:ser>
          <c:idx val="0"/>
          <c:order val="0"/>
          <c:tx>
            <c:v>Payroll jobs index</c:v>
          </c:tx>
          <c:spPr>
            <a:ln w="28575" cap="rnd">
              <a:solidFill>
                <a:schemeClr val="accent1"/>
              </a:solidFill>
              <a:round/>
            </a:ln>
            <a:effectLst/>
          </c:spPr>
          <c:marker>
            <c:symbol val="square"/>
            <c:size val="5"/>
            <c:spPr>
              <a:solidFill>
                <a:schemeClr val="accent1"/>
              </a:solidFill>
              <a:ln w="9525">
                <a:solidFill>
                  <a:schemeClr val="accent1"/>
                </a:solidFill>
              </a:ln>
              <a:effectLst/>
            </c:spPr>
          </c:marker>
          <c:cat>
            <c:strRef>
              <c:f>Mining!$K$109:$K$128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Mining!$L$109:$L$128</c:f>
              <c:numCache>
                <c:formatCode>0.0</c:formatCode>
                <c:ptCount val="20"/>
                <c:pt idx="0">
                  <c:v>100</c:v>
                </c:pt>
                <c:pt idx="1">
                  <c:v>100.69006783243766</c:v>
                </c:pt>
                <c:pt idx="2">
                  <c:v>99.508452492129081</c:v>
                </c:pt>
                <c:pt idx="3">
                  <c:v>94.981629879825306</c:v>
                </c:pt>
                <c:pt idx="4">
                  <c:v>92.724090301583132</c:v>
                </c:pt>
                <c:pt idx="5">
                  <c:v>92.86221571050703</c:v>
                </c:pt>
                <c:pt idx="6">
                  <c:v>92.9885976636115</c:v>
                </c:pt>
                <c:pt idx="7">
                  <c:v>92.987479239247747</c:v>
                </c:pt>
                <c:pt idx="8">
                  <c:v>93.813435631881802</c:v>
                </c:pt>
                <c:pt idx="9">
                  <c:v>93.879422669343427</c:v>
                </c:pt>
                <c:pt idx="10">
                  <c:v>94.183074884103277</c:v>
                </c:pt>
                <c:pt idx="11">
                  <c:v>94.402845271581398</c:v>
                </c:pt>
                <c:pt idx="12">
                  <c:v>96.462423737438698</c:v>
                </c:pt>
                <c:pt idx="13">
                  <c:v>97.146899448057582</c:v>
                </c:pt>
                <c:pt idx="14">
                  <c:v>95.37699289241317</c:v>
                </c:pt>
                <c:pt idx="15">
                  <c:v>95.911018157619537</c:v>
                </c:pt>
                <c:pt idx="16">
                  <c:v>0</c:v>
                </c:pt>
                <c:pt idx="17">
                  <c:v>0</c:v>
                </c:pt>
                <c:pt idx="18">
                  <c:v>0</c:v>
                </c:pt>
                <c:pt idx="19">
                  <c:v>0</c:v>
                </c:pt>
              </c:numCache>
            </c:numRef>
          </c:val>
          <c:smooth val="0"/>
          <c:extLst>
            <c:ext xmlns:c16="http://schemas.microsoft.com/office/drawing/2014/chart" uri="{C3380CC4-5D6E-409C-BE32-E72D297353CC}">
              <c16:uniqueId val="{00000000-93A4-4B55-87B5-E35B39C803DA}"/>
            </c:ext>
          </c:extLst>
        </c:ser>
        <c:ser>
          <c:idx val="1"/>
          <c:order val="1"/>
          <c:tx>
            <c:v>Total wages index</c:v>
          </c:tx>
          <c:spPr>
            <a:ln w="28575" cap="rnd">
              <a:solidFill>
                <a:schemeClr val="accent2"/>
              </a:solidFill>
              <a:round/>
            </a:ln>
            <a:effectLst/>
          </c:spPr>
          <c:marker>
            <c:symbol val="square"/>
            <c:size val="5"/>
            <c:spPr>
              <a:solidFill>
                <a:schemeClr val="accent2"/>
              </a:solidFill>
              <a:ln w="9525">
                <a:solidFill>
                  <a:schemeClr val="accent2"/>
                </a:solidFill>
              </a:ln>
              <a:effectLst/>
            </c:spPr>
          </c:marker>
          <c:cat>
            <c:strRef>
              <c:f>Mining!$K$109:$K$128</c:f>
              <c:strCache>
                <c:ptCount val="16"/>
                <c:pt idx="0">
                  <c:v>14/03/2020</c:v>
                </c:pt>
                <c:pt idx="1">
                  <c:v>21/03/2020</c:v>
                </c:pt>
                <c:pt idx="2">
                  <c:v>28/03/2020</c:v>
                </c:pt>
                <c:pt idx="3">
                  <c:v>04/04/2020</c:v>
                </c:pt>
                <c:pt idx="4">
                  <c:v>11/04/2020</c:v>
                </c:pt>
                <c:pt idx="5">
                  <c:v>18/04/2020</c:v>
                </c:pt>
                <c:pt idx="6">
                  <c:v>25/04/2020</c:v>
                </c:pt>
                <c:pt idx="7">
                  <c:v>02/05/2020</c:v>
                </c:pt>
                <c:pt idx="8">
                  <c:v>09/05/2020</c:v>
                </c:pt>
                <c:pt idx="9">
                  <c:v>16/05/2020</c:v>
                </c:pt>
                <c:pt idx="10">
                  <c:v>23/05/2020</c:v>
                </c:pt>
                <c:pt idx="11">
                  <c:v>30/05/2020</c:v>
                </c:pt>
                <c:pt idx="12">
                  <c:v>06/06/2020</c:v>
                </c:pt>
                <c:pt idx="13">
                  <c:v>13/06/2020</c:v>
                </c:pt>
                <c:pt idx="14">
                  <c:v>20/06/2020</c:v>
                </c:pt>
                <c:pt idx="15">
                  <c:v>27/06/2020</c:v>
                </c:pt>
              </c:strCache>
            </c:strRef>
          </c:cat>
          <c:val>
            <c:numRef>
              <c:f>Mining!$L$151:$L$170</c:f>
              <c:numCache>
                <c:formatCode>0.0</c:formatCode>
                <c:ptCount val="20"/>
                <c:pt idx="0">
                  <c:v>100</c:v>
                </c:pt>
                <c:pt idx="1">
                  <c:v>97.676342447194301</c:v>
                </c:pt>
                <c:pt idx="2">
                  <c:v>95.471364451359193</c:v>
                </c:pt>
                <c:pt idx="3">
                  <c:v>84.721754663666573</c:v>
                </c:pt>
                <c:pt idx="4">
                  <c:v>75.541512075089614</c:v>
                </c:pt>
                <c:pt idx="5">
                  <c:v>75.873118694781397</c:v>
                </c:pt>
                <c:pt idx="6">
                  <c:v>75.555766726252656</c:v>
                </c:pt>
                <c:pt idx="7">
                  <c:v>76.711704060394155</c:v>
                </c:pt>
                <c:pt idx="8">
                  <c:v>79.274683387862865</c:v>
                </c:pt>
                <c:pt idx="9">
                  <c:v>78.648169025807192</c:v>
                </c:pt>
                <c:pt idx="10">
                  <c:v>78.135307016033167</c:v>
                </c:pt>
                <c:pt idx="11">
                  <c:v>78.993735402130923</c:v>
                </c:pt>
                <c:pt idx="12">
                  <c:v>82.76268001659713</c:v>
                </c:pt>
                <c:pt idx="13">
                  <c:v>84.227013175761826</c:v>
                </c:pt>
                <c:pt idx="14">
                  <c:v>82.864720287268483</c:v>
                </c:pt>
                <c:pt idx="15">
                  <c:v>83.272968146011777</c:v>
                </c:pt>
                <c:pt idx="16">
                  <c:v>0</c:v>
                </c:pt>
                <c:pt idx="17">
                  <c:v>0</c:v>
                </c:pt>
                <c:pt idx="18">
                  <c:v>0</c:v>
                </c:pt>
                <c:pt idx="19">
                  <c:v>0</c:v>
                </c:pt>
              </c:numCache>
            </c:numRef>
          </c:val>
          <c:smooth val="0"/>
          <c:extLst>
            <c:ext xmlns:c16="http://schemas.microsoft.com/office/drawing/2014/chart" uri="{C3380CC4-5D6E-409C-BE32-E72D297353CC}">
              <c16:uniqueId val="{00000001-93A4-4B55-87B5-E35B39C803DA}"/>
            </c:ext>
          </c:extLst>
        </c:ser>
        <c:dLbls>
          <c:showLegendKey val="0"/>
          <c:showVal val="0"/>
          <c:showCatName val="0"/>
          <c:showSerName val="0"/>
          <c:showPercent val="0"/>
          <c:showBubbleSize val="0"/>
        </c:dLbls>
        <c:marker val="1"/>
        <c:smooth val="0"/>
        <c:axId val="1083880352"/>
        <c:axId val="1083880680"/>
      </c:lineChart>
      <c:dateAx>
        <c:axId val="1083880352"/>
        <c:scaling>
          <c:orientation val="minMax"/>
        </c:scaling>
        <c:delete val="0"/>
        <c:axPos val="b"/>
        <c:numFmt formatCode="&quot;Week ending&quot;\ dd\ mmmm" sourceLinked="0"/>
        <c:majorTickMark val="none"/>
        <c:minorTickMark val="none"/>
        <c:tickLblPos val="low"/>
        <c:spPr>
          <a:noFill/>
          <a:ln w="9525" cap="flat" cmpd="sng" algn="ctr">
            <a:solidFill>
              <a:schemeClr val="tx1"/>
            </a:solidFill>
            <a:round/>
          </a:ln>
          <a:effectLst/>
        </c:spPr>
        <c:txPr>
          <a:bodyPr rot="-204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680"/>
        <c:crossesAt val="100"/>
        <c:auto val="1"/>
        <c:lblOffset val="100"/>
        <c:baseTimeUnit val="days"/>
        <c:majorUnit val="7"/>
        <c:majorTimeUnit val="days"/>
      </c:dateAx>
      <c:valAx>
        <c:axId val="1083880680"/>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880352"/>
        <c:crosses val="autoZero"/>
        <c:crossBetween val="between"/>
      </c:valAx>
      <c:spPr>
        <a:noFill/>
        <a:ln>
          <a:noFill/>
        </a:ln>
        <a:effectLst/>
      </c:spPr>
    </c:plotArea>
    <c:legend>
      <c:legendPos val="r"/>
      <c:layout>
        <c:manualLayout>
          <c:xMode val="edge"/>
          <c:yMode val="edge"/>
          <c:x val="0.23631106595546519"/>
          <c:y val="5.2077865266841883E-3"/>
          <c:w val="0.527129794259588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824513214917908E-2"/>
          <c:y val="0.2350864831729591"/>
          <c:w val="0.90306367960684486"/>
          <c:h val="0.55899881148805675"/>
        </c:manualLayout>
      </c:layout>
      <c:barChart>
        <c:barDir val="col"/>
        <c:grouping val="clustered"/>
        <c:varyColors val="0"/>
        <c:ser>
          <c:idx val="0"/>
          <c:order val="0"/>
          <c:tx>
            <c:strRef>
              <c:f>Manufacturing!$K$4</c:f>
              <c:strCache>
                <c:ptCount val="1"/>
                <c:pt idx="0">
                  <c:v>Previous month (week ending 30 May)</c:v>
                </c:pt>
              </c:strCache>
            </c:strRef>
          </c:tx>
          <c:spPr>
            <a:solidFill>
              <a:schemeClr val="accent1"/>
            </a:solidFill>
            <a:ln>
              <a:noFill/>
            </a:ln>
            <a:effectLst/>
          </c:spPr>
          <c:invertIfNegative val="0"/>
          <c:cat>
            <c:strRef>
              <c:f>Manufacturing!$K$53:$K$60</c:f>
              <c:strCache>
                <c:ptCount val="8"/>
                <c:pt idx="0">
                  <c:v>NSW</c:v>
                </c:pt>
                <c:pt idx="1">
                  <c:v>Vic.</c:v>
                </c:pt>
                <c:pt idx="2">
                  <c:v>Qld.</c:v>
                </c:pt>
                <c:pt idx="3">
                  <c:v>SA</c:v>
                </c:pt>
                <c:pt idx="4">
                  <c:v>WA</c:v>
                </c:pt>
                <c:pt idx="5">
                  <c:v>Tas.</c:v>
                </c:pt>
                <c:pt idx="6">
                  <c:v>NT</c:v>
                </c:pt>
                <c:pt idx="7">
                  <c:v>ACT</c:v>
                </c:pt>
              </c:strCache>
            </c:strRef>
          </c:cat>
          <c:val>
            <c:numRef>
              <c:f>Manufacturing!$L$53:$L$60</c:f>
              <c:numCache>
                <c:formatCode>0.0</c:formatCode>
                <c:ptCount val="8"/>
                <c:pt idx="0">
                  <c:v>96.260303628379631</c:v>
                </c:pt>
                <c:pt idx="1">
                  <c:v>97.069836352616335</c:v>
                </c:pt>
                <c:pt idx="2">
                  <c:v>96.421174637557243</c:v>
                </c:pt>
                <c:pt idx="3">
                  <c:v>95.472068409616597</c:v>
                </c:pt>
                <c:pt idx="4">
                  <c:v>96.481655323476488</c:v>
                </c:pt>
                <c:pt idx="5">
                  <c:v>95.625993142092497</c:v>
                </c:pt>
                <c:pt idx="6">
                  <c:v>94.607843137254903</c:v>
                </c:pt>
                <c:pt idx="7">
                  <c:v>96.121883656509695</c:v>
                </c:pt>
              </c:numCache>
            </c:numRef>
          </c:val>
          <c:extLst>
            <c:ext xmlns:c16="http://schemas.microsoft.com/office/drawing/2014/chart" uri="{C3380CC4-5D6E-409C-BE32-E72D297353CC}">
              <c16:uniqueId val="{00000000-5A21-4727-B253-0F409D360150}"/>
            </c:ext>
          </c:extLst>
        </c:ser>
        <c:ser>
          <c:idx val="1"/>
          <c:order val="1"/>
          <c:tx>
            <c:strRef>
              <c:f>Manufacturing!$K$7</c:f>
              <c:strCache>
                <c:ptCount val="1"/>
                <c:pt idx="0">
                  <c:v>Previous week (ending 20 June)</c:v>
                </c:pt>
              </c:strCache>
            </c:strRef>
          </c:tx>
          <c:spPr>
            <a:solidFill>
              <a:schemeClr val="accent2"/>
            </a:solidFill>
            <a:ln>
              <a:noFill/>
            </a:ln>
            <a:effectLst/>
          </c:spPr>
          <c:invertIfNegative val="0"/>
          <c:cat>
            <c:strRef>
              <c:f>Manufacturing!$K$53:$K$60</c:f>
              <c:strCache>
                <c:ptCount val="8"/>
                <c:pt idx="0">
                  <c:v>NSW</c:v>
                </c:pt>
                <c:pt idx="1">
                  <c:v>Vic.</c:v>
                </c:pt>
                <c:pt idx="2">
                  <c:v>Qld.</c:v>
                </c:pt>
                <c:pt idx="3">
                  <c:v>SA</c:v>
                </c:pt>
                <c:pt idx="4">
                  <c:v>WA</c:v>
                </c:pt>
                <c:pt idx="5">
                  <c:v>Tas.</c:v>
                </c:pt>
                <c:pt idx="6">
                  <c:v>NT</c:v>
                </c:pt>
                <c:pt idx="7">
                  <c:v>ACT</c:v>
                </c:pt>
              </c:strCache>
            </c:strRef>
          </c:cat>
          <c:val>
            <c:numRef>
              <c:f>Manufacturing!$L$62:$L$69</c:f>
              <c:numCache>
                <c:formatCode>0.0</c:formatCode>
                <c:ptCount val="8"/>
                <c:pt idx="0">
                  <c:v>95.907231491029791</c:v>
                </c:pt>
                <c:pt idx="1">
                  <c:v>96.630076099400625</c:v>
                </c:pt>
                <c:pt idx="2">
                  <c:v>95.880598149309321</c:v>
                </c:pt>
                <c:pt idx="3">
                  <c:v>95.904301301371461</c:v>
                </c:pt>
                <c:pt idx="4">
                  <c:v>96.892357036689361</c:v>
                </c:pt>
                <c:pt idx="5">
                  <c:v>95.793259178723758</c:v>
                </c:pt>
                <c:pt idx="6">
                  <c:v>95.098039215686271</c:v>
                </c:pt>
                <c:pt idx="7">
                  <c:v>97.576177285318551</c:v>
                </c:pt>
              </c:numCache>
            </c:numRef>
          </c:val>
          <c:extLst>
            <c:ext xmlns:c16="http://schemas.microsoft.com/office/drawing/2014/chart" uri="{C3380CC4-5D6E-409C-BE32-E72D297353CC}">
              <c16:uniqueId val="{00000001-5A21-4727-B253-0F409D360150}"/>
            </c:ext>
          </c:extLst>
        </c:ser>
        <c:ser>
          <c:idx val="2"/>
          <c:order val="2"/>
          <c:tx>
            <c:strRef>
              <c:f>Manufacturing!$K$8</c:f>
              <c:strCache>
                <c:ptCount val="1"/>
                <c:pt idx="0">
                  <c:v>This week (ending 27 June)</c:v>
                </c:pt>
              </c:strCache>
            </c:strRef>
          </c:tx>
          <c:spPr>
            <a:solidFill>
              <a:srgbClr val="993366"/>
            </a:solidFill>
            <a:ln>
              <a:noFill/>
            </a:ln>
            <a:effectLst/>
          </c:spPr>
          <c:invertIfNegative val="0"/>
          <c:cat>
            <c:strRef>
              <c:f>Manufacturing!$K$53:$K$60</c:f>
              <c:strCache>
                <c:ptCount val="8"/>
                <c:pt idx="0">
                  <c:v>NSW</c:v>
                </c:pt>
                <c:pt idx="1">
                  <c:v>Vic.</c:v>
                </c:pt>
                <c:pt idx="2">
                  <c:v>Qld.</c:v>
                </c:pt>
                <c:pt idx="3">
                  <c:v>SA</c:v>
                </c:pt>
                <c:pt idx="4">
                  <c:v>WA</c:v>
                </c:pt>
                <c:pt idx="5">
                  <c:v>Tas.</c:v>
                </c:pt>
                <c:pt idx="6">
                  <c:v>NT</c:v>
                </c:pt>
                <c:pt idx="7">
                  <c:v>ACT</c:v>
                </c:pt>
              </c:strCache>
            </c:strRef>
          </c:cat>
          <c:val>
            <c:numRef>
              <c:f>Manufacturing!$L$71:$L$78</c:f>
              <c:numCache>
                <c:formatCode>0.0</c:formatCode>
                <c:ptCount val="8"/>
                <c:pt idx="0">
                  <c:v>95.642980557130073</c:v>
                </c:pt>
                <c:pt idx="1">
                  <c:v>96.994450804767993</c:v>
                </c:pt>
                <c:pt idx="2">
                  <c:v>95.718634213076442</c:v>
                </c:pt>
                <c:pt idx="3">
                  <c:v>92.794000140183641</c:v>
                </c:pt>
                <c:pt idx="4">
                  <c:v>95.835954001408112</c:v>
                </c:pt>
                <c:pt idx="5">
                  <c:v>98.161244459312542</c:v>
                </c:pt>
                <c:pt idx="6">
                  <c:v>95.27272727272728</c:v>
                </c:pt>
                <c:pt idx="7">
                  <c:v>97.62049861495845</c:v>
                </c:pt>
              </c:numCache>
            </c:numRef>
          </c:val>
          <c:extLst>
            <c:ext xmlns:c16="http://schemas.microsoft.com/office/drawing/2014/chart" uri="{C3380CC4-5D6E-409C-BE32-E72D297353CC}">
              <c16:uniqueId val="{00000002-5A21-4727-B253-0F409D360150}"/>
            </c:ext>
          </c:extLst>
        </c:ser>
        <c:dLbls>
          <c:showLegendKey val="0"/>
          <c:showVal val="0"/>
          <c:showCatName val="0"/>
          <c:showSerName val="0"/>
          <c:showPercent val="0"/>
          <c:showBubbleSize val="0"/>
        </c:dLbls>
        <c:gapWidth val="219"/>
        <c:overlap val="-27"/>
        <c:axId val="229819136"/>
        <c:axId val="229820672"/>
      </c:barChart>
      <c:catAx>
        <c:axId val="2298191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20672"/>
        <c:crosses val="autoZero"/>
        <c:auto val="1"/>
        <c:lblAlgn val="ctr"/>
        <c:lblOffset val="0"/>
        <c:noMultiLvlLbl val="0"/>
      </c:catAx>
      <c:valAx>
        <c:axId val="229820672"/>
        <c:scaling>
          <c:orientation val="minMax"/>
          <c:max val="140"/>
          <c:min val="0"/>
        </c:scaling>
        <c:delete val="0"/>
        <c:axPos val="l"/>
        <c:majorGridlines>
          <c:spPr>
            <a:ln w="6350"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819136"/>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7.2887847612707238E-2"/>
          <c:y val="9.467097636909555E-2"/>
          <c:w val="0.89603278578777334"/>
          <c:h val="8.75492508961671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image" Target="../media/image1.png"/><Relationship Id="rId5" Type="http://schemas.openxmlformats.org/officeDocument/2006/relationships/chart" Target="../charts/chart36.xml"/><Relationship Id="rId4" Type="http://schemas.openxmlformats.org/officeDocument/2006/relationships/chart" Target="../charts/chart35.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image" Target="../media/image1.png"/><Relationship Id="rId5" Type="http://schemas.openxmlformats.org/officeDocument/2006/relationships/chart" Target="../charts/chart40.xml"/><Relationship Id="rId4" Type="http://schemas.openxmlformats.org/officeDocument/2006/relationships/chart" Target="../charts/chart3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image" Target="../media/image1.png"/><Relationship Id="rId5" Type="http://schemas.openxmlformats.org/officeDocument/2006/relationships/chart" Target="../charts/chart44.xml"/><Relationship Id="rId4" Type="http://schemas.openxmlformats.org/officeDocument/2006/relationships/chart" Target="../charts/chart43.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image" Target="../media/image1.png"/><Relationship Id="rId5" Type="http://schemas.openxmlformats.org/officeDocument/2006/relationships/chart" Target="../charts/chart48.xml"/><Relationship Id="rId4" Type="http://schemas.openxmlformats.org/officeDocument/2006/relationships/chart" Target="../charts/chart4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image" Target="../media/image1.png"/><Relationship Id="rId5" Type="http://schemas.openxmlformats.org/officeDocument/2006/relationships/chart" Target="../charts/chart52.xml"/><Relationship Id="rId4" Type="http://schemas.openxmlformats.org/officeDocument/2006/relationships/chart" Target="../charts/chart5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image" Target="../media/image1.png"/><Relationship Id="rId5" Type="http://schemas.openxmlformats.org/officeDocument/2006/relationships/chart" Target="../charts/chart56.xml"/><Relationship Id="rId4" Type="http://schemas.openxmlformats.org/officeDocument/2006/relationships/chart" Target="../charts/chart5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image" Target="../media/image1.png"/><Relationship Id="rId5" Type="http://schemas.openxmlformats.org/officeDocument/2006/relationships/chart" Target="../charts/chart60.xml"/><Relationship Id="rId4" Type="http://schemas.openxmlformats.org/officeDocument/2006/relationships/chart" Target="../charts/chart59.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image" Target="../media/image1.png"/><Relationship Id="rId5" Type="http://schemas.openxmlformats.org/officeDocument/2006/relationships/chart" Target="../charts/chart64.xml"/><Relationship Id="rId4" Type="http://schemas.openxmlformats.org/officeDocument/2006/relationships/chart" Target="../charts/chart63.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image" Target="../media/image1.png"/><Relationship Id="rId5" Type="http://schemas.openxmlformats.org/officeDocument/2006/relationships/chart" Target="../charts/chart68.xml"/><Relationship Id="rId4" Type="http://schemas.openxmlformats.org/officeDocument/2006/relationships/chart" Target="../charts/chart6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70.xml"/><Relationship Id="rId2" Type="http://schemas.openxmlformats.org/officeDocument/2006/relationships/chart" Target="../charts/chart69.xml"/><Relationship Id="rId1" Type="http://schemas.openxmlformats.org/officeDocument/2006/relationships/image" Target="../media/image1.png"/><Relationship Id="rId5" Type="http://schemas.openxmlformats.org/officeDocument/2006/relationships/chart" Target="../charts/chart72.xml"/><Relationship Id="rId4" Type="http://schemas.openxmlformats.org/officeDocument/2006/relationships/chart" Target="../charts/chart7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image" Target="../media/image1.png"/><Relationship Id="rId5" Type="http://schemas.openxmlformats.org/officeDocument/2006/relationships/chart" Target="../charts/chart76.xml"/><Relationship Id="rId4" Type="http://schemas.openxmlformats.org/officeDocument/2006/relationships/chart" Target="../charts/chart7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image" Target="../media/image1.png"/><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png"/><Relationship Id="rId5" Type="http://schemas.openxmlformats.org/officeDocument/2006/relationships/chart" Target="../charts/chart16.xml"/><Relationship Id="rId4"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image" Target="../media/image1.png"/><Relationship Id="rId5" Type="http://schemas.openxmlformats.org/officeDocument/2006/relationships/chart" Target="../charts/chart20.xml"/><Relationship Id="rId4"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image" Target="../media/image1.png"/><Relationship Id="rId5" Type="http://schemas.openxmlformats.org/officeDocument/2006/relationships/chart" Target="../charts/chart24.xml"/><Relationship Id="rId4"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image" Target="../media/image1.png"/><Relationship Id="rId5" Type="http://schemas.openxmlformats.org/officeDocument/2006/relationships/chart" Target="../charts/chart28.xml"/><Relationship Id="rId4"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image" Target="../media/image1.png"/><Relationship Id="rId5" Type="http://schemas.openxmlformats.org/officeDocument/2006/relationships/chart" Target="../charts/chart32.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323850</xdr:colOff>
      <xdr:row>0</xdr:row>
      <xdr:rowOff>723900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5438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7279BBF8-136E-45D5-BAD0-9BC5A79DF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2A25C983-929E-4AE1-A44C-868947BB7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3B226515-013C-4780-BC1E-352C723A6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1399FF13-35BF-44C0-89EA-383F299D2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B2EE314D-64D9-45A0-A64E-FE9523745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362A2825-8942-473A-B59E-9271061D43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B178A41F-EE7D-43D4-B463-856008237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3CC32279-4069-494D-A5CA-2C969DFBB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F4C73FC6-6043-4AE1-801B-B19BB6C0A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8FE2BB2D-4BFC-4079-8FAA-7846AAD35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00C086D1-3C10-4BB5-9ED8-5F687E8A66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AD7D29F1-5D51-42E3-AA34-B76F093B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9D964582-F368-4EBB-B2FE-DB5D1E545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F8A2E150-56C8-4BE3-ACA1-E64DE81BE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D06B4598-BDF8-46CD-96E3-D96A8EF34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B5D24DB5-3070-453F-99BD-57EDE72902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D92D3333-001E-42B1-B569-7AE08B3BC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7EC4F491-6655-4394-ADA4-934957C2C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60373A0C-F74D-4279-A311-59F4B8BB9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63709E4D-3723-41B5-BB11-AFD586B00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1886B847-B002-4CBF-A1B3-96483D8AE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190BA1AF-FEA5-469C-BD1F-C72F51140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0A6629F3-84FF-4DEF-8404-AF6DBC3D7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3BB39769-D22B-4568-BA0E-F99088C8E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D56BF08D-C143-4477-9D3D-0B22C2E19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766C5856-0DFA-4038-99C6-6BAF797A55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06535374-8F1F-428F-9774-031644AA8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89E274AC-A0CA-4A36-8E60-56D07848F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CB2A597D-5481-4869-9E8F-8BAAB842F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59315FD2-CEB1-4432-ABFA-C4E9CD748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6.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26950858-0847-43D1-BCB3-34B6C51185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3ED27EF1-4D34-4E63-AD8F-31B247A3E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27068F46-BA92-4AF1-A9BC-4D5088CC0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E41CF19D-AE53-4D4D-B10D-EAD2FD37E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6C928B05-9584-47ED-94EA-07864B8C7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7.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FCF4F7FA-4535-4F16-B3AF-EE07811621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ED4BFE9D-32FC-4E5F-83F4-758CCC4E6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520B1288-7315-4AEC-A6A2-1F3F3C04A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B9C0D66E-9D1E-4EEF-A55F-E378974FA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5111D68D-0AA9-45ED-A8B2-896CB9007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4CC86CF5-C0F8-435E-91B3-1CD2C2F336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59</xdr:row>
      <xdr:rowOff>7411</xdr:rowOff>
    </xdr:from>
    <xdr:to>
      <xdr:col>9</xdr:col>
      <xdr:colOff>429</xdr:colOff>
      <xdr:row>72</xdr:row>
      <xdr:rowOff>105834</xdr:rowOff>
    </xdr:to>
    <xdr:graphicFrame macro="">
      <xdr:nvGraphicFramePr>
        <xdr:cNvPr id="3" name="Chart 2">
          <a:extLst>
            <a:ext uri="{FF2B5EF4-FFF2-40B4-BE49-F238E27FC236}">
              <a16:creationId xmlns:a16="http://schemas.microsoft.com/office/drawing/2014/main" id="{0C00A896-C9E7-4BEB-BF28-BCDADC5D2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74</xdr:row>
      <xdr:rowOff>13760</xdr:rowOff>
    </xdr:from>
    <xdr:to>
      <xdr:col>9</xdr:col>
      <xdr:colOff>429</xdr:colOff>
      <xdr:row>89</xdr:row>
      <xdr:rowOff>0</xdr:rowOff>
    </xdr:to>
    <xdr:graphicFrame macro="">
      <xdr:nvGraphicFramePr>
        <xdr:cNvPr id="4" name="Chart 3">
          <a:extLst>
            <a:ext uri="{FF2B5EF4-FFF2-40B4-BE49-F238E27FC236}">
              <a16:creationId xmlns:a16="http://schemas.microsoft.com/office/drawing/2014/main" id="{67878F1C-3FB8-4462-999F-BF86165C1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182035</xdr:rowOff>
    </xdr:from>
    <xdr:to>
      <xdr:col>9</xdr:col>
      <xdr:colOff>429</xdr:colOff>
      <xdr:row>57</xdr:row>
      <xdr:rowOff>177801</xdr:rowOff>
    </xdr:to>
    <xdr:graphicFrame macro="">
      <xdr:nvGraphicFramePr>
        <xdr:cNvPr id="5" name="Chart 4">
          <a:extLst>
            <a:ext uri="{FF2B5EF4-FFF2-40B4-BE49-F238E27FC236}">
              <a16:creationId xmlns:a16="http://schemas.microsoft.com/office/drawing/2014/main" id="{C2746208-D936-4053-832C-8F246CFD1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31</xdr:row>
      <xdr:rowOff>1199</xdr:rowOff>
    </xdr:from>
    <xdr:to>
      <xdr:col>8</xdr:col>
      <xdr:colOff>645141</xdr:colOff>
      <xdr:row>42</xdr:row>
      <xdr:rowOff>133350</xdr:rowOff>
    </xdr:to>
    <xdr:graphicFrame macro="">
      <xdr:nvGraphicFramePr>
        <xdr:cNvPr id="6" name="Chart 5">
          <a:extLst>
            <a:ext uri="{FF2B5EF4-FFF2-40B4-BE49-F238E27FC236}">
              <a16:creationId xmlns:a16="http://schemas.microsoft.com/office/drawing/2014/main" id="{64077D1D-6AA1-47B7-B052-9BDDF0115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B58DB693-5111-4D98-991D-A39D62FE6A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FEE91345-2A2B-42F3-9DF0-97C8B300C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934F4D18-35CE-4ACC-8A39-3DE6876BC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A49E76EB-D2A1-487C-94E5-C7330FB08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730B93DE-836D-448F-BE58-353481AF3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CE3BB285-64FF-4BC9-A022-AD57DAF3FC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C6472236-A679-4043-AC1B-E9FA2C90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C7E7B9CE-5CD1-40E8-975D-6BB05F0BE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63A5E071-B49C-4DDC-AB37-621E4553B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7" name="Chart 6">
          <a:extLst>
            <a:ext uri="{FF2B5EF4-FFF2-40B4-BE49-F238E27FC236}">
              <a16:creationId xmlns:a16="http://schemas.microsoft.com/office/drawing/2014/main" id="{DD93793C-5E66-4733-8425-8D2B4FA9D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0.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3C1E71DD-0710-4CFF-BAE3-BCC7B72CCA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454824DB-3DB2-4FCA-B168-CDB909F4E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CE8297D5-B34C-4D34-88B9-8C3870267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F7201B4D-B509-4FF7-B632-4E5ED8EF8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07C27E60-BA35-41F7-969F-4467B552B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139284DB-F459-4676-8BD3-6607D8CF80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CB5DBA98-8115-44E6-873F-778DA09B0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0B5CD5D1-FBFA-43FE-BCF4-1ACC007DE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8A5CFA63-8858-450E-89C0-9D848F609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CECF2FD0-F6C4-4EB4-87E7-ED22BA542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44F5B71F-00AF-4F5A-B2CF-EA8F92E97B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066B3673-9949-4245-A44E-86A61EEBA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B2C97206-18A5-4F37-AB79-C50E01D09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980DF061-2CA7-43BD-91B1-B838CE642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3CB6D439-3A96-453E-877E-E8058DFC5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255F3913-321A-4165-BD87-A980372989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51EC1924-CAD6-480B-9190-1A6B39CB7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2C367435-42A4-4823-9B9E-8CCA9B660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5CE26BDD-8305-4AAB-A6D4-990FD3563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1A56B015-24C8-4671-ABC4-7F13F4D2E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CB49357D-F5DC-44A7-9F09-BA26EC4196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CE4D7089-5BC6-4B9F-8422-31CEB5878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2401681E-F5A8-4CC0-ABF0-94D103D52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4B6CB240-67CF-44EA-BA36-26A1D4D3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346CB971-2AB4-440E-95A8-D316445E6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B36A2102-6EDF-46B0-AA19-6C678E9465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D3496365-1BE0-4315-8FC6-D5040B01E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B490C2A3-E223-4916-B4E0-5EF34E71F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4B3CA0FC-0B84-47F3-BC6B-257BDE289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F03C1A36-2FF2-46B0-9E6B-23E654B33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0969624A-8980-474D-9A2E-1B6A5535C2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117C9F82-8C32-4B3B-A8DD-30D874099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1CD8D19D-27D4-4D43-9FC8-B652FFC67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9D700D2E-76CA-4D61-8D43-AE5BC4105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2B0ED309-D172-4911-84BE-05E0C8100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0</xdr:col>
      <xdr:colOff>142875</xdr:colOff>
      <xdr:row>0</xdr:row>
      <xdr:rowOff>9525</xdr:rowOff>
    </xdr:from>
    <xdr:ext cx="726831" cy="697523"/>
    <xdr:pic>
      <xdr:nvPicPr>
        <xdr:cNvPr id="2" name="Picture 1">
          <a:extLst>
            <a:ext uri="{FF2B5EF4-FFF2-40B4-BE49-F238E27FC236}">
              <a16:creationId xmlns:a16="http://schemas.microsoft.com/office/drawing/2014/main" id="{8C89ED0F-0FDE-47BB-A3A0-04740CFD34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9525"/>
          <a:ext cx="726831" cy="6975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60</xdr:row>
      <xdr:rowOff>7411</xdr:rowOff>
    </xdr:from>
    <xdr:to>
      <xdr:col>9</xdr:col>
      <xdr:colOff>429</xdr:colOff>
      <xdr:row>73</xdr:row>
      <xdr:rowOff>105834</xdr:rowOff>
    </xdr:to>
    <xdr:graphicFrame macro="">
      <xdr:nvGraphicFramePr>
        <xdr:cNvPr id="3" name="Chart 2">
          <a:extLst>
            <a:ext uri="{FF2B5EF4-FFF2-40B4-BE49-F238E27FC236}">
              <a16:creationId xmlns:a16="http://schemas.microsoft.com/office/drawing/2014/main" id="{342772E1-A77D-450E-A1B9-525484B18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75</xdr:row>
      <xdr:rowOff>13760</xdr:rowOff>
    </xdr:from>
    <xdr:to>
      <xdr:col>9</xdr:col>
      <xdr:colOff>429</xdr:colOff>
      <xdr:row>90</xdr:row>
      <xdr:rowOff>0</xdr:rowOff>
    </xdr:to>
    <xdr:graphicFrame macro="">
      <xdr:nvGraphicFramePr>
        <xdr:cNvPr id="4" name="Chart 3">
          <a:extLst>
            <a:ext uri="{FF2B5EF4-FFF2-40B4-BE49-F238E27FC236}">
              <a16:creationId xmlns:a16="http://schemas.microsoft.com/office/drawing/2014/main" id="{34D5B79F-1F88-4F8F-B607-D897DF33B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44</xdr:row>
      <xdr:rowOff>182035</xdr:rowOff>
    </xdr:from>
    <xdr:to>
      <xdr:col>9</xdr:col>
      <xdr:colOff>429</xdr:colOff>
      <xdr:row>58</xdr:row>
      <xdr:rowOff>177801</xdr:rowOff>
    </xdr:to>
    <xdr:graphicFrame macro="">
      <xdr:nvGraphicFramePr>
        <xdr:cNvPr id="5" name="Chart 4">
          <a:extLst>
            <a:ext uri="{FF2B5EF4-FFF2-40B4-BE49-F238E27FC236}">
              <a16:creationId xmlns:a16="http://schemas.microsoft.com/office/drawing/2014/main" id="{98C4BDEB-4B18-4662-96BA-A2B15A488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26016</xdr:colOff>
      <xdr:row>32</xdr:row>
      <xdr:rowOff>1199</xdr:rowOff>
    </xdr:from>
    <xdr:to>
      <xdr:col>8</xdr:col>
      <xdr:colOff>645141</xdr:colOff>
      <xdr:row>43</xdr:row>
      <xdr:rowOff>133350</xdr:rowOff>
    </xdr:to>
    <xdr:graphicFrame macro="">
      <xdr:nvGraphicFramePr>
        <xdr:cNvPr id="6" name="Chart 5">
          <a:extLst>
            <a:ext uri="{FF2B5EF4-FFF2-40B4-BE49-F238E27FC236}">
              <a16:creationId xmlns:a16="http://schemas.microsoft.com/office/drawing/2014/main" id="{66B92AF1-B8F2-450B-903F-CA8C86872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ABS Colours">
      <a:dk1>
        <a:sysClr val="windowText" lastClr="000000"/>
      </a:dk1>
      <a:lt1>
        <a:sysClr val="window" lastClr="FFFFFF"/>
      </a:lt1>
      <a:dk2>
        <a:srgbClr val="44546A"/>
      </a:dk2>
      <a:lt2>
        <a:srgbClr val="E7E6E6"/>
      </a:lt2>
      <a:accent1>
        <a:srgbClr val="336699"/>
      </a:accent1>
      <a:accent2>
        <a:srgbClr val="669966"/>
      </a:accent2>
      <a:accent3>
        <a:srgbClr val="99CC66"/>
      </a:accent3>
      <a:accent4>
        <a:srgbClr val="993366"/>
      </a:accent4>
      <a:accent5>
        <a:srgbClr val="CC9966"/>
      </a:accent5>
      <a:accent6>
        <a:srgbClr val="666666"/>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7"/>
  <sheetViews>
    <sheetView showGridLines="0" tabSelected="1" zoomScaleNormal="100" workbookViewId="0">
      <pane ySplit="3" topLeftCell="A4" activePane="bottomLeft" state="frozen"/>
      <selection sqref="A1:B1"/>
      <selection pane="bottomLeft" activeCell="A4" sqref="A4"/>
    </sheetView>
  </sheetViews>
  <sheetFormatPr defaultRowHeight="15" x14ac:dyDescent="0.25"/>
  <cols>
    <col min="1" max="2" width="7.5703125" style="1" customWidth="1"/>
    <col min="3" max="3" width="70.85546875" style="1" customWidth="1"/>
    <col min="4" max="4" width="25.5703125" style="1" customWidth="1"/>
    <col min="5" max="5" width="52.42578125" style="1" customWidth="1"/>
    <col min="6" max="256" width="8.85546875" style="1"/>
    <col min="257" max="258" width="7.5703125" style="1" customWidth="1"/>
    <col min="259" max="259" width="140.5703125" style="1" customWidth="1"/>
    <col min="260" max="260" width="25.5703125" style="1" customWidth="1"/>
    <col min="261" max="261" width="52.42578125" style="1" customWidth="1"/>
    <col min="262" max="512" width="8.85546875" style="1"/>
    <col min="513" max="514" width="7.5703125" style="1" customWidth="1"/>
    <col min="515" max="515" width="140.5703125" style="1" customWidth="1"/>
    <col min="516" max="516" width="25.5703125" style="1" customWidth="1"/>
    <col min="517" max="517" width="52.42578125" style="1" customWidth="1"/>
    <col min="518" max="768" width="8.85546875" style="1"/>
    <col min="769" max="770" width="7.5703125" style="1" customWidth="1"/>
    <col min="771" max="771" width="140.5703125" style="1" customWidth="1"/>
    <col min="772" max="772" width="25.5703125" style="1" customWidth="1"/>
    <col min="773" max="773" width="52.42578125" style="1" customWidth="1"/>
    <col min="774" max="1024" width="8.85546875" style="1"/>
    <col min="1025" max="1026" width="7.5703125" style="1" customWidth="1"/>
    <col min="1027" max="1027" width="140.5703125" style="1" customWidth="1"/>
    <col min="1028" max="1028" width="25.5703125" style="1" customWidth="1"/>
    <col min="1029" max="1029" width="52.42578125" style="1" customWidth="1"/>
    <col min="1030" max="1280" width="8.85546875" style="1"/>
    <col min="1281" max="1282" width="7.5703125" style="1" customWidth="1"/>
    <col min="1283" max="1283" width="140.5703125" style="1" customWidth="1"/>
    <col min="1284" max="1284" width="25.5703125" style="1" customWidth="1"/>
    <col min="1285" max="1285" width="52.42578125" style="1" customWidth="1"/>
    <col min="1286" max="1536" width="8.85546875" style="1"/>
    <col min="1537" max="1538" width="7.5703125" style="1" customWidth="1"/>
    <col min="1539" max="1539" width="140.5703125" style="1" customWidth="1"/>
    <col min="1540" max="1540" width="25.5703125" style="1" customWidth="1"/>
    <col min="1541" max="1541" width="52.42578125" style="1" customWidth="1"/>
    <col min="1542" max="1792" width="8.85546875" style="1"/>
    <col min="1793" max="1794" width="7.5703125" style="1" customWidth="1"/>
    <col min="1795" max="1795" width="140.5703125" style="1" customWidth="1"/>
    <col min="1796" max="1796" width="25.5703125" style="1" customWidth="1"/>
    <col min="1797" max="1797" width="52.42578125" style="1" customWidth="1"/>
    <col min="1798" max="2048" width="8.85546875" style="1"/>
    <col min="2049" max="2050" width="7.5703125" style="1" customWidth="1"/>
    <col min="2051" max="2051" width="140.5703125" style="1" customWidth="1"/>
    <col min="2052" max="2052" width="25.5703125" style="1" customWidth="1"/>
    <col min="2053" max="2053" width="52.42578125" style="1" customWidth="1"/>
    <col min="2054" max="2304" width="8.85546875" style="1"/>
    <col min="2305" max="2306" width="7.5703125" style="1" customWidth="1"/>
    <col min="2307" max="2307" width="140.5703125" style="1" customWidth="1"/>
    <col min="2308" max="2308" width="25.5703125" style="1" customWidth="1"/>
    <col min="2309" max="2309" width="52.42578125" style="1" customWidth="1"/>
    <col min="2310" max="2560" width="8.85546875" style="1"/>
    <col min="2561" max="2562" width="7.5703125" style="1" customWidth="1"/>
    <col min="2563" max="2563" width="140.5703125" style="1" customWidth="1"/>
    <col min="2564" max="2564" width="25.5703125" style="1" customWidth="1"/>
    <col min="2565" max="2565" width="52.42578125" style="1" customWidth="1"/>
    <col min="2566" max="2816" width="8.85546875" style="1"/>
    <col min="2817" max="2818" width="7.5703125" style="1" customWidth="1"/>
    <col min="2819" max="2819" width="140.5703125" style="1" customWidth="1"/>
    <col min="2820" max="2820" width="25.5703125" style="1" customWidth="1"/>
    <col min="2821" max="2821" width="52.42578125" style="1" customWidth="1"/>
    <col min="2822" max="3072" width="8.85546875" style="1"/>
    <col min="3073" max="3074" width="7.5703125" style="1" customWidth="1"/>
    <col min="3075" max="3075" width="140.5703125" style="1" customWidth="1"/>
    <col min="3076" max="3076" width="25.5703125" style="1" customWidth="1"/>
    <col min="3077" max="3077" width="52.42578125" style="1" customWidth="1"/>
    <col min="3078" max="3328" width="8.85546875" style="1"/>
    <col min="3329" max="3330" width="7.5703125" style="1" customWidth="1"/>
    <col min="3331" max="3331" width="140.5703125" style="1" customWidth="1"/>
    <col min="3332" max="3332" width="25.5703125" style="1" customWidth="1"/>
    <col min="3333" max="3333" width="52.42578125" style="1" customWidth="1"/>
    <col min="3334" max="3584" width="8.85546875" style="1"/>
    <col min="3585" max="3586" width="7.5703125" style="1" customWidth="1"/>
    <col min="3587" max="3587" width="140.5703125" style="1" customWidth="1"/>
    <col min="3588" max="3588" width="25.5703125" style="1" customWidth="1"/>
    <col min="3589" max="3589" width="52.42578125" style="1" customWidth="1"/>
    <col min="3590" max="3840" width="8.85546875" style="1"/>
    <col min="3841" max="3842" width="7.5703125" style="1" customWidth="1"/>
    <col min="3843" max="3843" width="140.5703125" style="1" customWidth="1"/>
    <col min="3844" max="3844" width="25.5703125" style="1" customWidth="1"/>
    <col min="3845" max="3845" width="52.42578125" style="1" customWidth="1"/>
    <col min="3846" max="4096" width="8.85546875" style="1"/>
    <col min="4097" max="4098" width="7.5703125" style="1" customWidth="1"/>
    <col min="4099" max="4099" width="140.5703125" style="1" customWidth="1"/>
    <col min="4100" max="4100" width="25.5703125" style="1" customWidth="1"/>
    <col min="4101" max="4101" width="52.42578125" style="1" customWidth="1"/>
    <col min="4102" max="4352" width="8.85546875" style="1"/>
    <col min="4353" max="4354" width="7.5703125" style="1" customWidth="1"/>
    <col min="4355" max="4355" width="140.5703125" style="1" customWidth="1"/>
    <col min="4356" max="4356" width="25.5703125" style="1" customWidth="1"/>
    <col min="4357" max="4357" width="52.42578125" style="1" customWidth="1"/>
    <col min="4358" max="4608" width="8.85546875" style="1"/>
    <col min="4609" max="4610" width="7.5703125" style="1" customWidth="1"/>
    <col min="4611" max="4611" width="140.5703125" style="1" customWidth="1"/>
    <col min="4612" max="4612" width="25.5703125" style="1" customWidth="1"/>
    <col min="4613" max="4613" width="52.42578125" style="1" customWidth="1"/>
    <col min="4614" max="4864" width="8.85546875" style="1"/>
    <col min="4865" max="4866" width="7.5703125" style="1" customWidth="1"/>
    <col min="4867" max="4867" width="140.5703125" style="1" customWidth="1"/>
    <col min="4868" max="4868" width="25.5703125" style="1" customWidth="1"/>
    <col min="4869" max="4869" width="52.42578125" style="1" customWidth="1"/>
    <col min="4870" max="5120" width="8.85546875" style="1"/>
    <col min="5121" max="5122" width="7.5703125" style="1" customWidth="1"/>
    <col min="5123" max="5123" width="140.5703125" style="1" customWidth="1"/>
    <col min="5124" max="5124" width="25.5703125" style="1" customWidth="1"/>
    <col min="5125" max="5125" width="52.42578125" style="1" customWidth="1"/>
    <col min="5126" max="5376" width="8.85546875" style="1"/>
    <col min="5377" max="5378" width="7.5703125" style="1" customWidth="1"/>
    <col min="5379" max="5379" width="140.5703125" style="1" customWidth="1"/>
    <col min="5380" max="5380" width="25.5703125" style="1" customWidth="1"/>
    <col min="5381" max="5381" width="52.42578125" style="1" customWidth="1"/>
    <col min="5382" max="5632" width="8.85546875" style="1"/>
    <col min="5633" max="5634" width="7.5703125" style="1" customWidth="1"/>
    <col min="5635" max="5635" width="140.5703125" style="1" customWidth="1"/>
    <col min="5636" max="5636" width="25.5703125" style="1" customWidth="1"/>
    <col min="5637" max="5637" width="52.42578125" style="1" customWidth="1"/>
    <col min="5638" max="5888" width="8.85546875" style="1"/>
    <col min="5889" max="5890" width="7.5703125" style="1" customWidth="1"/>
    <col min="5891" max="5891" width="140.5703125" style="1" customWidth="1"/>
    <col min="5892" max="5892" width="25.5703125" style="1" customWidth="1"/>
    <col min="5893" max="5893" width="52.42578125" style="1" customWidth="1"/>
    <col min="5894" max="6144" width="8.85546875" style="1"/>
    <col min="6145" max="6146" width="7.5703125" style="1" customWidth="1"/>
    <col min="6147" max="6147" width="140.5703125" style="1" customWidth="1"/>
    <col min="6148" max="6148" width="25.5703125" style="1" customWidth="1"/>
    <col min="6149" max="6149" width="52.42578125" style="1" customWidth="1"/>
    <col min="6150" max="6400" width="8.85546875" style="1"/>
    <col min="6401" max="6402" width="7.5703125" style="1" customWidth="1"/>
    <col min="6403" max="6403" width="140.5703125" style="1" customWidth="1"/>
    <col min="6404" max="6404" width="25.5703125" style="1" customWidth="1"/>
    <col min="6405" max="6405" width="52.42578125" style="1" customWidth="1"/>
    <col min="6406" max="6656" width="8.85546875" style="1"/>
    <col min="6657" max="6658" width="7.5703125" style="1" customWidth="1"/>
    <col min="6659" max="6659" width="140.5703125" style="1" customWidth="1"/>
    <col min="6660" max="6660" width="25.5703125" style="1" customWidth="1"/>
    <col min="6661" max="6661" width="52.42578125" style="1" customWidth="1"/>
    <col min="6662" max="6912" width="8.85546875" style="1"/>
    <col min="6913" max="6914" width="7.5703125" style="1" customWidth="1"/>
    <col min="6915" max="6915" width="140.5703125" style="1" customWidth="1"/>
    <col min="6916" max="6916" width="25.5703125" style="1" customWidth="1"/>
    <col min="6917" max="6917" width="52.42578125" style="1" customWidth="1"/>
    <col min="6918" max="7168" width="8.85546875" style="1"/>
    <col min="7169" max="7170" width="7.5703125" style="1" customWidth="1"/>
    <col min="7171" max="7171" width="140.5703125" style="1" customWidth="1"/>
    <col min="7172" max="7172" width="25.5703125" style="1" customWidth="1"/>
    <col min="7173" max="7173" width="52.42578125" style="1" customWidth="1"/>
    <col min="7174" max="7424" width="8.85546875" style="1"/>
    <col min="7425" max="7426" width="7.5703125" style="1" customWidth="1"/>
    <col min="7427" max="7427" width="140.5703125" style="1" customWidth="1"/>
    <col min="7428" max="7428" width="25.5703125" style="1" customWidth="1"/>
    <col min="7429" max="7429" width="52.42578125" style="1" customWidth="1"/>
    <col min="7430" max="7680" width="8.85546875" style="1"/>
    <col min="7681" max="7682" width="7.5703125" style="1" customWidth="1"/>
    <col min="7683" max="7683" width="140.5703125" style="1" customWidth="1"/>
    <col min="7684" max="7684" width="25.5703125" style="1" customWidth="1"/>
    <col min="7685" max="7685" width="52.42578125" style="1" customWidth="1"/>
    <col min="7686" max="7936" width="8.85546875" style="1"/>
    <col min="7937" max="7938" width="7.5703125" style="1" customWidth="1"/>
    <col min="7939" max="7939" width="140.5703125" style="1" customWidth="1"/>
    <col min="7940" max="7940" width="25.5703125" style="1" customWidth="1"/>
    <col min="7941" max="7941" width="52.42578125" style="1" customWidth="1"/>
    <col min="7942" max="8192" width="8.85546875" style="1"/>
    <col min="8193" max="8194" width="7.5703125" style="1" customWidth="1"/>
    <col min="8195" max="8195" width="140.5703125" style="1" customWidth="1"/>
    <col min="8196" max="8196" width="25.5703125" style="1" customWidth="1"/>
    <col min="8197" max="8197" width="52.42578125" style="1" customWidth="1"/>
    <col min="8198" max="8448" width="8.85546875" style="1"/>
    <col min="8449" max="8450" width="7.5703125" style="1" customWidth="1"/>
    <col min="8451" max="8451" width="140.5703125" style="1" customWidth="1"/>
    <col min="8452" max="8452" width="25.5703125" style="1" customWidth="1"/>
    <col min="8453" max="8453" width="52.42578125" style="1" customWidth="1"/>
    <col min="8454" max="8704" width="8.85546875" style="1"/>
    <col min="8705" max="8706" width="7.5703125" style="1" customWidth="1"/>
    <col min="8707" max="8707" width="140.5703125" style="1" customWidth="1"/>
    <col min="8708" max="8708" width="25.5703125" style="1" customWidth="1"/>
    <col min="8709" max="8709" width="52.42578125" style="1" customWidth="1"/>
    <col min="8710" max="8960" width="8.85546875" style="1"/>
    <col min="8961" max="8962" width="7.5703125" style="1" customWidth="1"/>
    <col min="8963" max="8963" width="140.5703125" style="1" customWidth="1"/>
    <col min="8964" max="8964" width="25.5703125" style="1" customWidth="1"/>
    <col min="8965" max="8965" width="52.42578125" style="1" customWidth="1"/>
    <col min="8966" max="9216" width="8.85546875" style="1"/>
    <col min="9217" max="9218" width="7.5703125" style="1" customWidth="1"/>
    <col min="9219" max="9219" width="140.5703125" style="1" customWidth="1"/>
    <col min="9220" max="9220" width="25.5703125" style="1" customWidth="1"/>
    <col min="9221" max="9221" width="52.42578125" style="1" customWidth="1"/>
    <col min="9222" max="9472" width="8.85546875" style="1"/>
    <col min="9473" max="9474" width="7.5703125" style="1" customWidth="1"/>
    <col min="9475" max="9475" width="140.5703125" style="1" customWidth="1"/>
    <col min="9476" max="9476" width="25.5703125" style="1" customWidth="1"/>
    <col min="9477" max="9477" width="52.42578125" style="1" customWidth="1"/>
    <col min="9478" max="9728" width="8.85546875" style="1"/>
    <col min="9729" max="9730" width="7.5703125" style="1" customWidth="1"/>
    <col min="9731" max="9731" width="140.5703125" style="1" customWidth="1"/>
    <col min="9732" max="9732" width="25.5703125" style="1" customWidth="1"/>
    <col min="9733" max="9733" width="52.42578125" style="1" customWidth="1"/>
    <col min="9734" max="9984" width="8.85546875" style="1"/>
    <col min="9985" max="9986" width="7.5703125" style="1" customWidth="1"/>
    <col min="9987" max="9987" width="140.5703125" style="1" customWidth="1"/>
    <col min="9988" max="9988" width="25.5703125" style="1" customWidth="1"/>
    <col min="9989" max="9989" width="52.42578125" style="1" customWidth="1"/>
    <col min="9990" max="10240" width="8.85546875" style="1"/>
    <col min="10241" max="10242" width="7.5703125" style="1" customWidth="1"/>
    <col min="10243" max="10243" width="140.5703125" style="1" customWidth="1"/>
    <col min="10244" max="10244" width="25.5703125" style="1" customWidth="1"/>
    <col min="10245" max="10245" width="52.42578125" style="1" customWidth="1"/>
    <col min="10246" max="10496" width="8.85546875" style="1"/>
    <col min="10497" max="10498" width="7.5703125" style="1" customWidth="1"/>
    <col min="10499" max="10499" width="140.5703125" style="1" customWidth="1"/>
    <col min="10500" max="10500" width="25.5703125" style="1" customWidth="1"/>
    <col min="10501" max="10501" width="52.42578125" style="1" customWidth="1"/>
    <col min="10502" max="10752" width="8.85546875" style="1"/>
    <col min="10753" max="10754" width="7.5703125" style="1" customWidth="1"/>
    <col min="10755" max="10755" width="140.5703125" style="1" customWidth="1"/>
    <col min="10756" max="10756" width="25.5703125" style="1" customWidth="1"/>
    <col min="10757" max="10757" width="52.42578125" style="1" customWidth="1"/>
    <col min="10758" max="11008" width="8.85546875" style="1"/>
    <col min="11009" max="11010" width="7.5703125" style="1" customWidth="1"/>
    <col min="11011" max="11011" width="140.5703125" style="1" customWidth="1"/>
    <col min="11012" max="11012" width="25.5703125" style="1" customWidth="1"/>
    <col min="11013" max="11013" width="52.42578125" style="1" customWidth="1"/>
    <col min="11014" max="11264" width="8.85546875" style="1"/>
    <col min="11265" max="11266" width="7.5703125" style="1" customWidth="1"/>
    <col min="11267" max="11267" width="140.5703125" style="1" customWidth="1"/>
    <col min="11268" max="11268" width="25.5703125" style="1" customWidth="1"/>
    <col min="11269" max="11269" width="52.42578125" style="1" customWidth="1"/>
    <col min="11270" max="11520" width="8.85546875" style="1"/>
    <col min="11521" max="11522" width="7.5703125" style="1" customWidth="1"/>
    <col min="11523" max="11523" width="140.5703125" style="1" customWidth="1"/>
    <col min="11524" max="11524" width="25.5703125" style="1" customWidth="1"/>
    <col min="11525" max="11525" width="52.42578125" style="1" customWidth="1"/>
    <col min="11526" max="11776" width="8.85546875" style="1"/>
    <col min="11777" max="11778" width="7.5703125" style="1" customWidth="1"/>
    <col min="11779" max="11779" width="140.5703125" style="1" customWidth="1"/>
    <col min="11780" max="11780" width="25.5703125" style="1" customWidth="1"/>
    <col min="11781" max="11781" width="52.42578125" style="1" customWidth="1"/>
    <col min="11782" max="12032" width="8.85546875" style="1"/>
    <col min="12033" max="12034" width="7.5703125" style="1" customWidth="1"/>
    <col min="12035" max="12035" width="140.5703125" style="1" customWidth="1"/>
    <col min="12036" max="12036" width="25.5703125" style="1" customWidth="1"/>
    <col min="12037" max="12037" width="52.42578125" style="1" customWidth="1"/>
    <col min="12038" max="12288" width="8.85546875" style="1"/>
    <col min="12289" max="12290" width="7.5703125" style="1" customWidth="1"/>
    <col min="12291" max="12291" width="140.5703125" style="1" customWidth="1"/>
    <col min="12292" max="12292" width="25.5703125" style="1" customWidth="1"/>
    <col min="12293" max="12293" width="52.42578125" style="1" customWidth="1"/>
    <col min="12294" max="12544" width="8.85546875" style="1"/>
    <col min="12545" max="12546" width="7.5703125" style="1" customWidth="1"/>
    <col min="12547" max="12547" width="140.5703125" style="1" customWidth="1"/>
    <col min="12548" max="12548" width="25.5703125" style="1" customWidth="1"/>
    <col min="12549" max="12549" width="52.42578125" style="1" customWidth="1"/>
    <col min="12550" max="12800" width="8.85546875" style="1"/>
    <col min="12801" max="12802" width="7.5703125" style="1" customWidth="1"/>
    <col min="12803" max="12803" width="140.5703125" style="1" customWidth="1"/>
    <col min="12804" max="12804" width="25.5703125" style="1" customWidth="1"/>
    <col min="12805" max="12805" width="52.42578125" style="1" customWidth="1"/>
    <col min="12806" max="13056" width="8.85546875" style="1"/>
    <col min="13057" max="13058" width="7.5703125" style="1" customWidth="1"/>
    <col min="13059" max="13059" width="140.5703125" style="1" customWidth="1"/>
    <col min="13060" max="13060" width="25.5703125" style="1" customWidth="1"/>
    <col min="13061" max="13061" width="52.42578125" style="1" customWidth="1"/>
    <col min="13062" max="13312" width="8.85546875" style="1"/>
    <col min="13313" max="13314" width="7.5703125" style="1" customWidth="1"/>
    <col min="13315" max="13315" width="140.5703125" style="1" customWidth="1"/>
    <col min="13316" max="13316" width="25.5703125" style="1" customWidth="1"/>
    <col min="13317" max="13317" width="52.42578125" style="1" customWidth="1"/>
    <col min="13318" max="13568" width="8.85546875" style="1"/>
    <col min="13569" max="13570" width="7.5703125" style="1" customWidth="1"/>
    <col min="13571" max="13571" width="140.5703125" style="1" customWidth="1"/>
    <col min="13572" max="13572" width="25.5703125" style="1" customWidth="1"/>
    <col min="13573" max="13573" width="52.42578125" style="1" customWidth="1"/>
    <col min="13574" max="13824" width="8.85546875" style="1"/>
    <col min="13825" max="13826" width="7.5703125" style="1" customWidth="1"/>
    <col min="13827" max="13827" width="140.5703125" style="1" customWidth="1"/>
    <col min="13828" max="13828" width="25.5703125" style="1" customWidth="1"/>
    <col min="13829" max="13829" width="52.42578125" style="1" customWidth="1"/>
    <col min="13830" max="14080" width="8.85546875" style="1"/>
    <col min="14081" max="14082" width="7.5703125" style="1" customWidth="1"/>
    <col min="14083" max="14083" width="140.5703125" style="1" customWidth="1"/>
    <col min="14084" max="14084" width="25.5703125" style="1" customWidth="1"/>
    <col min="14085" max="14085" width="52.42578125" style="1" customWidth="1"/>
    <col min="14086" max="14336" width="8.85546875" style="1"/>
    <col min="14337" max="14338" width="7.5703125" style="1" customWidth="1"/>
    <col min="14339" max="14339" width="140.5703125" style="1" customWidth="1"/>
    <col min="14340" max="14340" width="25.5703125" style="1" customWidth="1"/>
    <col min="14341" max="14341" width="52.42578125" style="1" customWidth="1"/>
    <col min="14342" max="14592" width="8.85546875" style="1"/>
    <col min="14593" max="14594" width="7.5703125" style="1" customWidth="1"/>
    <col min="14595" max="14595" width="140.5703125" style="1" customWidth="1"/>
    <col min="14596" max="14596" width="25.5703125" style="1" customWidth="1"/>
    <col min="14597" max="14597" width="52.42578125" style="1" customWidth="1"/>
    <col min="14598" max="14848" width="8.85546875" style="1"/>
    <col min="14849" max="14850" width="7.5703125" style="1" customWidth="1"/>
    <col min="14851" max="14851" width="140.5703125" style="1" customWidth="1"/>
    <col min="14852" max="14852" width="25.5703125" style="1" customWidth="1"/>
    <col min="14853" max="14853" width="52.42578125" style="1" customWidth="1"/>
    <col min="14854" max="15104" width="8.85546875" style="1"/>
    <col min="15105" max="15106" width="7.5703125" style="1" customWidth="1"/>
    <col min="15107" max="15107" width="140.5703125" style="1" customWidth="1"/>
    <col min="15108" max="15108" width="25.5703125" style="1" customWidth="1"/>
    <col min="15109" max="15109" width="52.42578125" style="1" customWidth="1"/>
    <col min="15110" max="15360" width="8.85546875" style="1"/>
    <col min="15361" max="15362" width="7.5703125" style="1" customWidth="1"/>
    <col min="15363" max="15363" width="140.5703125" style="1" customWidth="1"/>
    <col min="15364" max="15364" width="25.5703125" style="1" customWidth="1"/>
    <col min="15365" max="15365" width="52.42578125" style="1" customWidth="1"/>
    <col min="15366" max="15616" width="8.85546875" style="1"/>
    <col min="15617" max="15618" width="7.5703125" style="1" customWidth="1"/>
    <col min="15619" max="15619" width="140.5703125" style="1" customWidth="1"/>
    <col min="15620" max="15620" width="25.5703125" style="1" customWidth="1"/>
    <col min="15621" max="15621" width="52.42578125" style="1" customWidth="1"/>
    <col min="15622" max="15872" width="8.85546875" style="1"/>
    <col min="15873" max="15874" width="7.5703125" style="1" customWidth="1"/>
    <col min="15875" max="15875" width="140.5703125" style="1" customWidth="1"/>
    <col min="15876" max="15876" width="25.5703125" style="1" customWidth="1"/>
    <col min="15877" max="15877" width="52.42578125" style="1" customWidth="1"/>
    <col min="15878" max="16128" width="8.85546875" style="1"/>
    <col min="16129" max="16130" width="7.5703125" style="1" customWidth="1"/>
    <col min="16131" max="16131" width="140.5703125" style="1" customWidth="1"/>
    <col min="16132" max="16132" width="25.5703125" style="1" customWidth="1"/>
    <col min="16133" max="16133" width="52.42578125" style="1" customWidth="1"/>
    <col min="16134" max="16384" width="8.85546875" style="1"/>
  </cols>
  <sheetData>
    <row r="1" spans="1:3" ht="60" customHeight="1" x14ac:dyDescent="0.25">
      <c r="A1" s="77" t="s">
        <v>20</v>
      </c>
      <c r="B1" s="77"/>
      <c r="C1" s="77"/>
    </row>
    <row r="2" spans="1:3" ht="19.5" customHeight="1" x14ac:dyDescent="0.3">
      <c r="A2" s="7" t="s">
        <v>60</v>
      </c>
    </row>
    <row r="3" spans="1:3" ht="12.75" customHeight="1" x14ac:dyDescent="0.25">
      <c r="A3" s="8" t="s">
        <v>66</v>
      </c>
    </row>
    <row r="4" spans="1:3" ht="12.75" customHeight="1" x14ac:dyDescent="0.25"/>
    <row r="5" spans="1:3" ht="12.75" customHeight="1" x14ac:dyDescent="0.25">
      <c r="B5" s="9" t="s">
        <v>39</v>
      </c>
    </row>
    <row r="6" spans="1:3" ht="12.75" customHeight="1" x14ac:dyDescent="0.25">
      <c r="B6" s="10" t="s">
        <v>40</v>
      </c>
    </row>
    <row r="7" spans="1:3" ht="12.75" customHeight="1" x14ac:dyDescent="0.25">
      <c r="A7" s="11"/>
      <c r="B7" s="12">
        <v>1</v>
      </c>
      <c r="C7" s="13" t="s">
        <v>21</v>
      </c>
    </row>
    <row r="8" spans="1:3" ht="12.75" customHeight="1" x14ac:dyDescent="0.25">
      <c r="A8" s="11"/>
      <c r="B8" s="12">
        <v>2</v>
      </c>
      <c r="C8" s="13" t="s">
        <v>0</v>
      </c>
    </row>
    <row r="9" spans="1:3" ht="12.75" customHeight="1" x14ac:dyDescent="0.25">
      <c r="A9" s="11"/>
      <c r="B9" s="12">
        <v>3</v>
      </c>
      <c r="C9" s="13" t="s">
        <v>22</v>
      </c>
    </row>
    <row r="10" spans="1:3" ht="12.75" customHeight="1" x14ac:dyDescent="0.25">
      <c r="A10" s="11"/>
      <c r="B10" s="12">
        <v>4</v>
      </c>
      <c r="C10" s="13" t="s">
        <v>23</v>
      </c>
    </row>
    <row r="11" spans="1:3" ht="12.75" customHeight="1" x14ac:dyDescent="0.25">
      <c r="A11" s="11"/>
      <c r="B11" s="12">
        <v>5</v>
      </c>
      <c r="C11" s="13" t="s">
        <v>24</v>
      </c>
    </row>
    <row r="12" spans="1:3" ht="12.75" customHeight="1" x14ac:dyDescent="0.25">
      <c r="A12" s="11"/>
      <c r="B12" s="12">
        <v>6</v>
      </c>
      <c r="C12" s="13" t="s">
        <v>25</v>
      </c>
    </row>
    <row r="13" spans="1:3" ht="12.75" customHeight="1" x14ac:dyDescent="0.25">
      <c r="A13" s="11"/>
      <c r="B13" s="12">
        <v>7</v>
      </c>
      <c r="C13" s="13" t="s">
        <v>26</v>
      </c>
    </row>
    <row r="14" spans="1:3" ht="12.75" customHeight="1" x14ac:dyDescent="0.25">
      <c r="A14" s="11"/>
      <c r="B14" s="12">
        <v>8</v>
      </c>
      <c r="C14" s="13" t="s">
        <v>27</v>
      </c>
    </row>
    <row r="15" spans="1:3" ht="12.75" customHeight="1" x14ac:dyDescent="0.25">
      <c r="A15" s="11"/>
      <c r="B15" s="12">
        <v>9</v>
      </c>
      <c r="C15" s="13" t="s">
        <v>28</v>
      </c>
    </row>
    <row r="16" spans="1:3" ht="12.75" customHeight="1" x14ac:dyDescent="0.25">
      <c r="A16" s="11"/>
      <c r="B16" s="12">
        <v>10</v>
      </c>
      <c r="C16" s="13" t="s">
        <v>29</v>
      </c>
    </row>
    <row r="17" spans="1:3" ht="12.75" customHeight="1" x14ac:dyDescent="0.25">
      <c r="A17" s="11"/>
      <c r="B17" s="12">
        <v>11</v>
      </c>
      <c r="C17" s="13" t="s">
        <v>30</v>
      </c>
    </row>
    <row r="18" spans="1:3" ht="12.75" customHeight="1" x14ac:dyDescent="0.25">
      <c r="A18" s="11"/>
      <c r="B18" s="12">
        <v>12</v>
      </c>
      <c r="C18" s="13" t="s">
        <v>31</v>
      </c>
    </row>
    <row r="19" spans="1:3" ht="12.75" customHeight="1" x14ac:dyDescent="0.25">
      <c r="A19" s="11"/>
      <c r="B19" s="12">
        <v>13</v>
      </c>
      <c r="C19" s="13" t="s">
        <v>32</v>
      </c>
    </row>
    <row r="20" spans="1:3" ht="12.75" customHeight="1" x14ac:dyDescent="0.25">
      <c r="A20" s="11"/>
      <c r="B20" s="12">
        <v>14</v>
      </c>
      <c r="C20" s="13" t="s">
        <v>33</v>
      </c>
    </row>
    <row r="21" spans="1:3" ht="12.75" customHeight="1" x14ac:dyDescent="0.25">
      <c r="A21" s="11"/>
      <c r="B21" s="12">
        <v>15</v>
      </c>
      <c r="C21" s="13" t="s">
        <v>34</v>
      </c>
    </row>
    <row r="22" spans="1:3" ht="12.75" customHeight="1" x14ac:dyDescent="0.25">
      <c r="A22" s="11"/>
      <c r="B22" s="12">
        <v>16</v>
      </c>
      <c r="C22" s="13" t="s">
        <v>35</v>
      </c>
    </row>
    <row r="23" spans="1:3" ht="12.75" customHeight="1" x14ac:dyDescent="0.25">
      <c r="A23" s="11"/>
      <c r="B23" s="12">
        <v>17</v>
      </c>
      <c r="C23" s="13" t="s">
        <v>36</v>
      </c>
    </row>
    <row r="24" spans="1:3" ht="12.75" customHeight="1" x14ac:dyDescent="0.25">
      <c r="A24" s="11"/>
      <c r="B24" s="12">
        <v>18</v>
      </c>
      <c r="C24" s="13" t="s">
        <v>37</v>
      </c>
    </row>
    <row r="25" spans="1:3" ht="12.75" customHeight="1" x14ac:dyDescent="0.25">
      <c r="A25" s="11"/>
      <c r="B25" s="12">
        <v>19</v>
      </c>
      <c r="C25" s="13" t="s">
        <v>38</v>
      </c>
    </row>
    <row r="26" spans="1:3" x14ac:dyDescent="0.25">
      <c r="B26" s="14"/>
      <c r="C26" s="15"/>
    </row>
    <row r="27" spans="1:3" x14ac:dyDescent="0.25">
      <c r="B27" s="16"/>
      <c r="C27" s="16"/>
    </row>
    <row r="28" spans="1:3" ht="15.75" x14ac:dyDescent="0.25">
      <c r="B28" s="17" t="s">
        <v>41</v>
      </c>
      <c r="C28" s="18"/>
    </row>
    <row r="29" spans="1:3" ht="15.75" x14ac:dyDescent="0.25">
      <c r="B29" s="9"/>
      <c r="C29" s="16"/>
    </row>
    <row r="30" spans="1:3" x14ac:dyDescent="0.25">
      <c r="B30" s="19"/>
      <c r="C30" s="16"/>
    </row>
    <row r="31" spans="1:3" x14ac:dyDescent="0.25">
      <c r="B31" s="19"/>
      <c r="C31" s="16"/>
    </row>
    <row r="32" spans="1:3" ht="15.75" x14ac:dyDescent="0.25">
      <c r="B32" s="20" t="s">
        <v>42</v>
      </c>
      <c r="C32" s="16"/>
    </row>
    <row r="33" spans="2:3" x14ac:dyDescent="0.25">
      <c r="B33" s="21"/>
      <c r="C33" s="21"/>
    </row>
    <row r="34" spans="2:3" ht="22.7" customHeight="1" x14ac:dyDescent="0.25">
      <c r="B34" s="78" t="s">
        <v>43</v>
      </c>
      <c r="C34" s="78"/>
    </row>
    <row r="35" spans="2:3" x14ac:dyDescent="0.25">
      <c r="B35" s="78"/>
      <c r="C35" s="78"/>
    </row>
    <row r="36" spans="2:3" x14ac:dyDescent="0.25">
      <c r="B36" s="21"/>
      <c r="C36" s="21"/>
    </row>
    <row r="37" spans="2:3" x14ac:dyDescent="0.25">
      <c r="B37" s="79" t="s">
        <v>44</v>
      </c>
      <c r="C37" s="79"/>
    </row>
  </sheetData>
  <mergeCells count="4">
    <mergeCell ref="A1:C1"/>
    <mergeCell ref="B34:C34"/>
    <mergeCell ref="B35:C35"/>
    <mergeCell ref="B37:C37"/>
  </mergeCells>
  <hyperlinks>
    <hyperlink ref="B28:C28" r:id="rId1" display="More information available from the ABS web site" xr:uid="{00000000-0004-0000-0000-000000000000}"/>
    <hyperlink ref="B37:C37" r:id="rId2" display="© Commonwealth of Australia &lt;&lt;yyyy&gt;&gt;" xr:uid="{00000000-0004-0000-0000-000001000000}"/>
    <hyperlink ref="B7" location="'Agriculture, forestry and f...'!A1" display="'Agriculture, forestry and f...'!A1" xr:uid="{00000000-0004-0000-0000-000002000000}"/>
    <hyperlink ref="B8:B25" location="'National spotlight'!A1" display="'National spotlight'!A1" xr:uid="{00000000-0004-0000-0000-000003000000}"/>
    <hyperlink ref="B8" location="Mining!A1" display="Mining!A1" xr:uid="{00000000-0004-0000-0000-000004000000}"/>
    <hyperlink ref="B9" location="Manufacturing!A1" display="Manufacturing!A1" xr:uid="{00000000-0004-0000-0000-000005000000}"/>
    <hyperlink ref="B10" location="'Electricity, gas, water and...'!A1" display="'Electricity, gas, water and...'!A1" xr:uid="{00000000-0004-0000-0000-000006000000}"/>
    <hyperlink ref="B11" location="Construction!A1" display="Construction!A1" xr:uid="{00000000-0004-0000-0000-000007000000}"/>
    <hyperlink ref="B12" location="'Wholesale trade'!A1" display="'Wholesale trade'!A1" xr:uid="{00000000-0004-0000-0000-000008000000}"/>
    <hyperlink ref="B13" location="'Retail trade'!A1" display="'Retail trade'!A1" xr:uid="{00000000-0004-0000-0000-000009000000}"/>
    <hyperlink ref="B14" location="'Accommodation and food serv...'!A1" display="'Accommodation and food serv...'!A1" xr:uid="{00000000-0004-0000-0000-00000A000000}"/>
    <hyperlink ref="B15" location="'Transport, postal and wareh...'!A1" display="'Transport, postal and wareh...'!A1" xr:uid="{00000000-0004-0000-0000-00000B000000}"/>
    <hyperlink ref="B16" location="'Information media and telec...'!A1" display="'Information media and telec...'!A1" xr:uid="{00000000-0004-0000-0000-00000C000000}"/>
    <hyperlink ref="B17" location="'Financial and insurance ser...'!A1" display="'Financial and insurance ser...'!A1" xr:uid="{00000000-0004-0000-0000-00000D000000}"/>
    <hyperlink ref="B18" location="'Rental, hiring and real est...'!A1" display="'Rental, hiring and real est...'!A1" xr:uid="{00000000-0004-0000-0000-00000E000000}"/>
    <hyperlink ref="B19" location="'Professional, scientific an...'!A1" display="'Professional, scientific an...'!A1" xr:uid="{00000000-0004-0000-0000-00000F000000}"/>
    <hyperlink ref="B20" location="'Administrative and support ...'!A1" display="'Administrative and support ...'!A1" xr:uid="{00000000-0004-0000-0000-000010000000}"/>
    <hyperlink ref="B21" location="'Public administration and s...'!A1" display="'Public administration and s...'!A1" xr:uid="{00000000-0004-0000-0000-000011000000}"/>
    <hyperlink ref="B22" location="'Education and training'!A1" display="'Education and training'!A1" xr:uid="{00000000-0004-0000-0000-000012000000}"/>
    <hyperlink ref="B23" location="'Health care and social assi...'!A1" display="'Health care and social assi...'!A1" xr:uid="{00000000-0004-0000-0000-000013000000}"/>
    <hyperlink ref="B24" location="'Arts and recreation services'!A1" display="'Arts and recreation services'!A1" xr:uid="{00000000-0004-0000-0000-000014000000}"/>
    <hyperlink ref="B25" location="'Other services'!A1" display="'Other services'!A1" xr:uid="{00000000-0004-0000-0000-000015000000}"/>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BDB6-2C5B-4BD7-B06C-81D576573B7F}">
  <sheetPr codeName="Sheet12">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28</v>
      </c>
    </row>
    <row r="2" spans="1:12" ht="19.5" customHeight="1" x14ac:dyDescent="0.3">
      <c r="A2" s="7" t="str">
        <f>"Weekly Payroll Jobs and Wages in Australia - " &amp;$L$1</f>
        <v>Weekly Payroll Jobs and Wages in Australia - Transport, postal and warehousing</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Transport, postal and warehousing</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-6.1338638472045459E-2</v>
      </c>
      <c r="C11" s="32">
        <v>-1.1838184954616526E-2</v>
      </c>
      <c r="D11" s="32">
        <v>-1.8669717616555115E-2</v>
      </c>
      <c r="E11" s="32">
        <v>-2.2829884537676204E-3</v>
      </c>
      <c r="F11" s="32">
        <v>-7.1993086405797602E-2</v>
      </c>
      <c r="G11" s="32">
        <v>1.228583262848626E-2</v>
      </c>
      <c r="H11" s="32">
        <v>-3.532405517218451E-3</v>
      </c>
      <c r="I11" s="68">
        <v>4.9759138987586216E-3</v>
      </c>
      <c r="J11" s="46"/>
      <c r="K11" s="46"/>
      <c r="L11" s="47"/>
    </row>
    <row r="12" spans="1:12" x14ac:dyDescent="0.25">
      <c r="A12" s="69" t="s">
        <v>6</v>
      </c>
      <c r="B12" s="32">
        <v>-3.400469830961439E-2</v>
      </c>
      <c r="C12" s="32">
        <v>8.819716407832523E-3</v>
      </c>
      <c r="D12" s="32">
        <v>5.6508862463540144E-3</v>
      </c>
      <c r="E12" s="32">
        <v>-2.6702867201718883E-3</v>
      </c>
      <c r="F12" s="32">
        <v>-7.3566392392812818E-2</v>
      </c>
      <c r="G12" s="32">
        <v>6.6405771816984149E-3</v>
      </c>
      <c r="H12" s="32">
        <v>7.2947683080153425E-3</v>
      </c>
      <c r="I12" s="68">
        <v>7.2897076375950665E-3</v>
      </c>
      <c r="J12" s="46"/>
      <c r="K12" s="46"/>
      <c r="L12" s="47"/>
    </row>
    <row r="13" spans="1:12" ht="15" customHeight="1" x14ac:dyDescent="0.25">
      <c r="A13" s="69" t="s">
        <v>5</v>
      </c>
      <c r="B13" s="32">
        <v>-8.4136247683018639E-2</v>
      </c>
      <c r="C13" s="32">
        <v>-3.2033129024749751E-2</v>
      </c>
      <c r="D13" s="32">
        <v>-4.4752835335215568E-2</v>
      </c>
      <c r="E13" s="32">
        <v>-9.9436843262679098E-4</v>
      </c>
      <c r="F13" s="32">
        <v>-4.0738602643353605E-2</v>
      </c>
      <c r="G13" s="32">
        <v>4.0860281650544339E-2</v>
      </c>
      <c r="H13" s="32">
        <v>0</v>
      </c>
      <c r="I13" s="68">
        <v>0</v>
      </c>
      <c r="J13" s="46"/>
      <c r="K13" s="46"/>
      <c r="L13" s="47"/>
    </row>
    <row r="14" spans="1:12" ht="15" customHeight="1" x14ac:dyDescent="0.25">
      <c r="A14" s="69" t="s">
        <v>46</v>
      </c>
      <c r="B14" s="32">
        <v>-8.209656619527439E-2</v>
      </c>
      <c r="C14" s="32">
        <v>-2.8837704083992444E-2</v>
      </c>
      <c r="D14" s="32">
        <v>-3.3475644138597715E-2</v>
      </c>
      <c r="E14" s="32">
        <v>-8.4211006766548024E-3</v>
      </c>
      <c r="F14" s="32">
        <v>-0.10021652932700376</v>
      </c>
      <c r="G14" s="32">
        <v>2.0126552773027662E-3</v>
      </c>
      <c r="H14" s="32">
        <v>0</v>
      </c>
      <c r="I14" s="68">
        <v>5.0398916862053333E-3</v>
      </c>
      <c r="J14" s="46"/>
      <c r="K14" s="46"/>
      <c r="L14" s="47"/>
    </row>
    <row r="15" spans="1:12" ht="15" customHeight="1" x14ac:dyDescent="0.25">
      <c r="A15" s="69" t="s">
        <v>4</v>
      </c>
      <c r="B15" s="32">
        <v>-5.4132003069838897E-2</v>
      </c>
      <c r="C15" s="32">
        <v>6.505512454062945E-3</v>
      </c>
      <c r="D15" s="32">
        <v>-1.1020702936928251E-2</v>
      </c>
      <c r="E15" s="32">
        <v>7.4373484236054388E-3</v>
      </c>
      <c r="F15" s="32">
        <v>-8.5682097591352924E-2</v>
      </c>
      <c r="G15" s="32">
        <v>1.3871357327096989E-2</v>
      </c>
      <c r="H15" s="32">
        <v>-3.4813563537629322E-2</v>
      </c>
      <c r="I15" s="68">
        <v>3.1460250513146937E-2</v>
      </c>
      <c r="J15" s="46"/>
      <c r="K15" s="64"/>
      <c r="L15" s="47"/>
    </row>
    <row r="16" spans="1:12" ht="15" customHeight="1" x14ac:dyDescent="0.25">
      <c r="A16" s="69" t="s">
        <v>3</v>
      </c>
      <c r="B16" s="32">
        <v>-4.9835375191424114E-2</v>
      </c>
      <c r="C16" s="32">
        <v>-8.0395248140334719E-3</v>
      </c>
      <c r="D16" s="32">
        <v>-1.2752707182320355E-2</v>
      </c>
      <c r="E16" s="32">
        <v>7.4585327841478755E-3</v>
      </c>
      <c r="F16" s="32">
        <v>-6.2631888767955002E-2</v>
      </c>
      <c r="G16" s="32">
        <v>-6.1406797367036248E-4</v>
      </c>
      <c r="H16" s="32">
        <v>-3.0014273170836714E-2</v>
      </c>
      <c r="I16" s="68">
        <v>0</v>
      </c>
      <c r="J16" s="46"/>
      <c r="K16" s="46"/>
      <c r="L16" s="47"/>
    </row>
    <row r="17" spans="1:12" ht="15" customHeight="1" x14ac:dyDescent="0.25">
      <c r="A17" s="69" t="s">
        <v>45</v>
      </c>
      <c r="B17" s="32">
        <v>-5.7169507139567033E-2</v>
      </c>
      <c r="C17" s="32">
        <v>-2.8571428571428914E-3</v>
      </c>
      <c r="D17" s="32">
        <v>1.5339449541285077E-3</v>
      </c>
      <c r="E17" s="32">
        <v>-2.5741866285305726E-2</v>
      </c>
      <c r="F17" s="32">
        <v>-9.8876162728070427E-2</v>
      </c>
      <c r="G17" s="32">
        <v>-8.9482257206235927E-2</v>
      </c>
      <c r="H17" s="32">
        <v>-2.7438424955738006E-2</v>
      </c>
      <c r="I17" s="68">
        <v>-1.0021974997466265E-2</v>
      </c>
      <c r="J17" s="46"/>
      <c r="K17" s="46"/>
      <c r="L17" s="47"/>
    </row>
    <row r="18" spans="1:12" ht="15" customHeight="1" x14ac:dyDescent="0.25">
      <c r="A18" s="69" t="s">
        <v>2</v>
      </c>
      <c r="B18" s="32">
        <v>-8.6137978455191444E-2</v>
      </c>
      <c r="C18" s="32">
        <v>1.4291528873060289E-2</v>
      </c>
      <c r="D18" s="32">
        <v>6.863636363636294E-3</v>
      </c>
      <c r="E18" s="32">
        <v>-1.5415216310293411E-2</v>
      </c>
      <c r="F18" s="32">
        <v>-0.12343758729475685</v>
      </c>
      <c r="G18" s="32">
        <v>2.7518080120009003E-2</v>
      </c>
      <c r="H18" s="32">
        <v>-4.246178140187018E-4</v>
      </c>
      <c r="I18" s="68">
        <v>7.6368165466349502E-3</v>
      </c>
      <c r="J18" s="46"/>
      <c r="K18" s="46"/>
      <c r="L18" s="47"/>
    </row>
    <row r="19" spans="1:12" x14ac:dyDescent="0.25">
      <c r="A19" s="70" t="s">
        <v>1</v>
      </c>
      <c r="B19" s="32">
        <v>-7.7423552374756066E-2</v>
      </c>
      <c r="C19" s="32">
        <v>-1.1157601115760141E-2</v>
      </c>
      <c r="D19" s="32">
        <v>-5.2613118204138942E-3</v>
      </c>
      <c r="E19" s="32">
        <v>8.4895649097984638E-3</v>
      </c>
      <c r="F19" s="32">
        <v>-0.15678970662117231</v>
      </c>
      <c r="G19" s="32">
        <v>-1.4896077817362796E-2</v>
      </c>
      <c r="H19" s="32">
        <v>0</v>
      </c>
      <c r="I19" s="68">
        <v>0</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-6.1148558873283188E-2</v>
      </c>
      <c r="C21" s="32">
        <v>-1.4260292616536163E-2</v>
      </c>
      <c r="D21" s="32">
        <v>-2.2016939483038511E-2</v>
      </c>
      <c r="E21" s="32">
        <v>-2.851103077306294E-3</v>
      </c>
      <c r="F21" s="32">
        <v>-7.2921845639672189E-2</v>
      </c>
      <c r="G21" s="32">
        <v>1.2205890002719544E-2</v>
      </c>
      <c r="H21" s="32">
        <v>-7.5313290849244874E-3</v>
      </c>
      <c r="I21" s="68">
        <v>3.4573593904076994E-3</v>
      </c>
      <c r="J21" s="46"/>
      <c r="K21" s="46"/>
      <c r="L21" s="46"/>
    </row>
    <row r="22" spans="1:12" x14ac:dyDescent="0.25">
      <c r="A22" s="69" t="s">
        <v>13</v>
      </c>
      <c r="B22" s="32">
        <v>-6.3454742282441634E-2</v>
      </c>
      <c r="C22" s="32">
        <v>-7.0472153058674936E-3</v>
      </c>
      <c r="D22" s="32">
        <v>-9.9247814971712423E-3</v>
      </c>
      <c r="E22" s="32">
        <v>-1.3180452375246565E-3</v>
      </c>
      <c r="F22" s="32">
        <v>-7.1059464538600237E-2</v>
      </c>
      <c r="G22" s="32">
        <v>1.0660239230422919E-2</v>
      </c>
      <c r="H22" s="32">
        <v>1.0294039848852909E-2</v>
      </c>
      <c r="I22" s="68">
        <v>1.0240208915761162E-2</v>
      </c>
      <c r="J22" s="46"/>
      <c r="K22" s="52" t="s">
        <v>12</v>
      </c>
      <c r="L22" s="46" t="s">
        <v>63</v>
      </c>
    </row>
    <row r="23" spans="1:12" x14ac:dyDescent="0.25">
      <c r="A23" s="70" t="s">
        <v>48</v>
      </c>
      <c r="B23" s="32">
        <v>3.0029940119760123E-3</v>
      </c>
      <c r="C23" s="32">
        <v>3.8607967756936867E-2</v>
      </c>
      <c r="D23" s="32">
        <v>2.1029015854023836E-3</v>
      </c>
      <c r="E23" s="32">
        <v>1.0885999395222168E-2</v>
      </c>
      <c r="F23" s="32">
        <v>0.15841737948609547</v>
      </c>
      <c r="G23" s="32">
        <v>5.1983048269495402E-2</v>
      </c>
      <c r="H23" s="32">
        <v>9.1992087209911144E-3</v>
      </c>
      <c r="I23" s="68">
        <v>1.6062533847018612E-2</v>
      </c>
      <c r="J23" s="46"/>
      <c r="K23" s="49"/>
      <c r="L23" s="46" t="s">
        <v>9</v>
      </c>
    </row>
    <row r="24" spans="1:12" x14ac:dyDescent="0.25">
      <c r="A24" s="69" t="s">
        <v>49</v>
      </c>
      <c r="B24" s="32">
        <v>-8.148851370999477E-2</v>
      </c>
      <c r="C24" s="32">
        <v>-3.5240410488615037E-3</v>
      </c>
      <c r="D24" s="32">
        <v>-1.389980534028723E-2</v>
      </c>
      <c r="E24" s="32">
        <v>1.7844987766064691E-3</v>
      </c>
      <c r="F24" s="32">
        <v>-5.1845153764368046E-2</v>
      </c>
      <c r="G24" s="32">
        <v>3.4084952043964112E-2</v>
      </c>
      <c r="H24" s="32">
        <v>1.8215936215456141E-2</v>
      </c>
      <c r="I24" s="68">
        <v>1.0817916491112189E-2</v>
      </c>
      <c r="J24" s="46"/>
      <c r="K24" s="46" t="s">
        <v>48</v>
      </c>
      <c r="L24" s="47">
        <v>96.571856287425149</v>
      </c>
    </row>
    <row r="25" spans="1:12" x14ac:dyDescent="0.25">
      <c r="A25" s="69" t="s">
        <v>50</v>
      </c>
      <c r="B25" s="32">
        <v>-6.3003002344897086E-2</v>
      </c>
      <c r="C25" s="32">
        <v>-1.7484890962152666E-2</v>
      </c>
      <c r="D25" s="32">
        <v>-2.2058073443807835E-2</v>
      </c>
      <c r="E25" s="32">
        <v>-2.4186279990416892E-3</v>
      </c>
      <c r="F25" s="32">
        <v>-7.7210467134659844E-2</v>
      </c>
      <c r="G25" s="32">
        <v>9.9336536785723517E-3</v>
      </c>
      <c r="H25" s="32">
        <v>9.7176042344337965E-4</v>
      </c>
      <c r="I25" s="68">
        <v>4.6922787244996211E-3</v>
      </c>
      <c r="J25" s="46"/>
      <c r="K25" s="46" t="s">
        <v>49</v>
      </c>
      <c r="L25" s="47">
        <v>92.175980568242082</v>
      </c>
    </row>
    <row r="26" spans="1:12" x14ac:dyDescent="0.25">
      <c r="A26" s="69" t="s">
        <v>51</v>
      </c>
      <c r="B26" s="32">
        <v>-5.5851486277721962E-2</v>
      </c>
      <c r="C26" s="32">
        <v>-1.5394978699478923E-2</v>
      </c>
      <c r="D26" s="32">
        <v>-2.0141390664342507E-2</v>
      </c>
      <c r="E26" s="32">
        <v>-4.6269519953729965E-3</v>
      </c>
      <c r="F26" s="32">
        <v>-9.5250317108658722E-2</v>
      </c>
      <c r="G26" s="32">
        <v>1.9756695277424186E-3</v>
      </c>
      <c r="H26" s="32">
        <v>-7.618695689687871E-3</v>
      </c>
      <c r="I26" s="68">
        <v>-2.0262419471672732E-4</v>
      </c>
      <c r="J26" s="46"/>
      <c r="K26" s="46" t="s">
        <v>50</v>
      </c>
      <c r="L26" s="47">
        <v>95.367184589423857</v>
      </c>
    </row>
    <row r="27" spans="1:12" ht="17.25" customHeight="1" x14ac:dyDescent="0.25">
      <c r="A27" s="69" t="s">
        <v>52</v>
      </c>
      <c r="B27" s="32">
        <v>-5.2041825435515832E-2</v>
      </c>
      <c r="C27" s="32">
        <v>-1.3754955439856831E-2</v>
      </c>
      <c r="D27" s="32">
        <v>-2.1362338489349098E-2</v>
      </c>
      <c r="E27" s="32">
        <v>-4.091569321413191E-3</v>
      </c>
      <c r="F27" s="32">
        <v>-7.176176440956672E-2</v>
      </c>
      <c r="G27" s="32">
        <v>5.2173558401624742E-3</v>
      </c>
      <c r="H27" s="32">
        <v>-1.181928139795152E-2</v>
      </c>
      <c r="I27" s="68">
        <v>2.9707902415680998E-3</v>
      </c>
      <c r="J27" s="59"/>
      <c r="K27" s="50" t="s">
        <v>51</v>
      </c>
      <c r="L27" s="47">
        <v>95.891092701842425</v>
      </c>
    </row>
    <row r="28" spans="1:12" x14ac:dyDescent="0.25">
      <c r="A28" s="69" t="s">
        <v>53</v>
      </c>
      <c r="B28" s="32">
        <v>-6.2846160038641075E-2</v>
      </c>
      <c r="C28" s="32">
        <v>-1.0911446717219886E-2</v>
      </c>
      <c r="D28" s="32">
        <v>-2.3440219784828908E-2</v>
      </c>
      <c r="E28" s="32">
        <v>-8.8004190675750049E-4</v>
      </c>
      <c r="F28" s="32">
        <v>-5.9200931329368545E-2</v>
      </c>
      <c r="G28" s="32">
        <v>1.2487485691186517E-2</v>
      </c>
      <c r="H28" s="32">
        <v>-1.3310872504122884E-2</v>
      </c>
      <c r="I28" s="68">
        <v>6.2022382151145639E-3</v>
      </c>
      <c r="J28" s="54"/>
      <c r="K28" s="41" t="s">
        <v>52</v>
      </c>
      <c r="L28" s="47">
        <v>96.117915095559781</v>
      </c>
    </row>
    <row r="29" spans="1:12" ht="15.75" thickBot="1" x14ac:dyDescent="0.3">
      <c r="A29" s="71" t="s">
        <v>54</v>
      </c>
      <c r="B29" s="72">
        <v>-0.10824146981627292</v>
      </c>
      <c r="C29" s="72">
        <v>3.1121917332406213E-3</v>
      </c>
      <c r="D29" s="72">
        <v>-1.5859601294939463E-2</v>
      </c>
      <c r="E29" s="72">
        <v>2.733640867931042E-3</v>
      </c>
      <c r="F29" s="72">
        <v>-3.8624093752010036E-2</v>
      </c>
      <c r="G29" s="72">
        <v>7.796271427789403E-2</v>
      </c>
      <c r="H29" s="72">
        <v>-5.0082330873851832E-3</v>
      </c>
      <c r="I29" s="73">
        <v>2.9617860255793049E-2</v>
      </c>
      <c r="J29" s="54"/>
      <c r="K29" s="41" t="s">
        <v>53</v>
      </c>
      <c r="L29" s="47">
        <v>94.7492352278216</v>
      </c>
    </row>
    <row r="30" spans="1:12" x14ac:dyDescent="0.25">
      <c r="A30" s="31" t="s">
        <v>47</v>
      </c>
      <c r="B30" s="29"/>
      <c r="C30" s="29"/>
      <c r="D30" s="29"/>
      <c r="E30" s="29"/>
      <c r="F30" s="29"/>
      <c r="G30" s="29"/>
      <c r="H30" s="29"/>
      <c r="I30" s="29"/>
      <c r="J30" s="54"/>
      <c r="K30" s="41" t="s">
        <v>54</v>
      </c>
      <c r="L30" s="47">
        <v>88.899181719932059</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Transport, postal and warehousing</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100.08982035928145</v>
      </c>
    </row>
    <row r="34" spans="1:12" x14ac:dyDescent="0.25">
      <c r="F34" s="23"/>
      <c r="G34" s="23"/>
      <c r="H34" s="23"/>
      <c r="I34" s="23"/>
      <c r="K34" s="46" t="s">
        <v>49</v>
      </c>
      <c r="L34" s="47">
        <v>93.145857922375598</v>
      </c>
    </row>
    <row r="35" spans="1:12" x14ac:dyDescent="0.25">
      <c r="B35" s="23"/>
      <c r="C35" s="23"/>
      <c r="D35" s="23"/>
      <c r="E35" s="23"/>
      <c r="F35" s="23"/>
      <c r="G35" s="23"/>
      <c r="H35" s="23"/>
      <c r="I35" s="23"/>
      <c r="K35" s="46" t="s">
        <v>50</v>
      </c>
      <c r="L35" s="47">
        <v>95.813153338739014</v>
      </c>
    </row>
    <row r="36" spans="1:12" x14ac:dyDescent="0.25">
      <c r="A36" s="23"/>
      <c r="B36" s="23"/>
      <c r="C36" s="23"/>
      <c r="D36" s="23"/>
      <c r="E36" s="23"/>
      <c r="F36" s="23"/>
      <c r="G36" s="23"/>
      <c r="H36" s="23"/>
      <c r="I36" s="23"/>
      <c r="K36" s="50" t="s">
        <v>51</v>
      </c>
      <c r="L36" s="47">
        <v>96.355586890480978</v>
      </c>
    </row>
    <row r="37" spans="1:12" x14ac:dyDescent="0.25">
      <c r="A37" s="23"/>
      <c r="B37" s="23"/>
      <c r="C37" s="23"/>
      <c r="D37" s="23"/>
      <c r="E37" s="23"/>
      <c r="F37" s="23"/>
      <c r="G37" s="23"/>
      <c r="H37" s="23"/>
      <c r="I37" s="23"/>
      <c r="K37" s="41" t="s">
        <v>52</v>
      </c>
      <c r="L37" s="47">
        <v>96.865082128679873</v>
      </c>
    </row>
    <row r="38" spans="1:12" x14ac:dyDescent="0.25">
      <c r="A38" s="23"/>
      <c r="B38" s="23"/>
      <c r="C38" s="23"/>
      <c r="D38" s="23"/>
      <c r="E38" s="23"/>
      <c r="F38" s="23"/>
      <c r="G38" s="23"/>
      <c r="H38" s="23"/>
      <c r="I38" s="23"/>
      <c r="K38" s="41" t="s">
        <v>53</v>
      </c>
      <c r="L38" s="47">
        <v>95.964820479793914</v>
      </c>
    </row>
    <row r="39" spans="1:12" x14ac:dyDescent="0.25">
      <c r="A39" s="23"/>
      <c r="B39" s="23"/>
      <c r="C39" s="23"/>
      <c r="D39" s="23"/>
      <c r="E39" s="23"/>
      <c r="F39" s="23"/>
      <c r="G39" s="23"/>
      <c r="H39" s="23"/>
      <c r="I39" s="23"/>
      <c r="K39" s="41" t="s">
        <v>54</v>
      </c>
      <c r="L39" s="47">
        <v>90.612938088621277</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100.30029940119761</v>
      </c>
    </row>
    <row r="43" spans="1:12" x14ac:dyDescent="0.25">
      <c r="K43" s="46" t="s">
        <v>49</v>
      </c>
      <c r="L43" s="47">
        <v>91.851148629000519</v>
      </c>
    </row>
    <row r="44" spans="1:12" x14ac:dyDescent="0.25">
      <c r="B44" s="29"/>
      <c r="C44" s="29"/>
      <c r="D44" s="29"/>
      <c r="E44" s="29"/>
      <c r="F44" s="29"/>
      <c r="G44" s="29"/>
      <c r="H44" s="29"/>
      <c r="I44" s="29"/>
      <c r="J44" s="54"/>
      <c r="K44" s="46" t="s">
        <v>50</v>
      </c>
      <c r="L44" s="47">
        <v>93.699699765510289</v>
      </c>
    </row>
    <row r="45" spans="1:12" ht="15.4" customHeight="1" x14ac:dyDescent="0.25">
      <c r="A45" s="26" t="str">
        <f>"Indexed number of payroll jobs in "&amp;$L$1&amp;" each week by age group"</f>
        <v>Indexed number of payroll jobs in Transport, postal and warehousing each week by age group</v>
      </c>
      <c r="B45" s="29"/>
      <c r="C45" s="29"/>
      <c r="D45" s="29"/>
      <c r="E45" s="29"/>
      <c r="F45" s="29"/>
      <c r="G45" s="29"/>
      <c r="H45" s="29"/>
      <c r="I45" s="29"/>
      <c r="J45" s="54"/>
      <c r="K45" s="50" t="s">
        <v>51</v>
      </c>
      <c r="L45" s="47">
        <v>94.414851372227801</v>
      </c>
    </row>
    <row r="46" spans="1:12" ht="15.4" customHeight="1" x14ac:dyDescent="0.25">
      <c r="B46" s="29"/>
      <c r="C46" s="29"/>
      <c r="D46" s="29"/>
      <c r="E46" s="29"/>
      <c r="F46" s="29"/>
      <c r="G46" s="29"/>
      <c r="H46" s="29"/>
      <c r="I46" s="29"/>
      <c r="J46" s="54"/>
      <c r="K46" s="41" t="s">
        <v>52</v>
      </c>
      <c r="L46" s="47">
        <v>94.795817456448418</v>
      </c>
    </row>
    <row r="47" spans="1:12" ht="15.4" customHeight="1" x14ac:dyDescent="0.25">
      <c r="B47" s="29"/>
      <c r="C47" s="29"/>
      <c r="D47" s="29"/>
      <c r="E47" s="29"/>
      <c r="F47" s="29"/>
      <c r="G47" s="29"/>
      <c r="H47" s="29"/>
      <c r="I47" s="29"/>
      <c r="J47" s="54"/>
      <c r="K47" s="41" t="s">
        <v>53</v>
      </c>
      <c r="L47" s="47">
        <v>93.715383996135898</v>
      </c>
    </row>
    <row r="48" spans="1:12" ht="15.4" customHeight="1" x14ac:dyDescent="0.25">
      <c r="B48" s="29"/>
      <c r="C48" s="29"/>
      <c r="D48" s="29"/>
      <c r="E48" s="29"/>
      <c r="F48" s="29"/>
      <c r="G48" s="29"/>
      <c r="H48" s="29"/>
      <c r="I48" s="29"/>
      <c r="J48" s="54"/>
      <c r="K48" s="41" t="s">
        <v>54</v>
      </c>
      <c r="L48" s="47">
        <v>89.175853018372706</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95.920230320904437</v>
      </c>
    </row>
    <row r="54" spans="1:12" ht="15.4" customHeight="1" x14ac:dyDescent="0.25">
      <c r="B54" s="28"/>
      <c r="C54" s="28"/>
      <c r="D54" s="28"/>
      <c r="E54" s="28"/>
      <c r="F54" s="28"/>
      <c r="G54" s="28"/>
      <c r="H54" s="28"/>
      <c r="I54" s="28"/>
      <c r="J54" s="54"/>
      <c r="K54" s="46" t="s">
        <v>5</v>
      </c>
      <c r="L54" s="47">
        <v>94.828378792522216</v>
      </c>
    </row>
    <row r="55" spans="1:12" ht="15.4" customHeight="1" x14ac:dyDescent="0.25">
      <c r="B55" s="4"/>
      <c r="C55" s="4"/>
      <c r="D55" s="5"/>
      <c r="E55" s="2"/>
      <c r="F55" s="28"/>
      <c r="G55" s="28"/>
      <c r="H55" s="28"/>
      <c r="I55" s="28"/>
      <c r="J55" s="54"/>
      <c r="K55" s="46" t="s">
        <v>46</v>
      </c>
      <c r="L55" s="47">
        <v>95.217579295222208</v>
      </c>
    </row>
    <row r="56" spans="1:12" ht="15.4" customHeight="1" x14ac:dyDescent="0.25">
      <c r="B56" s="4"/>
      <c r="C56" s="4"/>
      <c r="D56" s="5"/>
      <c r="E56" s="2"/>
      <c r="F56" s="28"/>
      <c r="G56" s="28"/>
      <c r="H56" s="28"/>
      <c r="I56" s="28"/>
      <c r="J56" s="54"/>
      <c r="K56" s="50" t="s">
        <v>4</v>
      </c>
      <c r="L56" s="47">
        <v>94.168250475142543</v>
      </c>
    </row>
    <row r="57" spans="1:12" ht="15.4" customHeight="1" x14ac:dyDescent="0.25">
      <c r="A57" s="4"/>
      <c r="B57" s="4"/>
      <c r="C57" s="4"/>
      <c r="D57" s="5"/>
      <c r="E57" s="2"/>
      <c r="F57" s="28"/>
      <c r="G57" s="28"/>
      <c r="H57" s="28"/>
      <c r="I57" s="28"/>
      <c r="J57" s="54"/>
      <c r="K57" s="41" t="s">
        <v>3</v>
      </c>
      <c r="L57" s="47">
        <v>95.656942962172423</v>
      </c>
    </row>
    <row r="58" spans="1:12" ht="15.4" customHeight="1" x14ac:dyDescent="0.25">
      <c r="B58" s="29"/>
      <c r="C58" s="29"/>
      <c r="D58" s="29"/>
      <c r="E58" s="29"/>
      <c r="F58" s="28"/>
      <c r="G58" s="28"/>
      <c r="H58" s="28"/>
      <c r="I58" s="28"/>
      <c r="J58" s="54"/>
      <c r="K58" s="41" t="s">
        <v>45</v>
      </c>
      <c r="L58" s="47">
        <v>94.990161949447554</v>
      </c>
    </row>
    <row r="59" spans="1:12" ht="15.4" customHeight="1" x14ac:dyDescent="0.25">
      <c r="K59" s="41" t="s">
        <v>2</v>
      </c>
      <c r="L59" s="47">
        <v>89.54349167180753</v>
      </c>
    </row>
    <row r="60" spans="1:12" ht="15.4" customHeight="1" x14ac:dyDescent="0.25">
      <c r="A60" s="26" t="str">
        <f>"Indexed number of payroll jobs held by men in "&amp;$L$1&amp;" each week by State and Territory"</f>
        <v>Indexed number of payroll jobs held by men in Transport, postal and warehousing each week by State and Territory</v>
      </c>
      <c r="K60" s="41" t="s">
        <v>1</v>
      </c>
      <c r="L60" s="47">
        <v>93.732460243217957</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96.368633823868706</v>
      </c>
    </row>
    <row r="63" spans="1:12" ht="15.4" customHeight="1" x14ac:dyDescent="0.25">
      <c r="B63" s="4"/>
      <c r="C63" s="4"/>
      <c r="D63" s="4"/>
      <c r="E63" s="4"/>
      <c r="F63" s="28"/>
      <c r="G63" s="28"/>
      <c r="H63" s="28"/>
      <c r="I63" s="28"/>
      <c r="J63" s="54"/>
      <c r="K63" s="46" t="s">
        <v>5</v>
      </c>
      <c r="L63" s="47">
        <v>96.167892532434365</v>
      </c>
    </row>
    <row r="64" spans="1:12" ht="15.4" customHeight="1" x14ac:dyDescent="0.25">
      <c r="B64" s="4"/>
      <c r="C64" s="4"/>
      <c r="D64" s="3"/>
      <c r="E64" s="2"/>
      <c r="F64" s="28"/>
      <c r="G64" s="28"/>
      <c r="H64" s="28"/>
      <c r="I64" s="28"/>
      <c r="J64" s="54"/>
      <c r="K64" s="46" t="s">
        <v>46</v>
      </c>
      <c r="L64" s="47">
        <v>95.711726736464996</v>
      </c>
    </row>
    <row r="65" spans="1:12" ht="15.4" customHeight="1" x14ac:dyDescent="0.25">
      <c r="B65" s="4"/>
      <c r="C65" s="4"/>
      <c r="D65" s="3"/>
      <c r="E65" s="2"/>
      <c r="F65" s="28"/>
      <c r="G65" s="28"/>
      <c r="H65" s="28"/>
      <c r="I65" s="28"/>
      <c r="J65" s="54"/>
      <c r="K65" s="50" t="s">
        <v>4</v>
      </c>
      <c r="L65" s="47">
        <v>95.688706611983605</v>
      </c>
    </row>
    <row r="66" spans="1:12" ht="15.4" customHeight="1" x14ac:dyDescent="0.25">
      <c r="B66" s="4"/>
      <c r="C66" s="4"/>
      <c r="D66" s="3"/>
      <c r="E66" s="2"/>
      <c r="F66" s="28"/>
      <c r="G66" s="28"/>
      <c r="H66" s="28"/>
      <c r="I66" s="28"/>
      <c r="J66" s="54"/>
      <c r="K66" s="41" t="s">
        <v>3</v>
      </c>
      <c r="L66" s="47">
        <v>96.17573817146922</v>
      </c>
    </row>
    <row r="67" spans="1:12" ht="15.4" customHeight="1" x14ac:dyDescent="0.25">
      <c r="B67" s="28"/>
      <c r="C67" s="28"/>
      <c r="D67" s="28"/>
      <c r="E67" s="28"/>
      <c r="F67" s="28"/>
      <c r="G67" s="28"/>
      <c r="H67" s="28"/>
      <c r="I67" s="28"/>
      <c r="J67" s="54"/>
      <c r="K67" s="41" t="s">
        <v>45</v>
      </c>
      <c r="L67" s="47">
        <v>95.186922960496446</v>
      </c>
    </row>
    <row r="68" spans="1:12" ht="15.4" customHeight="1" x14ac:dyDescent="0.25">
      <c r="A68" s="28"/>
      <c r="B68" s="28"/>
      <c r="C68" s="28"/>
      <c r="D68" s="28"/>
      <c r="E68" s="28"/>
      <c r="F68" s="28"/>
      <c r="G68" s="28"/>
      <c r="H68" s="28"/>
      <c r="I68" s="28"/>
      <c r="J68" s="54"/>
      <c r="K68" s="41" t="s">
        <v>2</v>
      </c>
      <c r="L68" s="47">
        <v>90.746452806909318</v>
      </c>
    </row>
    <row r="69" spans="1:12" ht="15.4" customHeight="1" x14ac:dyDescent="0.25">
      <c r="A69" s="28"/>
      <c r="B69" s="27"/>
      <c r="C69" s="27"/>
      <c r="D69" s="27"/>
      <c r="E69" s="27"/>
      <c r="F69" s="27"/>
      <c r="G69" s="27"/>
      <c r="H69" s="27"/>
      <c r="I69" s="27"/>
      <c r="J69" s="63"/>
      <c r="K69" s="41" t="s">
        <v>1</v>
      </c>
      <c r="L69" s="47">
        <v>93.171188026192709</v>
      </c>
    </row>
    <row r="70" spans="1:12" ht="15.4" customHeight="1" x14ac:dyDescent="0.25">
      <c r="K70" s="43"/>
      <c r="L70" s="47" t="s">
        <v>7</v>
      </c>
    </row>
    <row r="71" spans="1:12" ht="15.4" customHeight="1" x14ac:dyDescent="0.25">
      <c r="K71" s="46" t="s">
        <v>6</v>
      </c>
      <c r="L71" s="47">
        <v>96.587258117909059</v>
      </c>
    </row>
    <row r="72" spans="1:12" ht="15.4" customHeight="1" x14ac:dyDescent="0.25">
      <c r="K72" s="46" t="s">
        <v>5</v>
      </c>
      <c r="L72" s="47">
        <v>91.753498825211977</v>
      </c>
    </row>
    <row r="73" spans="1:12" ht="15.4" customHeight="1" x14ac:dyDescent="0.25">
      <c r="K73" s="46" t="s">
        <v>46</v>
      </c>
      <c r="L73" s="47">
        <v>92.136878841224245</v>
      </c>
    </row>
    <row r="74" spans="1:12" ht="15.4" customHeight="1" x14ac:dyDescent="0.25">
      <c r="K74" s="50" t="s">
        <v>4</v>
      </c>
      <c r="L74" s="47">
        <v>94.082424727418228</v>
      </c>
    </row>
    <row r="75" spans="1:12" ht="15.4" customHeight="1" x14ac:dyDescent="0.25">
      <c r="A75" s="26" t="str">
        <f>"Indexed number of payroll jobs held by women in "&amp;$L$1&amp;" each week by State and Territory"</f>
        <v>Indexed number of payroll jobs held by women in Transport, postal and warehousing each week by State and Territory</v>
      </c>
      <c r="K75" s="41" t="s">
        <v>3</v>
      </c>
      <c r="L75" s="47">
        <v>94.295268587691211</v>
      </c>
    </row>
    <row r="76" spans="1:12" ht="15.4" customHeight="1" x14ac:dyDescent="0.25">
      <c r="K76" s="41" t="s">
        <v>45</v>
      </c>
      <c r="L76" s="47">
        <v>94.86756470410171</v>
      </c>
    </row>
    <row r="77" spans="1:12" ht="15.4" customHeight="1" x14ac:dyDescent="0.25">
      <c r="B77" s="4"/>
      <c r="C77" s="4"/>
      <c r="D77" s="4"/>
      <c r="E77" s="4"/>
      <c r="F77" s="28"/>
      <c r="G77" s="28"/>
      <c r="H77" s="28"/>
      <c r="I77" s="28"/>
      <c r="J77" s="54"/>
      <c r="K77" s="41" t="s">
        <v>2</v>
      </c>
      <c r="L77" s="47">
        <v>91.491671807526203</v>
      </c>
    </row>
    <row r="78" spans="1:12" ht="15.4" customHeight="1" x14ac:dyDescent="0.25">
      <c r="B78" s="4"/>
      <c r="C78" s="4"/>
      <c r="D78" s="4"/>
      <c r="E78" s="4"/>
      <c r="F78" s="28"/>
      <c r="G78" s="28"/>
      <c r="H78" s="28"/>
      <c r="I78" s="28"/>
      <c r="J78" s="54"/>
      <c r="K78" s="41" t="s">
        <v>1</v>
      </c>
      <c r="L78" s="47">
        <v>92.656688493919546</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95.213911563721453</v>
      </c>
    </row>
    <row r="83" spans="1:12" ht="15.4" customHeight="1" x14ac:dyDescent="0.25">
      <c r="B83" s="28"/>
      <c r="C83" s="28"/>
      <c r="D83" s="28"/>
      <c r="E83" s="28"/>
      <c r="F83" s="28"/>
      <c r="G83" s="28"/>
      <c r="H83" s="28"/>
      <c r="I83" s="28"/>
      <c r="J83" s="54"/>
      <c r="K83" s="46" t="s">
        <v>5</v>
      </c>
      <c r="L83" s="47">
        <v>94.120877235130578</v>
      </c>
    </row>
    <row r="84" spans="1:12" ht="15.4" customHeight="1" x14ac:dyDescent="0.25">
      <c r="A84" s="28"/>
      <c r="B84" s="27"/>
      <c r="C84" s="27"/>
      <c r="D84" s="27"/>
      <c r="E84" s="27"/>
      <c r="F84" s="27"/>
      <c r="G84" s="27"/>
      <c r="H84" s="27"/>
      <c r="I84" s="27"/>
      <c r="J84" s="63"/>
      <c r="K84" s="46" t="s">
        <v>46</v>
      </c>
      <c r="L84" s="47">
        <v>93.004569087758</v>
      </c>
    </row>
    <row r="85" spans="1:12" ht="15.4" customHeight="1" x14ac:dyDescent="0.25">
      <c r="K85" s="50" t="s">
        <v>4</v>
      </c>
      <c r="L85" s="47">
        <v>93.188908145580584</v>
      </c>
    </row>
    <row r="86" spans="1:12" ht="15.4" customHeight="1" x14ac:dyDescent="0.25">
      <c r="K86" s="41" t="s">
        <v>3</v>
      </c>
      <c r="L86" s="47">
        <v>95.78680605052665</v>
      </c>
    </row>
    <row r="87" spans="1:12" ht="15.4" customHeight="1" x14ac:dyDescent="0.25">
      <c r="K87" s="41" t="s">
        <v>45</v>
      </c>
      <c r="L87" s="47">
        <v>93.386374937841865</v>
      </c>
    </row>
    <row r="88" spans="1:12" ht="15.4" customHeight="1" x14ac:dyDescent="0.25">
      <c r="K88" s="41" t="s">
        <v>2</v>
      </c>
      <c r="L88" s="47">
        <v>92.481203007518801</v>
      </c>
    </row>
    <row r="89" spans="1:12" ht="15.4" customHeight="1" x14ac:dyDescent="0.25">
      <c r="K89" s="41" t="s">
        <v>1</v>
      </c>
      <c r="L89" s="47">
        <v>91.924778761061944</v>
      </c>
    </row>
    <row r="90" spans="1:12" ht="15.4" customHeight="1" x14ac:dyDescent="0.25">
      <c r="K90" s="49"/>
      <c r="L90" s="47" t="s">
        <v>8</v>
      </c>
    </row>
    <row r="91" spans="1:12" ht="15" customHeight="1" x14ac:dyDescent="0.25">
      <c r="K91" s="46" t="s">
        <v>6</v>
      </c>
      <c r="L91" s="47">
        <v>94.990560770028452</v>
      </c>
    </row>
    <row r="92" spans="1:12" ht="15" customHeight="1" x14ac:dyDescent="0.25">
      <c r="K92" s="46" t="s">
        <v>5</v>
      </c>
      <c r="L92" s="47">
        <v>95.006349315303567</v>
      </c>
    </row>
    <row r="93" spans="1:12" ht="15" customHeight="1" x14ac:dyDescent="0.25">
      <c r="A93" s="26"/>
      <c r="K93" s="46" t="s">
        <v>46</v>
      </c>
      <c r="L93" s="47">
        <v>93.185757050575077</v>
      </c>
    </row>
    <row r="94" spans="1:12" ht="15" customHeight="1" x14ac:dyDescent="0.25">
      <c r="K94" s="50" t="s">
        <v>4</v>
      </c>
      <c r="L94" s="47">
        <v>95.389948006932414</v>
      </c>
    </row>
    <row r="95" spans="1:12" ht="15" customHeight="1" x14ac:dyDescent="0.25">
      <c r="K95" s="41" t="s">
        <v>3</v>
      </c>
      <c r="L95" s="47">
        <v>95.961035875504876</v>
      </c>
    </row>
    <row r="96" spans="1:12" ht="15" customHeight="1" x14ac:dyDescent="0.25">
      <c r="K96" s="41" t="s">
        <v>45</v>
      </c>
      <c r="L96" s="47">
        <v>90.750870213823958</v>
      </c>
    </row>
    <row r="97" spans="1:12" ht="15" customHeight="1" x14ac:dyDescent="0.25">
      <c r="K97" s="41" t="s">
        <v>2</v>
      </c>
      <c r="L97" s="47">
        <v>91.729323308270665</v>
      </c>
    </row>
    <row r="98" spans="1:12" ht="15" customHeight="1" x14ac:dyDescent="0.25">
      <c r="K98" s="41" t="s">
        <v>1</v>
      </c>
      <c r="L98" s="47">
        <v>91.703539823008853</v>
      </c>
    </row>
    <row r="99" spans="1:12" ht="15" customHeight="1" x14ac:dyDescent="0.25">
      <c r="K99" s="43"/>
      <c r="L99" s="47" t="s">
        <v>7</v>
      </c>
    </row>
    <row r="100" spans="1:12" ht="15" customHeight="1" x14ac:dyDescent="0.25">
      <c r="A100" s="25"/>
      <c r="B100" s="24"/>
      <c r="K100" s="46" t="s">
        <v>6</v>
      </c>
      <c r="L100" s="47">
        <v>96.369645563561917</v>
      </c>
    </row>
    <row r="101" spans="1:12" x14ac:dyDescent="0.25">
      <c r="A101" s="25"/>
      <c r="B101" s="24"/>
      <c r="K101" s="46" t="s">
        <v>5</v>
      </c>
      <c r="L101" s="47">
        <v>91.042317328482682</v>
      </c>
    </row>
    <row r="102" spans="1:12" x14ac:dyDescent="0.25">
      <c r="A102" s="25"/>
      <c r="B102" s="24"/>
      <c r="K102" s="46" t="s">
        <v>46</v>
      </c>
      <c r="L102" s="47">
        <v>90.897274302820236</v>
      </c>
    </row>
    <row r="103" spans="1:12" x14ac:dyDescent="0.25">
      <c r="A103" s="25"/>
      <c r="B103" s="24"/>
      <c r="K103" s="50" t="s">
        <v>4</v>
      </c>
      <c r="L103" s="47">
        <v>96.184055459272088</v>
      </c>
    </row>
    <row r="104" spans="1:12" x14ac:dyDescent="0.25">
      <c r="A104" s="25"/>
      <c r="B104" s="24"/>
      <c r="K104" s="41" t="s">
        <v>3</v>
      </c>
      <c r="L104" s="47">
        <v>96.490852934188638</v>
      </c>
    </row>
    <row r="105" spans="1:12" x14ac:dyDescent="0.25">
      <c r="A105" s="25"/>
      <c r="B105" s="24"/>
      <c r="K105" s="41" t="s">
        <v>45</v>
      </c>
      <c r="L105" s="47">
        <v>92.363003480855298</v>
      </c>
    </row>
    <row r="106" spans="1:12" x14ac:dyDescent="0.25">
      <c r="A106" s="25"/>
      <c r="B106" s="24"/>
      <c r="K106" s="41" t="s">
        <v>2</v>
      </c>
      <c r="L106" s="47">
        <v>91.838345864661648</v>
      </c>
    </row>
    <row r="107" spans="1:12" x14ac:dyDescent="0.25">
      <c r="A107" s="25"/>
      <c r="B107" s="24"/>
      <c r="K107" s="41" t="s">
        <v>1</v>
      </c>
      <c r="L107" s="47">
        <v>91.261061946902657</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99.371121957586865</v>
      </c>
    </row>
    <row r="111" spans="1:12" x14ac:dyDescent="0.25">
      <c r="K111" s="75">
        <v>43918</v>
      </c>
      <c r="L111" s="47">
        <v>97.556046599443377</v>
      </c>
    </row>
    <row r="112" spans="1:12" x14ac:dyDescent="0.25">
      <c r="K112" s="75">
        <v>43925</v>
      </c>
      <c r="L112" s="47">
        <v>96.929033280654892</v>
      </c>
    </row>
    <row r="113" spans="11:12" x14ac:dyDescent="0.25">
      <c r="K113" s="75">
        <v>43932</v>
      </c>
      <c r="L113" s="47">
        <v>95.431427119608031</v>
      </c>
    </row>
    <row r="114" spans="11:12" x14ac:dyDescent="0.25">
      <c r="K114" s="75">
        <v>43939</v>
      </c>
      <c r="L114" s="47">
        <v>94.768984051951193</v>
      </c>
    </row>
    <row r="115" spans="11:12" x14ac:dyDescent="0.25">
      <c r="K115" s="75">
        <v>43946</v>
      </c>
      <c r="L115" s="47">
        <v>95.163839279470793</v>
      </c>
    </row>
    <row r="116" spans="11:12" x14ac:dyDescent="0.25">
      <c r="K116" s="75">
        <v>43953</v>
      </c>
      <c r="L116" s="47">
        <v>95.347048375592635</v>
      </c>
    </row>
    <row r="117" spans="11:12" x14ac:dyDescent="0.25">
      <c r="K117" s="75">
        <v>43960</v>
      </c>
      <c r="L117" s="47">
        <v>94.507456563594076</v>
      </c>
    </row>
    <row r="118" spans="11:12" x14ac:dyDescent="0.25">
      <c r="K118" s="75">
        <v>43967</v>
      </c>
      <c r="L118" s="47">
        <v>94.938906992247411</v>
      </c>
    </row>
    <row r="119" spans="11:12" x14ac:dyDescent="0.25">
      <c r="K119" s="75">
        <v>43974</v>
      </c>
      <c r="L119" s="47">
        <v>95.215585360054817</v>
      </c>
    </row>
    <row r="120" spans="11:12" x14ac:dyDescent="0.25">
      <c r="K120" s="75">
        <v>43981</v>
      </c>
      <c r="L120" s="47">
        <v>94.990653072831449</v>
      </c>
    </row>
    <row r="121" spans="11:12" x14ac:dyDescent="0.25">
      <c r="K121" s="75">
        <v>43988</v>
      </c>
      <c r="L121" s="47">
        <v>95.498090989189265</v>
      </c>
    </row>
    <row r="122" spans="11:12" x14ac:dyDescent="0.25">
      <c r="K122" s="75">
        <v>43995</v>
      </c>
      <c r="L122" s="47">
        <v>95.870802623666137</v>
      </c>
    </row>
    <row r="123" spans="11:12" x14ac:dyDescent="0.25">
      <c r="K123" s="75">
        <v>44002</v>
      </c>
      <c r="L123" s="47">
        <v>95.651930688222876</v>
      </c>
    </row>
    <row r="124" spans="11:12" x14ac:dyDescent="0.25">
      <c r="K124" s="75">
        <v>44009</v>
      </c>
      <c r="L124" s="47">
        <v>93.866136152795448</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100.61108333042354</v>
      </c>
    </row>
    <row r="153" spans="11:12" x14ac:dyDescent="0.25">
      <c r="K153" s="75">
        <v>43918</v>
      </c>
      <c r="L153" s="47">
        <v>98.450931366863287</v>
      </c>
    </row>
    <row r="154" spans="11:12" x14ac:dyDescent="0.25">
      <c r="K154" s="75">
        <v>43925</v>
      </c>
      <c r="L154" s="47">
        <v>97.162923306022364</v>
      </c>
    </row>
    <row r="155" spans="11:12" x14ac:dyDescent="0.25">
      <c r="K155" s="75">
        <v>43932</v>
      </c>
      <c r="L155" s="47">
        <v>96.519930279759933</v>
      </c>
    </row>
    <row r="156" spans="11:12" x14ac:dyDescent="0.25">
      <c r="K156" s="75">
        <v>43939</v>
      </c>
      <c r="L156" s="47">
        <v>95.660458481256015</v>
      </c>
    </row>
    <row r="157" spans="11:12" x14ac:dyDescent="0.25">
      <c r="K157" s="75">
        <v>43946</v>
      </c>
      <c r="L157" s="47">
        <v>94.120881179875283</v>
      </c>
    </row>
    <row r="158" spans="11:12" x14ac:dyDescent="0.25">
      <c r="K158" s="75">
        <v>43953</v>
      </c>
      <c r="L158" s="47">
        <v>93.002772381838426</v>
      </c>
    </row>
    <row r="159" spans="11:12" x14ac:dyDescent="0.25">
      <c r="K159" s="75">
        <v>43960</v>
      </c>
      <c r="L159" s="47">
        <v>90.311571311988729</v>
      </c>
    </row>
    <row r="160" spans="11:12" x14ac:dyDescent="0.25">
      <c r="K160" s="75">
        <v>43967</v>
      </c>
      <c r="L160" s="47">
        <v>90.181841556293563</v>
      </c>
    </row>
    <row r="161" spans="11:12" x14ac:dyDescent="0.25">
      <c r="K161" s="75">
        <v>43974</v>
      </c>
      <c r="L161" s="47">
        <v>90.070937012643114</v>
      </c>
    </row>
    <row r="162" spans="11:12" x14ac:dyDescent="0.25">
      <c r="K162" s="75">
        <v>43981</v>
      </c>
      <c r="L162" s="47">
        <v>91.674395085087141</v>
      </c>
    </row>
    <row r="163" spans="11:12" x14ac:dyDescent="0.25">
      <c r="K163" s="75">
        <v>43988</v>
      </c>
      <c r="L163" s="47">
        <v>93.277321530587827</v>
      </c>
    </row>
    <row r="164" spans="11:12" x14ac:dyDescent="0.25">
      <c r="K164" s="75">
        <v>43995</v>
      </c>
      <c r="L164" s="47">
        <v>92.668552357500729</v>
      </c>
    </row>
    <row r="165" spans="11:12" x14ac:dyDescent="0.25">
      <c r="K165" s="75">
        <v>44002</v>
      </c>
      <c r="L165" s="47">
        <v>93.129663095154257</v>
      </c>
    </row>
    <row r="166" spans="11:12" x14ac:dyDescent="0.25">
      <c r="K166" s="75">
        <v>44009</v>
      </c>
      <c r="L166" s="47">
        <v>92.800691359420242</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F818-AE8A-40C8-AA26-BE544D980B29}">
  <sheetPr codeName="Sheet13">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29</v>
      </c>
    </row>
    <row r="2" spans="1:12" ht="19.5" customHeight="1" x14ac:dyDescent="0.3">
      <c r="A2" s="7" t="str">
        <f>"Weekly Payroll Jobs and Wages in Australia - " &amp;$L$1</f>
        <v>Weekly Payroll Jobs and Wages in Australia - Information media and telecommunications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Information media and telecommunications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-7.1289508693059278E-2</v>
      </c>
      <c r="C11" s="32">
        <v>3.8933755608340004E-2</v>
      </c>
      <c r="D11" s="32">
        <v>5.9111352740570666E-4</v>
      </c>
      <c r="E11" s="32">
        <v>-2.0644852174402928E-3</v>
      </c>
      <c r="F11" s="32">
        <v>-1.354847120730196E-3</v>
      </c>
      <c r="G11" s="32">
        <v>0.14327954041189717</v>
      </c>
      <c r="H11" s="32">
        <v>1.874854820939964E-2</v>
      </c>
      <c r="I11" s="68">
        <v>1.978486812100444E-2</v>
      </c>
      <c r="J11" s="46"/>
      <c r="K11" s="46"/>
      <c r="L11" s="47"/>
    </row>
    <row r="12" spans="1:12" x14ac:dyDescent="0.25">
      <c r="A12" s="69" t="s">
        <v>6</v>
      </c>
      <c r="B12" s="32">
        <v>-6.7660660475985512E-2</v>
      </c>
      <c r="C12" s="32">
        <v>4.3016752089711341E-2</v>
      </c>
      <c r="D12" s="32">
        <v>1.0852780370716131E-2</v>
      </c>
      <c r="E12" s="32">
        <v>-3.3336667000005704E-5</v>
      </c>
      <c r="F12" s="32">
        <v>1.638135291010645E-3</v>
      </c>
      <c r="G12" s="32">
        <v>0.17947839373391039</v>
      </c>
      <c r="H12" s="32">
        <v>2.3714400796267521E-2</v>
      </c>
      <c r="I12" s="68">
        <v>2.5737338761027795E-2</v>
      </c>
      <c r="J12" s="46"/>
      <c r="K12" s="46"/>
      <c r="L12" s="47"/>
    </row>
    <row r="13" spans="1:12" ht="15" customHeight="1" x14ac:dyDescent="0.25">
      <c r="A13" s="69" t="s">
        <v>5</v>
      </c>
      <c r="B13" s="32">
        <v>-7.2805783509183319E-2</v>
      </c>
      <c r="C13" s="32">
        <v>4.375629307395279E-2</v>
      </c>
      <c r="D13" s="32">
        <v>-1.8558231455097052E-2</v>
      </c>
      <c r="E13" s="32">
        <v>-2.2241074908857517E-3</v>
      </c>
      <c r="F13" s="32">
        <v>-1.6076999235600797E-2</v>
      </c>
      <c r="G13" s="32">
        <v>0.12425322144424644</v>
      </c>
      <c r="H13" s="32">
        <v>7.7973129556951903E-4</v>
      </c>
      <c r="I13" s="68">
        <v>1.5194449125175646E-2</v>
      </c>
      <c r="J13" s="46"/>
      <c r="K13" s="46"/>
      <c r="L13" s="47"/>
    </row>
    <row r="14" spans="1:12" ht="15" customHeight="1" x14ac:dyDescent="0.25">
      <c r="A14" s="69" t="s">
        <v>46</v>
      </c>
      <c r="B14" s="32">
        <v>-7.9681357951161269E-2</v>
      </c>
      <c r="C14" s="32">
        <v>4.0840864440078617E-2</v>
      </c>
      <c r="D14" s="32">
        <v>1.1707769532955048E-2</v>
      </c>
      <c r="E14" s="32">
        <v>4.3668122270745791E-4</v>
      </c>
      <c r="F14" s="32">
        <v>-2.2776702348418554E-2</v>
      </c>
      <c r="G14" s="32">
        <v>0.11641239874035469</v>
      </c>
      <c r="H14" s="32">
        <v>2.7649592431070236E-2</v>
      </c>
      <c r="I14" s="68">
        <v>2.2110259727222026E-2</v>
      </c>
      <c r="J14" s="46"/>
      <c r="K14" s="46"/>
      <c r="L14" s="47"/>
    </row>
    <row r="15" spans="1:12" ht="15" customHeight="1" x14ac:dyDescent="0.25">
      <c r="A15" s="69" t="s">
        <v>4</v>
      </c>
      <c r="B15" s="32">
        <v>-4.7185628742514973E-2</v>
      </c>
      <c r="C15" s="32">
        <v>1.0744101633393788E-2</v>
      </c>
      <c r="D15" s="32">
        <v>8.4563150746943538E-3</v>
      </c>
      <c r="E15" s="32">
        <v>-2.1989374262101569E-2</v>
      </c>
      <c r="F15" s="32">
        <v>5.8168913570908032E-2</v>
      </c>
      <c r="G15" s="32">
        <v>3.5867578370589515E-2</v>
      </c>
      <c r="H15" s="32">
        <v>4.1188760706860394E-2</v>
      </c>
      <c r="I15" s="68">
        <v>-6.8614447725092731E-3</v>
      </c>
      <c r="J15" s="46"/>
      <c r="K15" s="64"/>
      <c r="L15" s="47"/>
    </row>
    <row r="16" spans="1:12" ht="15" customHeight="1" x14ac:dyDescent="0.25">
      <c r="A16" s="69" t="s">
        <v>3</v>
      </c>
      <c r="B16" s="32">
        <v>-9.741777466759971E-2</v>
      </c>
      <c r="C16" s="32">
        <v>1.1732252582036917E-2</v>
      </c>
      <c r="D16" s="32">
        <v>-8.1081773904126964E-3</v>
      </c>
      <c r="E16" s="32">
        <v>-8.640406607369755E-3</v>
      </c>
      <c r="F16" s="32">
        <v>6.9137012014948152E-3</v>
      </c>
      <c r="G16" s="32">
        <v>7.9932614853473583E-2</v>
      </c>
      <c r="H16" s="32">
        <v>2.1747078151693522E-2</v>
      </c>
      <c r="I16" s="68">
        <v>-2.5061868813991417E-4</v>
      </c>
      <c r="J16" s="46"/>
      <c r="K16" s="46"/>
      <c r="L16" s="47"/>
    </row>
    <row r="17" spans="1:12" ht="15" customHeight="1" x14ac:dyDescent="0.25">
      <c r="A17" s="69" t="s">
        <v>45</v>
      </c>
      <c r="B17" s="32">
        <v>-8.3394077448747161E-2</v>
      </c>
      <c r="C17" s="32">
        <v>3.4421593830334052E-2</v>
      </c>
      <c r="D17" s="32">
        <v>-2.7329192546587944E-4</v>
      </c>
      <c r="E17" s="32">
        <v>1.1306532663316604E-2</v>
      </c>
      <c r="F17" s="32">
        <v>2.3847782976920806E-2</v>
      </c>
      <c r="G17" s="32">
        <v>0.19981656613528642</v>
      </c>
      <c r="H17" s="32">
        <v>8.5171201501567317E-2</v>
      </c>
      <c r="I17" s="68">
        <v>3.2422789113365491E-2</v>
      </c>
      <c r="J17" s="46"/>
      <c r="K17" s="46"/>
      <c r="L17" s="47"/>
    </row>
    <row r="18" spans="1:12" ht="15" customHeight="1" x14ac:dyDescent="0.25">
      <c r="A18" s="69" t="s">
        <v>2</v>
      </c>
      <c r="B18" s="32">
        <v>-2.381443298969077E-2</v>
      </c>
      <c r="C18" s="32">
        <v>4.4375000000000053E-2</v>
      </c>
      <c r="D18" s="32">
        <v>-1.5355285961871745E-2</v>
      </c>
      <c r="E18" s="32">
        <v>3.7769784172661858E-2</v>
      </c>
      <c r="F18" s="32">
        <v>3.5628153490713022E-2</v>
      </c>
      <c r="G18" s="32">
        <v>0.1442932096701075</v>
      </c>
      <c r="H18" s="32">
        <v>-1.0065224169910736E-2</v>
      </c>
      <c r="I18" s="68">
        <v>0.12607691528025144</v>
      </c>
      <c r="J18" s="46"/>
      <c r="K18" s="46"/>
      <c r="L18" s="47"/>
    </row>
    <row r="19" spans="1:12" x14ac:dyDescent="0.25">
      <c r="A19" s="70" t="s">
        <v>1</v>
      </c>
      <c r="B19" s="32">
        <v>-5.6320422535211301E-2</v>
      </c>
      <c r="C19" s="32">
        <v>1.6775213404995215E-2</v>
      </c>
      <c r="D19" s="32">
        <v>1.3570753230381261E-2</v>
      </c>
      <c r="E19" s="32">
        <v>-7.8173858661663154E-3</v>
      </c>
      <c r="F19" s="32">
        <v>0.11209419620240135</v>
      </c>
      <c r="G19" s="32">
        <v>8.5801782023084305E-2</v>
      </c>
      <c r="H19" s="32">
        <v>4.348347425198984E-2</v>
      </c>
      <c r="I19" s="68">
        <v>1.0491403911849995E-2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-5.9458165150167663E-2</v>
      </c>
      <c r="C21" s="32">
        <v>4.5361687027931197E-2</v>
      </c>
      <c r="D21" s="32">
        <v>1.6198363163901774E-3</v>
      </c>
      <c r="E21" s="32">
        <v>-4.725361049006005E-3</v>
      </c>
      <c r="F21" s="32">
        <v>7.7216142486864481E-3</v>
      </c>
      <c r="G21" s="32">
        <v>0.15368401671220444</v>
      </c>
      <c r="H21" s="32">
        <v>2.4015704671136007E-2</v>
      </c>
      <c r="I21" s="68">
        <v>1.6054192233379228E-2</v>
      </c>
      <c r="J21" s="46"/>
      <c r="K21" s="46"/>
      <c r="L21" s="46"/>
    </row>
    <row r="22" spans="1:12" x14ac:dyDescent="0.25">
      <c r="A22" s="69" t="s">
        <v>13</v>
      </c>
      <c r="B22" s="32">
        <v>-7.857949017318544E-2</v>
      </c>
      <c r="C22" s="32">
        <v>2.9834710743801729E-2</v>
      </c>
      <c r="D22" s="32">
        <v>-1.5961203942859159E-3</v>
      </c>
      <c r="E22" s="32">
        <v>1.8836038446643499E-3</v>
      </c>
      <c r="F22" s="32">
        <v>-1.5382265532784434E-2</v>
      </c>
      <c r="G22" s="32">
        <v>0.12351302950238829</v>
      </c>
      <c r="H22" s="32">
        <v>6.4232027484143472E-3</v>
      </c>
      <c r="I22" s="68">
        <v>2.8542347043069904E-2</v>
      </c>
      <c r="J22" s="46"/>
      <c r="K22" s="52" t="s">
        <v>12</v>
      </c>
      <c r="L22" s="46" t="s">
        <v>63</v>
      </c>
    </row>
    <row r="23" spans="1:12" x14ac:dyDescent="0.25">
      <c r="A23" s="70" t="s">
        <v>48</v>
      </c>
      <c r="B23" s="32">
        <v>-0.46780639431616344</v>
      </c>
      <c r="C23" s="32">
        <v>3.2299741602067167E-2</v>
      </c>
      <c r="D23" s="32">
        <v>1.3530655391120527E-2</v>
      </c>
      <c r="E23" s="32">
        <v>2.0716443677168739E-2</v>
      </c>
      <c r="F23" s="32">
        <v>0.35693369589000379</v>
      </c>
      <c r="G23" s="32">
        <v>2.6779610033839996E-2</v>
      </c>
      <c r="H23" s="32">
        <v>-1.46871577558364E-2</v>
      </c>
      <c r="I23" s="68">
        <v>6.3297815749173925E-2</v>
      </c>
      <c r="J23" s="46"/>
      <c r="K23" s="49"/>
      <c r="L23" s="46" t="s">
        <v>9</v>
      </c>
    </row>
    <row r="24" spans="1:12" x14ac:dyDescent="0.25">
      <c r="A24" s="69" t="s">
        <v>49</v>
      </c>
      <c r="B24" s="32">
        <v>-0.10325699101606989</v>
      </c>
      <c r="C24" s="32">
        <v>7.2069639367560168E-3</v>
      </c>
      <c r="D24" s="32">
        <v>-5.1644148096157139E-3</v>
      </c>
      <c r="E24" s="32">
        <v>6.6722854333467474E-4</v>
      </c>
      <c r="F24" s="32">
        <v>-1.2655870006597736E-2</v>
      </c>
      <c r="G24" s="32">
        <v>7.9610821027578771E-2</v>
      </c>
      <c r="H24" s="32">
        <v>2.1170796148461957E-3</v>
      </c>
      <c r="I24" s="68">
        <v>3.6811578876220885E-2</v>
      </c>
      <c r="J24" s="46"/>
      <c r="K24" s="46" t="s">
        <v>48</v>
      </c>
      <c r="L24" s="47">
        <v>51.554174067495559</v>
      </c>
    </row>
    <row r="25" spans="1:12" x14ac:dyDescent="0.25">
      <c r="A25" s="69" t="s">
        <v>50</v>
      </c>
      <c r="B25" s="32">
        <v>-5.2642875954701185E-2</v>
      </c>
      <c r="C25" s="32">
        <v>4.5723630020834349E-2</v>
      </c>
      <c r="D25" s="32">
        <v>-7.319952774499372E-4</v>
      </c>
      <c r="E25" s="32">
        <v>-4.9296261316256196E-3</v>
      </c>
      <c r="F25" s="32">
        <v>-4.5519025437549265E-3</v>
      </c>
      <c r="G25" s="32">
        <v>0.13475580491704031</v>
      </c>
      <c r="H25" s="32">
        <v>1.6693332563039842E-2</v>
      </c>
      <c r="I25" s="68">
        <v>1.1928088503167844E-2</v>
      </c>
      <c r="J25" s="46"/>
      <c r="K25" s="46" t="s">
        <v>49</v>
      </c>
      <c r="L25" s="47">
        <v>89.032645830697206</v>
      </c>
    </row>
    <row r="26" spans="1:12" x14ac:dyDescent="0.25">
      <c r="A26" s="69" t="s">
        <v>51</v>
      </c>
      <c r="B26" s="32">
        <v>-4.2768807042177448E-2</v>
      </c>
      <c r="C26" s="32">
        <v>5.3432188280042814E-2</v>
      </c>
      <c r="D26" s="32">
        <v>2.3496479769276046E-3</v>
      </c>
      <c r="E26" s="32">
        <v>-4.1392127048487382E-3</v>
      </c>
      <c r="F26" s="32">
        <v>-7.2877388538006294E-5</v>
      </c>
      <c r="G26" s="32">
        <v>0.17469290749047395</v>
      </c>
      <c r="H26" s="32">
        <v>2.7840903027849473E-2</v>
      </c>
      <c r="I26" s="68">
        <v>1.3496060555572509E-2</v>
      </c>
      <c r="J26" s="46"/>
      <c r="K26" s="46" t="s">
        <v>50</v>
      </c>
      <c r="L26" s="47">
        <v>90.593450970064083</v>
      </c>
    </row>
    <row r="27" spans="1:12" ht="17.25" customHeight="1" x14ac:dyDescent="0.25">
      <c r="A27" s="69" t="s">
        <v>52</v>
      </c>
      <c r="B27" s="32">
        <v>-3.4821275133184448E-2</v>
      </c>
      <c r="C27" s="32">
        <v>4.6854613233923592E-2</v>
      </c>
      <c r="D27" s="32">
        <v>4.942965779467734E-3</v>
      </c>
      <c r="E27" s="32">
        <v>-2.2761760242792084E-3</v>
      </c>
      <c r="F27" s="32">
        <v>8.0997258971993169E-4</v>
      </c>
      <c r="G27" s="32">
        <v>0.16866175918480231</v>
      </c>
      <c r="H27" s="32">
        <v>1.8685665780721727E-2</v>
      </c>
      <c r="I27" s="68">
        <v>2.8577551120062328E-2</v>
      </c>
      <c r="J27" s="59"/>
      <c r="K27" s="50" t="s">
        <v>51</v>
      </c>
      <c r="L27" s="47">
        <v>90.867851163795436</v>
      </c>
    </row>
    <row r="28" spans="1:12" x14ac:dyDescent="0.25">
      <c r="A28" s="69" t="s">
        <v>53</v>
      </c>
      <c r="B28" s="32">
        <v>-4.9728661749209646E-2</v>
      </c>
      <c r="C28" s="32">
        <v>3.5816223977028105E-2</v>
      </c>
      <c r="D28" s="32">
        <v>-7.4844074844038211E-5</v>
      </c>
      <c r="E28" s="32">
        <v>-6.925207756233176E-4</v>
      </c>
      <c r="F28" s="32">
        <v>-1.0211324243237452E-2</v>
      </c>
      <c r="G28" s="32">
        <v>0.11414256242363252</v>
      </c>
      <c r="H28" s="32">
        <v>1.8420929310419609E-2</v>
      </c>
      <c r="I28" s="68">
        <v>2.0376825121826814E-2</v>
      </c>
      <c r="J28" s="54"/>
      <c r="K28" s="41" t="s">
        <v>52</v>
      </c>
      <c r="L28" s="47">
        <v>92.19797216016498</v>
      </c>
    </row>
    <row r="29" spans="1:12" ht="15.75" thickBot="1" x14ac:dyDescent="0.3">
      <c r="A29" s="71" t="s">
        <v>54</v>
      </c>
      <c r="B29" s="72">
        <v>-0.10792452830188681</v>
      </c>
      <c r="C29" s="72">
        <v>3.8449612403100852E-2</v>
      </c>
      <c r="D29" s="72">
        <v>3.4456928838950684E-3</v>
      </c>
      <c r="E29" s="72">
        <v>0</v>
      </c>
      <c r="F29" s="72">
        <v>6.1356602833821494E-2</v>
      </c>
      <c r="G29" s="72">
        <v>0.15976972605340833</v>
      </c>
      <c r="H29" s="72">
        <v>3.5739584660465784E-3</v>
      </c>
      <c r="I29" s="73">
        <v>-1.8870770994702579E-2</v>
      </c>
      <c r="J29" s="54"/>
      <c r="K29" s="41" t="s">
        <v>53</v>
      </c>
      <c r="L29" s="47">
        <v>91.741306638566911</v>
      </c>
    </row>
    <row r="30" spans="1:12" x14ac:dyDescent="0.25">
      <c r="A30" s="31" t="s">
        <v>47</v>
      </c>
      <c r="B30" s="29"/>
      <c r="C30" s="29"/>
      <c r="D30" s="29"/>
      <c r="E30" s="29"/>
      <c r="F30" s="29"/>
      <c r="G30" s="29"/>
      <c r="H30" s="29"/>
      <c r="I30" s="29"/>
      <c r="J30" s="54"/>
      <c r="K30" s="41" t="s">
        <v>54</v>
      </c>
      <c r="L30" s="47">
        <v>85.904550499445065</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Information media and telecommunications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52.508880994671401</v>
      </c>
    </row>
    <row r="34" spans="1:12" x14ac:dyDescent="0.25">
      <c r="F34" s="23"/>
      <c r="G34" s="23"/>
      <c r="H34" s="23"/>
      <c r="I34" s="23"/>
      <c r="K34" s="46" t="s">
        <v>49</v>
      </c>
      <c r="L34" s="47">
        <v>90.13982032139694</v>
      </c>
    </row>
    <row r="35" spans="1:12" x14ac:dyDescent="0.25">
      <c r="B35" s="23"/>
      <c r="C35" s="23"/>
      <c r="D35" s="23"/>
      <c r="E35" s="23"/>
      <c r="F35" s="23"/>
      <c r="G35" s="23"/>
      <c r="H35" s="23"/>
      <c r="I35" s="23"/>
      <c r="K35" s="46" t="s">
        <v>50</v>
      </c>
      <c r="L35" s="47">
        <v>94.805109296813271</v>
      </c>
    </row>
    <row r="36" spans="1:12" x14ac:dyDescent="0.25">
      <c r="A36" s="23"/>
      <c r="B36" s="23"/>
      <c r="C36" s="23"/>
      <c r="D36" s="23"/>
      <c r="E36" s="23"/>
      <c r="F36" s="23"/>
      <c r="G36" s="23"/>
      <c r="H36" s="23"/>
      <c r="I36" s="23"/>
      <c r="K36" s="50" t="s">
        <v>51</v>
      </c>
      <c r="L36" s="47">
        <v>95.498730895933477</v>
      </c>
    </row>
    <row r="37" spans="1:12" x14ac:dyDescent="0.25">
      <c r="A37" s="23"/>
      <c r="B37" s="23"/>
      <c r="C37" s="23"/>
      <c r="D37" s="23"/>
      <c r="E37" s="23"/>
      <c r="F37" s="23"/>
      <c r="G37" s="23"/>
      <c r="H37" s="23"/>
      <c r="I37" s="23"/>
      <c r="K37" s="41" t="s">
        <v>52</v>
      </c>
      <c r="L37" s="47">
        <v>96.043134559202613</v>
      </c>
    </row>
    <row r="38" spans="1:12" x14ac:dyDescent="0.25">
      <c r="A38" s="23"/>
      <c r="B38" s="23"/>
      <c r="C38" s="23"/>
      <c r="D38" s="23"/>
      <c r="E38" s="23"/>
      <c r="F38" s="23"/>
      <c r="G38" s="23"/>
      <c r="H38" s="23"/>
      <c r="I38" s="23"/>
      <c r="K38" s="41" t="s">
        <v>53</v>
      </c>
      <c r="L38" s="47">
        <v>95.034246575342465</v>
      </c>
    </row>
    <row r="39" spans="1:12" x14ac:dyDescent="0.25">
      <c r="A39" s="23"/>
      <c r="B39" s="23"/>
      <c r="C39" s="23"/>
      <c r="D39" s="23"/>
      <c r="E39" s="23"/>
      <c r="F39" s="23"/>
      <c r="G39" s="23"/>
      <c r="H39" s="23"/>
      <c r="I39" s="23"/>
      <c r="K39" s="41" t="s">
        <v>54</v>
      </c>
      <c r="L39" s="47">
        <v>88.901220865704772</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53.219360568383657</v>
      </c>
    </row>
    <row r="43" spans="1:12" x14ac:dyDescent="0.25">
      <c r="K43" s="46" t="s">
        <v>49</v>
      </c>
      <c r="L43" s="47">
        <v>89.674300898393014</v>
      </c>
    </row>
    <row r="44" spans="1:12" x14ac:dyDescent="0.25">
      <c r="B44" s="29"/>
      <c r="C44" s="29"/>
      <c r="D44" s="29"/>
      <c r="E44" s="29"/>
      <c r="F44" s="29"/>
      <c r="G44" s="29"/>
      <c r="H44" s="29"/>
      <c r="I44" s="29"/>
      <c r="J44" s="54"/>
      <c r="K44" s="46" t="s">
        <v>50</v>
      </c>
      <c r="L44" s="47">
        <v>94.735712404529878</v>
      </c>
    </row>
    <row r="45" spans="1:12" ht="15.4" customHeight="1" x14ac:dyDescent="0.25">
      <c r="A45" s="26" t="str">
        <f>"Indexed number of payroll jobs in "&amp;$L$1&amp;" each week by age group"</f>
        <v>Indexed number of payroll jobs in Information media and telecommunications each week by age group</v>
      </c>
      <c r="B45" s="29"/>
      <c r="C45" s="29"/>
      <c r="D45" s="29"/>
      <c r="E45" s="29"/>
      <c r="F45" s="29"/>
      <c r="G45" s="29"/>
      <c r="H45" s="29"/>
      <c r="I45" s="29"/>
      <c r="J45" s="54"/>
      <c r="K45" s="50" t="s">
        <v>51</v>
      </c>
      <c r="L45" s="47">
        <v>95.723119295782254</v>
      </c>
    </row>
    <row r="46" spans="1:12" ht="15.4" customHeight="1" x14ac:dyDescent="0.25">
      <c r="B46" s="29"/>
      <c r="C46" s="29"/>
      <c r="D46" s="29"/>
      <c r="E46" s="29"/>
      <c r="F46" s="29"/>
      <c r="G46" s="29"/>
      <c r="H46" s="29"/>
      <c r="I46" s="29"/>
      <c r="J46" s="54"/>
      <c r="K46" s="41" t="s">
        <v>52</v>
      </c>
      <c r="L46" s="47">
        <v>96.517872486681554</v>
      </c>
    </row>
    <row r="47" spans="1:12" ht="15.4" customHeight="1" x14ac:dyDescent="0.25">
      <c r="B47" s="29"/>
      <c r="C47" s="29"/>
      <c r="D47" s="29"/>
      <c r="E47" s="29"/>
      <c r="F47" s="29"/>
      <c r="G47" s="29"/>
      <c r="H47" s="29"/>
      <c r="I47" s="29"/>
      <c r="J47" s="54"/>
      <c r="K47" s="41" t="s">
        <v>53</v>
      </c>
      <c r="L47" s="47">
        <v>95.027133825079034</v>
      </c>
    </row>
    <row r="48" spans="1:12" ht="15.4" customHeight="1" x14ac:dyDescent="0.25">
      <c r="B48" s="29"/>
      <c r="C48" s="29"/>
      <c r="D48" s="29"/>
      <c r="E48" s="29"/>
      <c r="F48" s="29"/>
      <c r="G48" s="29"/>
      <c r="H48" s="29"/>
      <c r="I48" s="29"/>
      <c r="J48" s="54"/>
      <c r="K48" s="41" t="s">
        <v>54</v>
      </c>
      <c r="L48" s="47">
        <v>89.20754716981132</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89.992683521664901</v>
      </c>
    </row>
    <row r="54" spans="1:12" ht="15.4" customHeight="1" x14ac:dyDescent="0.25">
      <c r="B54" s="28"/>
      <c r="C54" s="28"/>
      <c r="D54" s="28"/>
      <c r="E54" s="28"/>
      <c r="F54" s="28"/>
      <c r="G54" s="28"/>
      <c r="H54" s="28"/>
      <c r="I54" s="28"/>
      <c r="J54" s="54"/>
      <c r="K54" s="46" t="s">
        <v>5</v>
      </c>
      <c r="L54" s="47">
        <v>88.935948877990796</v>
      </c>
    </row>
    <row r="55" spans="1:12" ht="15.4" customHeight="1" x14ac:dyDescent="0.25">
      <c r="B55" s="4"/>
      <c r="C55" s="4"/>
      <c r="D55" s="5"/>
      <c r="E55" s="2"/>
      <c r="F55" s="28"/>
      <c r="G55" s="28"/>
      <c r="H55" s="28"/>
      <c r="I55" s="28"/>
      <c r="J55" s="54"/>
      <c r="K55" s="46" t="s">
        <v>46</v>
      </c>
      <c r="L55" s="47">
        <v>89.556905485081302</v>
      </c>
    </row>
    <row r="56" spans="1:12" ht="15.4" customHeight="1" x14ac:dyDescent="0.25">
      <c r="B56" s="4"/>
      <c r="C56" s="4"/>
      <c r="D56" s="5"/>
      <c r="E56" s="2"/>
      <c r="F56" s="28"/>
      <c r="G56" s="28"/>
      <c r="H56" s="28"/>
      <c r="I56" s="28"/>
      <c r="J56" s="54"/>
      <c r="K56" s="50" t="s">
        <v>4</v>
      </c>
      <c r="L56" s="47">
        <v>93.925994880148949</v>
      </c>
    </row>
    <row r="57" spans="1:12" ht="15.4" customHeight="1" x14ac:dyDescent="0.25">
      <c r="A57" s="4"/>
      <c r="B57" s="4"/>
      <c r="C57" s="4"/>
      <c r="D57" s="5"/>
      <c r="E57" s="2"/>
      <c r="F57" s="28"/>
      <c r="G57" s="28"/>
      <c r="H57" s="28"/>
      <c r="I57" s="28"/>
      <c r="J57" s="54"/>
      <c r="K57" s="41" t="s">
        <v>3</v>
      </c>
      <c r="L57" s="47">
        <v>90.934616927396704</v>
      </c>
    </row>
    <row r="58" spans="1:12" ht="15.4" customHeight="1" x14ac:dyDescent="0.25">
      <c r="B58" s="29"/>
      <c r="C58" s="29"/>
      <c r="D58" s="29"/>
      <c r="E58" s="29"/>
      <c r="F58" s="28"/>
      <c r="G58" s="28"/>
      <c r="H58" s="28"/>
      <c r="I58" s="28"/>
      <c r="J58" s="54"/>
      <c r="K58" s="41" t="s">
        <v>45</v>
      </c>
      <c r="L58" s="47">
        <v>90.388548057259712</v>
      </c>
    </row>
    <row r="59" spans="1:12" ht="15.4" customHeight="1" x14ac:dyDescent="0.25">
      <c r="K59" s="41" t="s">
        <v>2</v>
      </c>
      <c r="L59" s="47">
        <v>97.014925373134332</v>
      </c>
    </row>
    <row r="60" spans="1:12" ht="15.4" customHeight="1" x14ac:dyDescent="0.25">
      <c r="A60" s="26" t="str">
        <f>"Indexed number of payroll jobs held by men in "&amp;$L$1&amp;" each week by State and Territory"</f>
        <v>Indexed number of payroll jobs held by men in Information media and telecommunications each week by State and Territory</v>
      </c>
      <c r="K60" s="41" t="s">
        <v>1</v>
      </c>
      <c r="L60" s="47">
        <v>93.438697318007655</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93.190255534780377</v>
      </c>
    </row>
    <row r="63" spans="1:12" ht="15.4" customHeight="1" x14ac:dyDescent="0.25">
      <c r="B63" s="4"/>
      <c r="C63" s="4"/>
      <c r="D63" s="4"/>
      <c r="E63" s="4"/>
      <c r="F63" s="28"/>
      <c r="G63" s="28"/>
      <c r="H63" s="28"/>
      <c r="I63" s="28"/>
      <c r="J63" s="54"/>
      <c r="K63" s="46" t="s">
        <v>5</v>
      </c>
      <c r="L63" s="47">
        <v>95.690295734878887</v>
      </c>
    </row>
    <row r="64" spans="1:12" ht="15.4" customHeight="1" x14ac:dyDescent="0.25">
      <c r="B64" s="4"/>
      <c r="C64" s="4"/>
      <c r="D64" s="3"/>
      <c r="E64" s="2"/>
      <c r="F64" s="28"/>
      <c r="G64" s="28"/>
      <c r="H64" s="28"/>
      <c r="I64" s="28"/>
      <c r="J64" s="54"/>
      <c r="K64" s="46" t="s">
        <v>46</v>
      </c>
      <c r="L64" s="47">
        <v>92.16544577452207</v>
      </c>
    </row>
    <row r="65" spans="1:12" ht="15.4" customHeight="1" x14ac:dyDescent="0.25">
      <c r="B65" s="4"/>
      <c r="C65" s="4"/>
      <c r="D65" s="3"/>
      <c r="E65" s="2"/>
      <c r="F65" s="28"/>
      <c r="G65" s="28"/>
      <c r="H65" s="28"/>
      <c r="I65" s="28"/>
      <c r="J65" s="54"/>
      <c r="K65" s="50" t="s">
        <v>4</v>
      </c>
      <c r="L65" s="47">
        <v>93.995811030951828</v>
      </c>
    </row>
    <row r="66" spans="1:12" ht="15.4" customHeight="1" x14ac:dyDescent="0.25">
      <c r="B66" s="4"/>
      <c r="C66" s="4"/>
      <c r="D66" s="3"/>
      <c r="E66" s="2"/>
      <c r="F66" s="28"/>
      <c r="G66" s="28"/>
      <c r="H66" s="28"/>
      <c r="I66" s="28"/>
      <c r="J66" s="54"/>
      <c r="K66" s="41" t="s">
        <v>3</v>
      </c>
      <c r="L66" s="47">
        <v>92.779783393501802</v>
      </c>
    </row>
    <row r="67" spans="1:12" ht="15.4" customHeight="1" x14ac:dyDescent="0.25">
      <c r="B67" s="28"/>
      <c r="C67" s="28"/>
      <c r="D67" s="28"/>
      <c r="E67" s="28"/>
      <c r="F67" s="28"/>
      <c r="G67" s="28"/>
      <c r="H67" s="28"/>
      <c r="I67" s="28"/>
      <c r="J67" s="54"/>
      <c r="K67" s="41" t="s">
        <v>45</v>
      </c>
      <c r="L67" s="47">
        <v>94.683026584867079</v>
      </c>
    </row>
    <row r="68" spans="1:12" ht="15.4" customHeight="1" x14ac:dyDescent="0.25">
      <c r="A68" s="28"/>
      <c r="B68" s="28"/>
      <c r="C68" s="28"/>
      <c r="D68" s="28"/>
      <c r="E68" s="28"/>
      <c r="F68" s="28"/>
      <c r="G68" s="28"/>
      <c r="H68" s="28"/>
      <c r="I68" s="28"/>
      <c r="J68" s="54"/>
      <c r="K68" s="41" t="s">
        <v>2</v>
      </c>
      <c r="L68" s="47">
        <v>101.79104477611941</v>
      </c>
    </row>
    <row r="69" spans="1:12" ht="15.4" customHeight="1" x14ac:dyDescent="0.25">
      <c r="A69" s="28"/>
      <c r="B69" s="27"/>
      <c r="C69" s="27"/>
      <c r="D69" s="27"/>
      <c r="E69" s="27"/>
      <c r="F69" s="27"/>
      <c r="G69" s="27"/>
      <c r="H69" s="27"/>
      <c r="I69" s="27"/>
      <c r="J69" s="63"/>
      <c r="K69" s="41" t="s">
        <v>1</v>
      </c>
      <c r="L69" s="47">
        <v>93.534482758620683</v>
      </c>
    </row>
    <row r="70" spans="1:12" ht="15.4" customHeight="1" x14ac:dyDescent="0.25">
      <c r="K70" s="43"/>
      <c r="L70" s="47" t="s">
        <v>7</v>
      </c>
    </row>
    <row r="71" spans="1:12" ht="15.4" customHeight="1" x14ac:dyDescent="0.25">
      <c r="K71" s="46" t="s">
        <v>6</v>
      </c>
      <c r="L71" s="47">
        <v>94.111535647508333</v>
      </c>
    </row>
    <row r="72" spans="1:12" ht="15.4" customHeight="1" x14ac:dyDescent="0.25">
      <c r="K72" s="46" t="s">
        <v>5</v>
      </c>
      <c r="L72" s="47">
        <v>94.678555506018725</v>
      </c>
    </row>
    <row r="73" spans="1:12" ht="15.4" customHeight="1" x14ac:dyDescent="0.25">
      <c r="K73" s="46" t="s">
        <v>46</v>
      </c>
      <c r="L73" s="47">
        <v>93.197784527425398</v>
      </c>
    </row>
    <row r="74" spans="1:12" ht="15.4" customHeight="1" x14ac:dyDescent="0.25">
      <c r="K74" s="50" t="s">
        <v>4</v>
      </c>
      <c r="L74" s="47">
        <v>94.28531533628113</v>
      </c>
    </row>
    <row r="75" spans="1:12" ht="15.4" customHeight="1" x14ac:dyDescent="0.25">
      <c r="A75" s="26" t="str">
        <f>"Indexed number of payroll jobs held by women in "&amp;$L$1&amp;" each week by State and Territory"</f>
        <v>Indexed number of payroll jobs held by women in Information media and telecommunications each week by State and Territory</v>
      </c>
      <c r="K75" s="41" t="s">
        <v>3</v>
      </c>
      <c r="L75" s="47">
        <v>91.464500601684719</v>
      </c>
    </row>
    <row r="76" spans="1:12" ht="15.4" customHeight="1" x14ac:dyDescent="0.25">
      <c r="K76" s="41" t="s">
        <v>45</v>
      </c>
      <c r="L76" s="47">
        <v>94.177914110429441</v>
      </c>
    </row>
    <row r="77" spans="1:12" ht="15.4" customHeight="1" x14ac:dyDescent="0.25">
      <c r="B77" s="4"/>
      <c r="C77" s="4"/>
      <c r="D77" s="4"/>
      <c r="E77" s="4"/>
      <c r="F77" s="28"/>
      <c r="G77" s="28"/>
      <c r="H77" s="28"/>
      <c r="I77" s="28"/>
      <c r="J77" s="54"/>
      <c r="K77" s="41" t="s">
        <v>2</v>
      </c>
      <c r="L77" s="47">
        <v>100.17313432835819</v>
      </c>
    </row>
    <row r="78" spans="1:12" ht="15.4" customHeight="1" x14ac:dyDescent="0.25">
      <c r="B78" s="4"/>
      <c r="C78" s="4"/>
      <c r="D78" s="4"/>
      <c r="E78" s="4"/>
      <c r="F78" s="28"/>
      <c r="G78" s="28"/>
      <c r="H78" s="28"/>
      <c r="I78" s="28"/>
      <c r="J78" s="54"/>
      <c r="K78" s="41" t="s">
        <v>1</v>
      </c>
      <c r="L78" s="47">
        <v>94.232758620689651</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89.457073079090748</v>
      </c>
    </row>
    <row r="83" spans="1:12" ht="15.4" customHeight="1" x14ac:dyDescent="0.25">
      <c r="B83" s="28"/>
      <c r="C83" s="28"/>
      <c r="D83" s="28"/>
      <c r="E83" s="28"/>
      <c r="F83" s="28"/>
      <c r="G83" s="28"/>
      <c r="H83" s="28"/>
      <c r="I83" s="28"/>
      <c r="J83" s="54"/>
      <c r="K83" s="46" t="s">
        <v>5</v>
      </c>
      <c r="L83" s="47">
        <v>89.311891477956465</v>
      </c>
    </row>
    <row r="84" spans="1:12" ht="15.4" customHeight="1" x14ac:dyDescent="0.25">
      <c r="A84" s="28"/>
      <c r="B84" s="27"/>
      <c r="C84" s="27"/>
      <c r="D84" s="27"/>
      <c r="E84" s="27"/>
      <c r="F84" s="27"/>
      <c r="G84" s="27"/>
      <c r="H84" s="27"/>
      <c r="I84" s="27"/>
      <c r="J84" s="63"/>
      <c r="K84" s="46" t="s">
        <v>46</v>
      </c>
      <c r="L84" s="47">
        <v>88.052735970131835</v>
      </c>
    </row>
    <row r="85" spans="1:12" ht="15.4" customHeight="1" x14ac:dyDescent="0.25">
      <c r="K85" s="50" t="s">
        <v>4</v>
      </c>
      <c r="L85" s="47">
        <v>94.82691559704395</v>
      </c>
    </row>
    <row r="86" spans="1:12" ht="15.4" customHeight="1" x14ac:dyDescent="0.25">
      <c r="K86" s="41" t="s">
        <v>3</v>
      </c>
      <c r="L86" s="47">
        <v>88.875739644970423</v>
      </c>
    </row>
    <row r="87" spans="1:12" ht="15.4" customHeight="1" x14ac:dyDescent="0.25">
      <c r="K87" s="41" t="s">
        <v>45</v>
      </c>
      <c r="L87" s="47">
        <v>87.135278514588848</v>
      </c>
    </row>
    <row r="88" spans="1:12" ht="15.4" customHeight="1" x14ac:dyDescent="0.25">
      <c r="K88" s="41" t="s">
        <v>2</v>
      </c>
      <c r="L88" s="47">
        <v>88.663967611336034</v>
      </c>
    </row>
    <row r="89" spans="1:12" ht="15.4" customHeight="1" x14ac:dyDescent="0.25">
      <c r="K89" s="41" t="s">
        <v>1</v>
      </c>
      <c r="L89" s="47">
        <v>94.070512820512818</v>
      </c>
    </row>
    <row r="90" spans="1:12" ht="15.4" customHeight="1" x14ac:dyDescent="0.25">
      <c r="K90" s="49"/>
      <c r="L90" s="47" t="s">
        <v>8</v>
      </c>
    </row>
    <row r="91" spans="1:12" ht="15" customHeight="1" x14ac:dyDescent="0.25">
      <c r="K91" s="46" t="s">
        <v>6</v>
      </c>
      <c r="L91" s="47">
        <v>91.918091301897434</v>
      </c>
    </row>
    <row r="92" spans="1:12" ht="15" customHeight="1" x14ac:dyDescent="0.25">
      <c r="K92" s="46" t="s">
        <v>5</v>
      </c>
      <c r="L92" s="47">
        <v>93.485395470955041</v>
      </c>
    </row>
    <row r="93" spans="1:12" ht="15" customHeight="1" x14ac:dyDescent="0.25">
      <c r="A93" s="26"/>
      <c r="K93" s="46" t="s">
        <v>46</v>
      </c>
      <c r="L93" s="47">
        <v>90.479523976198806</v>
      </c>
    </row>
    <row r="94" spans="1:12" ht="15" customHeight="1" x14ac:dyDescent="0.25">
      <c r="K94" s="50" t="s">
        <v>4</v>
      </c>
      <c r="L94" s="47">
        <v>95.565927654609112</v>
      </c>
    </row>
    <row r="95" spans="1:12" ht="15" customHeight="1" x14ac:dyDescent="0.25">
      <c r="K95" s="41" t="s">
        <v>3</v>
      </c>
      <c r="L95" s="47">
        <v>90.50295857988165</v>
      </c>
    </row>
    <row r="96" spans="1:12" ht="15" customHeight="1" x14ac:dyDescent="0.25">
      <c r="K96" s="41" t="s">
        <v>45</v>
      </c>
      <c r="L96" s="47">
        <v>88.726790450928377</v>
      </c>
    </row>
    <row r="97" spans="1:12" ht="15" customHeight="1" x14ac:dyDescent="0.25">
      <c r="K97" s="41" t="s">
        <v>2</v>
      </c>
      <c r="L97" s="47">
        <v>95.546558704453446</v>
      </c>
    </row>
    <row r="98" spans="1:12" ht="15" customHeight="1" x14ac:dyDescent="0.25">
      <c r="K98" s="41" t="s">
        <v>1</v>
      </c>
      <c r="L98" s="47">
        <v>94.711538461538453</v>
      </c>
    </row>
    <row r="99" spans="1:12" ht="15" customHeight="1" x14ac:dyDescent="0.25">
      <c r="K99" s="43"/>
      <c r="L99" s="47" t="s">
        <v>7</v>
      </c>
    </row>
    <row r="100" spans="1:12" ht="15" customHeight="1" x14ac:dyDescent="0.25">
      <c r="A100" s="25"/>
      <c r="B100" s="24"/>
      <c r="K100" s="46" t="s">
        <v>6</v>
      </c>
      <c r="L100" s="47">
        <v>93.012962615066698</v>
      </c>
    </row>
    <row r="101" spans="1:12" x14ac:dyDescent="0.25">
      <c r="A101" s="25"/>
      <c r="B101" s="24"/>
      <c r="K101" s="46" t="s">
        <v>5</v>
      </c>
      <c r="L101" s="47">
        <v>90.534624220544799</v>
      </c>
    </row>
    <row r="102" spans="1:12" x14ac:dyDescent="0.25">
      <c r="A102" s="25"/>
      <c r="B102" s="24"/>
      <c r="K102" s="46" t="s">
        <v>46</v>
      </c>
      <c r="L102" s="47">
        <v>91.575078753937689</v>
      </c>
    </row>
    <row r="103" spans="1:12" x14ac:dyDescent="0.25">
      <c r="A103" s="25"/>
      <c r="B103" s="24"/>
      <c r="K103" s="50" t="s">
        <v>4</v>
      </c>
      <c r="L103" s="47">
        <v>96.921820303383896</v>
      </c>
    </row>
    <row r="104" spans="1:12" x14ac:dyDescent="0.25">
      <c r="A104" s="25"/>
      <c r="B104" s="24"/>
      <c r="K104" s="41" t="s">
        <v>3</v>
      </c>
      <c r="L104" s="47">
        <v>90.532544378698219</v>
      </c>
    </row>
    <row r="105" spans="1:12" x14ac:dyDescent="0.25">
      <c r="A105" s="25"/>
      <c r="B105" s="24"/>
      <c r="K105" s="41" t="s">
        <v>45</v>
      </c>
      <c r="L105" s="47">
        <v>89.283819628647223</v>
      </c>
    </row>
    <row r="106" spans="1:12" x14ac:dyDescent="0.25">
      <c r="A106" s="25"/>
      <c r="B106" s="24"/>
      <c r="K106" s="41" t="s">
        <v>2</v>
      </c>
      <c r="L106" s="47">
        <v>94.15384615384616</v>
      </c>
    </row>
    <row r="107" spans="1:12" x14ac:dyDescent="0.25">
      <c r="A107" s="25"/>
      <c r="B107" s="24"/>
      <c r="K107" s="41" t="s">
        <v>1</v>
      </c>
      <c r="L107" s="47">
        <v>96.850961538461547</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99.317793083562151</v>
      </c>
    </row>
    <row r="111" spans="1:12" x14ac:dyDescent="0.25">
      <c r="K111" s="75">
        <v>43918</v>
      </c>
      <c r="L111" s="47">
        <v>96.980202237324121</v>
      </c>
    </row>
    <row r="112" spans="1:12" x14ac:dyDescent="0.25">
      <c r="K112" s="75">
        <v>43925</v>
      </c>
      <c r="L112" s="47">
        <v>94.329359800252959</v>
      </c>
    </row>
    <row r="113" spans="11:12" x14ac:dyDescent="0.25">
      <c r="K113" s="75">
        <v>43932</v>
      </c>
      <c r="L113" s="47">
        <v>92.14708407331922</v>
      </c>
    </row>
    <row r="114" spans="11:12" x14ac:dyDescent="0.25">
      <c r="K114" s="75">
        <v>43939</v>
      </c>
      <c r="L114" s="47">
        <v>91.513372173035464</v>
      </c>
    </row>
    <row r="115" spans="11:12" x14ac:dyDescent="0.25">
      <c r="K115" s="75">
        <v>43946</v>
      </c>
      <c r="L115" s="47">
        <v>92.04550667461811</v>
      </c>
    </row>
    <row r="116" spans="11:12" x14ac:dyDescent="0.25">
      <c r="K116" s="75">
        <v>43953</v>
      </c>
      <c r="L116" s="47">
        <v>91.713250280157027</v>
      </c>
    </row>
    <row r="117" spans="11:12" x14ac:dyDescent="0.25">
      <c r="K117" s="75">
        <v>43960</v>
      </c>
      <c r="L117" s="47">
        <v>89.275392711330142</v>
      </c>
    </row>
    <row r="118" spans="11:12" x14ac:dyDescent="0.25">
      <c r="K118" s="75">
        <v>43967</v>
      </c>
      <c r="L118" s="47">
        <v>89.32388772748422</v>
      </c>
    </row>
    <row r="119" spans="11:12" x14ac:dyDescent="0.25">
      <c r="K119" s="75">
        <v>43974</v>
      </c>
      <c r="L119" s="47">
        <v>89.297674205238778</v>
      </c>
    </row>
    <row r="120" spans="11:12" x14ac:dyDescent="0.25">
      <c r="K120" s="75">
        <v>43981</v>
      </c>
      <c r="L120" s="47">
        <v>89.390732209210128</v>
      </c>
    </row>
    <row r="121" spans="11:12" x14ac:dyDescent="0.25">
      <c r="K121" s="75">
        <v>43988</v>
      </c>
      <c r="L121" s="47">
        <v>92.168054891115574</v>
      </c>
    </row>
    <row r="122" spans="11:12" x14ac:dyDescent="0.25">
      <c r="K122" s="75">
        <v>43995</v>
      </c>
      <c r="L122" s="47">
        <v>93.008198279082265</v>
      </c>
    </row>
    <row r="123" spans="11:12" x14ac:dyDescent="0.25">
      <c r="K123" s="75">
        <v>44002</v>
      </c>
      <c r="L123" s="47">
        <v>92.816184228634341</v>
      </c>
    </row>
    <row r="124" spans="11:12" x14ac:dyDescent="0.25">
      <c r="K124" s="75">
        <v>44009</v>
      </c>
      <c r="L124" s="47">
        <v>92.871049130694075</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100.87525337596158</v>
      </c>
    </row>
    <row r="153" spans="11:12" x14ac:dyDescent="0.25">
      <c r="K153" s="75">
        <v>43918</v>
      </c>
      <c r="L153" s="47">
        <v>103.36705342344359</v>
      </c>
    </row>
    <row r="154" spans="11:12" x14ac:dyDescent="0.25">
      <c r="K154" s="75">
        <v>43925</v>
      </c>
      <c r="L154" s="47">
        <v>103.36063554791765</v>
      </c>
    </row>
    <row r="155" spans="11:12" x14ac:dyDescent="0.25">
      <c r="K155" s="75">
        <v>43932</v>
      </c>
      <c r="L155" s="47">
        <v>99.983237491405944</v>
      </c>
    </row>
    <row r="156" spans="11:12" x14ac:dyDescent="0.25">
      <c r="K156" s="75">
        <v>43939</v>
      </c>
      <c r="L156" s="47">
        <v>97.73628246486264</v>
      </c>
    </row>
    <row r="157" spans="11:12" x14ac:dyDescent="0.25">
      <c r="K157" s="75">
        <v>43946</v>
      </c>
      <c r="L157" s="47">
        <v>98.27278730948332</v>
      </c>
    </row>
    <row r="158" spans="11:12" x14ac:dyDescent="0.25">
      <c r="K158" s="75">
        <v>43953</v>
      </c>
      <c r="L158" s="47">
        <v>97.755987764694396</v>
      </c>
    </row>
    <row r="159" spans="11:12" x14ac:dyDescent="0.25">
      <c r="K159" s="75">
        <v>43960</v>
      </c>
      <c r="L159" s="47">
        <v>87.674348954073338</v>
      </c>
    </row>
    <row r="160" spans="11:12" x14ac:dyDescent="0.25">
      <c r="K160" s="75">
        <v>43967</v>
      </c>
      <c r="L160" s="47">
        <v>87.231354303190088</v>
      </c>
    </row>
    <row r="161" spans="11:12" x14ac:dyDescent="0.25">
      <c r="K161" s="75">
        <v>43974</v>
      </c>
      <c r="L161" s="47">
        <v>87.287938268821279</v>
      </c>
    </row>
    <row r="162" spans="11:12" x14ac:dyDescent="0.25">
      <c r="K162" s="75">
        <v>43981</v>
      </c>
      <c r="L162" s="47">
        <v>87.34916681177387</v>
      </c>
    </row>
    <row r="163" spans="11:12" x14ac:dyDescent="0.25">
      <c r="K163" s="75">
        <v>43988</v>
      </c>
      <c r="L163" s="47">
        <v>93.507824729769112</v>
      </c>
    </row>
    <row r="164" spans="11:12" x14ac:dyDescent="0.25">
      <c r="K164" s="75">
        <v>43995</v>
      </c>
      <c r="L164" s="47">
        <v>96.124840476950638</v>
      </c>
    </row>
    <row r="165" spans="11:12" x14ac:dyDescent="0.25">
      <c r="K165" s="75">
        <v>44002</v>
      </c>
      <c r="L165" s="47">
        <v>98.026657768939685</v>
      </c>
    </row>
    <row r="166" spans="11:12" x14ac:dyDescent="0.25">
      <c r="K166" s="75">
        <v>44009</v>
      </c>
      <c r="L166" s="47">
        <v>99.864515287926977</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8AA3-23CD-428B-9EE2-E65E4D606CED}">
  <sheetPr codeName="Sheet14">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30</v>
      </c>
    </row>
    <row r="2" spans="1:12" ht="19.5" customHeight="1" x14ac:dyDescent="0.3">
      <c r="A2" s="7" t="str">
        <f>"Weekly Payroll Jobs and Wages in Australia - " &amp;$L$1</f>
        <v>Weekly Payroll Jobs and Wages in Australia - Financial and insurance services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Financial and insurance services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8.8694653081766717E-3</v>
      </c>
      <c r="C11" s="32">
        <v>2.3663101288962096E-3</v>
      </c>
      <c r="D11" s="32">
        <v>4.4724601508878692E-3</v>
      </c>
      <c r="E11" s="32">
        <v>-2.7859092387538809E-3</v>
      </c>
      <c r="F11" s="32">
        <v>-7.2460094417723053E-2</v>
      </c>
      <c r="G11" s="32">
        <v>-2.7714023733573789E-3</v>
      </c>
      <c r="H11" s="32">
        <v>-4.4218778777503909E-3</v>
      </c>
      <c r="I11" s="68">
        <v>1.7371622736261916E-3</v>
      </c>
      <c r="J11" s="46"/>
      <c r="K11" s="46"/>
      <c r="L11" s="47"/>
    </row>
    <row r="12" spans="1:12" x14ac:dyDescent="0.25">
      <c r="A12" s="69" t="s">
        <v>6</v>
      </c>
      <c r="B12" s="32">
        <v>1.868206644398307E-2</v>
      </c>
      <c r="C12" s="32">
        <v>-1.967617289205581E-3</v>
      </c>
      <c r="D12" s="32">
        <v>2.1595967894134649E-3</v>
      </c>
      <c r="E12" s="32">
        <v>-3.5509635168919917E-3</v>
      </c>
      <c r="F12" s="32">
        <v>-0.1139835036828718</v>
      </c>
      <c r="G12" s="32">
        <v>-2.1892967189830581E-2</v>
      </c>
      <c r="H12" s="32">
        <v>-6.6987121632725577E-3</v>
      </c>
      <c r="I12" s="68">
        <v>3.8588360485098949E-3</v>
      </c>
      <c r="J12" s="46"/>
      <c r="K12" s="46"/>
      <c r="L12" s="47"/>
    </row>
    <row r="13" spans="1:12" ht="15" customHeight="1" x14ac:dyDescent="0.25">
      <c r="A13" s="69" t="s">
        <v>5</v>
      </c>
      <c r="B13" s="32">
        <v>8.1532138854143454E-3</v>
      </c>
      <c r="C13" s="32">
        <v>1.3156373965424351E-2</v>
      </c>
      <c r="D13" s="32">
        <v>1.2330076500236542E-2</v>
      </c>
      <c r="E13" s="32">
        <v>-1.5390503489328689E-3</v>
      </c>
      <c r="F13" s="32">
        <v>-4.3020414763762616E-2</v>
      </c>
      <c r="G13" s="32">
        <v>1.3991684895225065E-2</v>
      </c>
      <c r="H13" s="32">
        <v>5.8615065075229289E-4</v>
      </c>
      <c r="I13" s="68">
        <v>-4.4167357029722965E-5</v>
      </c>
      <c r="J13" s="46"/>
      <c r="K13" s="46"/>
      <c r="L13" s="47"/>
    </row>
    <row r="14" spans="1:12" ht="15" customHeight="1" x14ac:dyDescent="0.25">
      <c r="A14" s="69" t="s">
        <v>46</v>
      </c>
      <c r="B14" s="32">
        <v>-1.6752748211481427E-2</v>
      </c>
      <c r="C14" s="32">
        <v>-1.3844699952748396E-2</v>
      </c>
      <c r="D14" s="32">
        <v>-5.9466897172191224E-3</v>
      </c>
      <c r="E14" s="32">
        <v>-4.0584700797638984E-3</v>
      </c>
      <c r="F14" s="32">
        <v>-3.0407291050253971E-2</v>
      </c>
      <c r="G14" s="32">
        <v>-4.4175586996786365E-3</v>
      </c>
      <c r="H14" s="32">
        <v>-1.143809576140753E-2</v>
      </c>
      <c r="I14" s="68">
        <v>-5.3478390385078844E-3</v>
      </c>
      <c r="J14" s="46"/>
      <c r="K14" s="46"/>
      <c r="L14" s="47"/>
    </row>
    <row r="15" spans="1:12" ht="15" customHeight="1" x14ac:dyDescent="0.25">
      <c r="A15" s="69" t="s">
        <v>4</v>
      </c>
      <c r="B15" s="32">
        <v>1.7784476262245663E-2</v>
      </c>
      <c r="C15" s="32">
        <v>1.6837909654561667E-2</v>
      </c>
      <c r="D15" s="32">
        <v>1.3740120976643677E-2</v>
      </c>
      <c r="E15" s="32">
        <v>-3.8265306122449161E-3</v>
      </c>
      <c r="F15" s="32">
        <v>2.0539240440994977E-2</v>
      </c>
      <c r="G15" s="32">
        <v>4.6800636536513673E-2</v>
      </c>
      <c r="H15" s="32">
        <v>1.4398240032567733E-2</v>
      </c>
      <c r="I15" s="68">
        <v>2.356568955016014E-3</v>
      </c>
      <c r="J15" s="46"/>
      <c r="K15" s="64"/>
      <c r="L15" s="47"/>
    </row>
    <row r="16" spans="1:12" ht="15" customHeight="1" x14ac:dyDescent="0.25">
      <c r="A16" s="69" t="s">
        <v>3</v>
      </c>
      <c r="B16" s="32">
        <v>1.533227901342582E-2</v>
      </c>
      <c r="C16" s="32">
        <v>6.9296225848434201E-3</v>
      </c>
      <c r="D16" s="32">
        <v>1.8480029217438076E-3</v>
      </c>
      <c r="E16" s="32">
        <v>2.3246546227406739E-4</v>
      </c>
      <c r="F16" s="32">
        <v>8.5288760398392061E-3</v>
      </c>
      <c r="G16" s="32">
        <v>3.643940228272613E-2</v>
      </c>
      <c r="H16" s="32">
        <v>-5.1177813315191889E-3</v>
      </c>
      <c r="I16" s="68">
        <v>1.462100677974254E-3</v>
      </c>
      <c r="J16" s="46"/>
      <c r="K16" s="46"/>
      <c r="L16" s="47"/>
    </row>
    <row r="17" spans="1:12" ht="15" customHeight="1" x14ac:dyDescent="0.25">
      <c r="A17" s="69" t="s">
        <v>45</v>
      </c>
      <c r="B17" s="32">
        <v>-7.5866579463701789E-2</v>
      </c>
      <c r="C17" s="32">
        <v>-7.89889415481837E-3</v>
      </c>
      <c r="D17" s="32">
        <v>-6.3291139240506666E-3</v>
      </c>
      <c r="E17" s="32">
        <v>-8.7138375740676288E-3</v>
      </c>
      <c r="F17" s="32">
        <v>-5.7951828234248826E-2</v>
      </c>
      <c r="G17" s="32">
        <v>5.1618788316689423E-2</v>
      </c>
      <c r="H17" s="32">
        <v>0</v>
      </c>
      <c r="I17" s="68">
        <v>3.0203423398429186E-2</v>
      </c>
      <c r="J17" s="46"/>
      <c r="K17" s="46"/>
      <c r="L17" s="47"/>
    </row>
    <row r="18" spans="1:12" ht="15" customHeight="1" x14ac:dyDescent="0.25">
      <c r="A18" s="69" t="s">
        <v>2</v>
      </c>
      <c r="B18" s="32">
        <v>-3.8739837398374055E-2</v>
      </c>
      <c r="C18" s="32">
        <v>-1.1275261324041885E-2</v>
      </c>
      <c r="D18" s="32">
        <v>-1.9474775397373967E-2</v>
      </c>
      <c r="E18" s="32">
        <v>1.1180992313067684E-2</v>
      </c>
      <c r="F18" s="32">
        <v>-0.1125419086054773</v>
      </c>
      <c r="G18" s="32">
        <v>1.0869701575354052E-2</v>
      </c>
      <c r="H18" s="32">
        <v>-4.6197783069290788E-2</v>
      </c>
      <c r="I18" s="68">
        <v>-4.1953441498820965E-5</v>
      </c>
      <c r="J18" s="46"/>
      <c r="K18" s="46"/>
      <c r="L18" s="47"/>
    </row>
    <row r="19" spans="1:12" x14ac:dyDescent="0.25">
      <c r="A19" s="70" t="s">
        <v>1</v>
      </c>
      <c r="B19" s="32">
        <v>1.6915887850467382E-2</v>
      </c>
      <c r="C19" s="32">
        <v>2.5853658536585389E-3</v>
      </c>
      <c r="D19" s="32">
        <v>7.2257010618024253E-3</v>
      </c>
      <c r="E19" s="32">
        <v>-1.3594344752583254E-3</v>
      </c>
      <c r="F19" s="32">
        <v>8.269575717976041E-3</v>
      </c>
      <c r="G19" s="32">
        <v>2.1364245877634636E-2</v>
      </c>
      <c r="H19" s="32">
        <v>-1.9630882531913696E-2</v>
      </c>
      <c r="I19" s="68">
        <v>4.1467968085397988E-3</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6.8008403738764045E-3</v>
      </c>
      <c r="C21" s="32">
        <v>1.9731297407155068E-4</v>
      </c>
      <c r="D21" s="32">
        <v>3.7403357247334235E-3</v>
      </c>
      <c r="E21" s="32">
        <v>-2.9168692270296059E-3</v>
      </c>
      <c r="F21" s="32">
        <v>-0.10259510135309557</v>
      </c>
      <c r="G21" s="32">
        <v>2.1670369123367728E-3</v>
      </c>
      <c r="H21" s="32">
        <v>-4.4833271771028693E-3</v>
      </c>
      <c r="I21" s="68">
        <v>3.1330027580440678E-3</v>
      </c>
      <c r="J21" s="46"/>
      <c r="K21" s="46"/>
      <c r="L21" s="46"/>
    </row>
    <row r="22" spans="1:12" x14ac:dyDescent="0.25">
      <c r="A22" s="69" t="s">
        <v>13</v>
      </c>
      <c r="B22" s="32">
        <v>9.5903036188678126E-3</v>
      </c>
      <c r="C22" s="32">
        <v>2.9781766738559146E-3</v>
      </c>
      <c r="D22" s="32">
        <v>4.9639120877076337E-3</v>
      </c>
      <c r="E22" s="32">
        <v>-3.4227541360208891E-3</v>
      </c>
      <c r="F22" s="32">
        <v>-2.789065438258731E-2</v>
      </c>
      <c r="G22" s="32">
        <v>-1.0261487626059607E-2</v>
      </c>
      <c r="H22" s="32">
        <v>-3.4789954600291662E-3</v>
      </c>
      <c r="I22" s="68">
        <v>-8.5846226276720117E-5</v>
      </c>
      <c r="J22" s="46"/>
      <c r="K22" s="52" t="s">
        <v>12</v>
      </c>
      <c r="L22" s="46" t="s">
        <v>63</v>
      </c>
    </row>
    <row r="23" spans="1:12" x14ac:dyDescent="0.25">
      <c r="A23" s="70" t="s">
        <v>48</v>
      </c>
      <c r="B23" s="32">
        <v>4.5558728345707067E-2</v>
      </c>
      <c r="C23" s="32">
        <v>9.6928300379468757E-2</v>
      </c>
      <c r="D23" s="32">
        <v>1.9740066839955439E-2</v>
      </c>
      <c r="E23" s="32">
        <v>5.0516871464794333E-2</v>
      </c>
      <c r="F23" s="32">
        <v>0.29811391705497092</v>
      </c>
      <c r="G23" s="32">
        <v>0.11564341498490283</v>
      </c>
      <c r="H23" s="32">
        <v>-0.12279135821527354</v>
      </c>
      <c r="I23" s="68">
        <v>0.2674769910165713</v>
      </c>
      <c r="J23" s="46"/>
      <c r="K23" s="49"/>
      <c r="L23" s="46" t="s">
        <v>9</v>
      </c>
    </row>
    <row r="24" spans="1:12" x14ac:dyDescent="0.25">
      <c r="A24" s="69" t="s">
        <v>49</v>
      </c>
      <c r="B24" s="32">
        <v>8.3045999427933115E-3</v>
      </c>
      <c r="C24" s="32">
        <v>7.7412061280974775E-3</v>
      </c>
      <c r="D24" s="32">
        <v>6.2636564162450448E-3</v>
      </c>
      <c r="E24" s="32">
        <v>-2.2655188038060992E-3</v>
      </c>
      <c r="F24" s="32">
        <v>-3.0011666343635501E-2</v>
      </c>
      <c r="G24" s="32">
        <v>-5.7658367180236869E-2</v>
      </c>
      <c r="H24" s="32">
        <v>4.0317930650601852E-4</v>
      </c>
      <c r="I24" s="68">
        <v>7.3541505729073364E-3</v>
      </c>
      <c r="J24" s="46"/>
      <c r="K24" s="46" t="s">
        <v>48</v>
      </c>
      <c r="L24" s="47">
        <v>95.316961736150773</v>
      </c>
    </row>
    <row r="25" spans="1:12" x14ac:dyDescent="0.25">
      <c r="A25" s="69" t="s">
        <v>50</v>
      </c>
      <c r="B25" s="32">
        <v>1.3458432633795425E-2</v>
      </c>
      <c r="C25" s="32">
        <v>-6.9980379332890141E-4</v>
      </c>
      <c r="D25" s="32">
        <v>4.0572777773533186E-3</v>
      </c>
      <c r="E25" s="32">
        <v>-4.3441213615130758E-3</v>
      </c>
      <c r="F25" s="32">
        <v>-6.9440695224104121E-2</v>
      </c>
      <c r="G25" s="32">
        <v>-2.4000443584316078E-2</v>
      </c>
      <c r="H25" s="32">
        <v>2.385815113801204E-4</v>
      </c>
      <c r="I25" s="68">
        <v>-4.4028087248313419E-3</v>
      </c>
      <c r="J25" s="46"/>
      <c r="K25" s="46" t="s">
        <v>49</v>
      </c>
      <c r="L25" s="47">
        <v>100.05590659697845</v>
      </c>
    </row>
    <row r="26" spans="1:12" x14ac:dyDescent="0.25">
      <c r="A26" s="69" t="s">
        <v>51</v>
      </c>
      <c r="B26" s="32">
        <v>1.2494243621183454E-2</v>
      </c>
      <c r="C26" s="32">
        <v>1.719499681063219E-5</v>
      </c>
      <c r="D26" s="32">
        <v>3.8312917594653939E-3</v>
      </c>
      <c r="E26" s="32">
        <v>-3.6982248520710526E-3</v>
      </c>
      <c r="F26" s="32">
        <v>-0.10334552194160773</v>
      </c>
      <c r="G26" s="32">
        <v>7.9086176538447628E-3</v>
      </c>
      <c r="H26" s="32">
        <v>-6.5343472679613157E-3</v>
      </c>
      <c r="I26" s="68">
        <v>-3.1236999724461034E-3</v>
      </c>
      <c r="J26" s="46"/>
      <c r="K26" s="46" t="s">
        <v>50</v>
      </c>
      <c r="L26" s="47">
        <v>101.41681513531857</v>
      </c>
    </row>
    <row r="27" spans="1:12" ht="17.25" customHeight="1" x14ac:dyDescent="0.25">
      <c r="A27" s="69" t="s">
        <v>52</v>
      </c>
      <c r="B27" s="32">
        <v>8.2606130336018158E-3</v>
      </c>
      <c r="C27" s="32">
        <v>3.8081020957747569E-4</v>
      </c>
      <c r="D27" s="32">
        <v>4.3642828805265932E-3</v>
      </c>
      <c r="E27" s="32">
        <v>-3.5140635752668459E-3</v>
      </c>
      <c r="F27" s="32">
        <v>-7.4278429998397844E-2</v>
      </c>
      <c r="G27" s="32">
        <v>3.1310700200859021E-2</v>
      </c>
      <c r="H27" s="32">
        <v>-5.5456571484928663E-3</v>
      </c>
      <c r="I27" s="68">
        <v>7.8237541765660001E-3</v>
      </c>
      <c r="J27" s="59"/>
      <c r="K27" s="50" t="s">
        <v>51</v>
      </c>
      <c r="L27" s="47">
        <v>101.24768340852506</v>
      </c>
    </row>
    <row r="28" spans="1:12" x14ac:dyDescent="0.25">
      <c r="A28" s="69" t="s">
        <v>53</v>
      </c>
      <c r="B28" s="32">
        <v>-9.3365695792879677E-3</v>
      </c>
      <c r="C28" s="32">
        <v>3.7581699346422859E-4</v>
      </c>
      <c r="D28" s="32">
        <v>3.396014836539285E-3</v>
      </c>
      <c r="E28" s="32">
        <v>-3.3528198074277427E-3</v>
      </c>
      <c r="F28" s="32">
        <v>-4.8440764091948307E-2</v>
      </c>
      <c r="G28" s="32">
        <v>2.6059623922312092E-2</v>
      </c>
      <c r="H28" s="32">
        <v>-1.8872421559533836E-2</v>
      </c>
      <c r="I28" s="68">
        <v>5.2538565416504479E-3</v>
      </c>
      <c r="J28" s="54"/>
      <c r="K28" s="41" t="s">
        <v>52</v>
      </c>
      <c r="L28" s="47">
        <v>100.78768032569255</v>
      </c>
    </row>
    <row r="29" spans="1:12" ht="15.75" thickBot="1" x14ac:dyDescent="0.3">
      <c r="A29" s="71" t="s">
        <v>54</v>
      </c>
      <c r="B29" s="72">
        <v>-2.4176449662042021E-2</v>
      </c>
      <c r="C29" s="72">
        <v>1.4813170551239319E-2</v>
      </c>
      <c r="D29" s="72">
        <v>3.6736187339918569E-3</v>
      </c>
      <c r="E29" s="72">
        <v>-2.1905805038334725E-3</v>
      </c>
      <c r="F29" s="72">
        <v>3.533392285012904E-2</v>
      </c>
      <c r="G29" s="72">
        <v>8.2317047428506207E-2</v>
      </c>
      <c r="H29" s="72">
        <v>-3.2999135218679143E-2</v>
      </c>
      <c r="I29" s="73">
        <v>3.7243895881507783E-2</v>
      </c>
      <c r="J29" s="54"/>
      <c r="K29" s="41" t="s">
        <v>53</v>
      </c>
      <c r="L29" s="47">
        <v>99.029126213592235</v>
      </c>
    </row>
    <row r="30" spans="1:12" x14ac:dyDescent="0.25">
      <c r="A30" s="31" t="s">
        <v>47</v>
      </c>
      <c r="B30" s="29"/>
      <c r="C30" s="29"/>
      <c r="D30" s="29"/>
      <c r="E30" s="29"/>
      <c r="F30" s="29"/>
      <c r="G30" s="29"/>
      <c r="H30" s="29"/>
      <c r="I30" s="29"/>
      <c r="J30" s="54"/>
      <c r="K30" s="41" t="s">
        <v>54</v>
      </c>
      <c r="L30" s="47">
        <v>96.157950907150479</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Financial and insurance services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102.53188654102419</v>
      </c>
    </row>
    <row r="34" spans="1:12" x14ac:dyDescent="0.25">
      <c r="F34" s="23"/>
      <c r="G34" s="23"/>
      <c r="H34" s="23"/>
      <c r="I34" s="23"/>
      <c r="K34" s="46" t="s">
        <v>49</v>
      </c>
      <c r="L34" s="47">
        <v>100.20282393322412</v>
      </c>
    </row>
    <row r="35" spans="1:12" x14ac:dyDescent="0.25">
      <c r="B35" s="23"/>
      <c r="C35" s="23"/>
      <c r="D35" s="23"/>
      <c r="E35" s="23"/>
      <c r="F35" s="23"/>
      <c r="G35" s="23"/>
      <c r="H35" s="23"/>
      <c r="I35" s="23"/>
      <c r="K35" s="46" t="s">
        <v>50</v>
      </c>
      <c r="L35" s="47">
        <v>100.93631658915444</v>
      </c>
    </row>
    <row r="36" spans="1:12" x14ac:dyDescent="0.25">
      <c r="A36" s="23"/>
      <c r="B36" s="23"/>
      <c r="C36" s="23"/>
      <c r="D36" s="23"/>
      <c r="E36" s="23"/>
      <c r="F36" s="23"/>
      <c r="G36" s="23"/>
      <c r="H36" s="23"/>
      <c r="I36" s="23"/>
      <c r="K36" s="50" t="s">
        <v>51</v>
      </c>
      <c r="L36" s="47">
        <v>100.86298882420112</v>
      </c>
    </row>
    <row r="37" spans="1:12" x14ac:dyDescent="0.25">
      <c r="A37" s="23"/>
      <c r="B37" s="23"/>
      <c r="C37" s="23"/>
      <c r="D37" s="23"/>
      <c r="E37" s="23"/>
      <c r="F37" s="23"/>
      <c r="G37" s="23"/>
      <c r="H37" s="23"/>
      <c r="I37" s="23"/>
      <c r="K37" s="41" t="s">
        <v>52</v>
      </c>
      <c r="L37" s="47">
        <v>100.38793993568753</v>
      </c>
    </row>
    <row r="38" spans="1:12" x14ac:dyDescent="0.25">
      <c r="A38" s="23"/>
      <c r="B38" s="23"/>
      <c r="C38" s="23"/>
      <c r="D38" s="23"/>
      <c r="E38" s="23"/>
      <c r="F38" s="23"/>
      <c r="G38" s="23"/>
      <c r="H38" s="23"/>
      <c r="I38" s="23"/>
      <c r="K38" s="41" t="s">
        <v>53</v>
      </c>
      <c r="L38" s="47">
        <v>98.731050928291609</v>
      </c>
    </row>
    <row r="39" spans="1:12" x14ac:dyDescent="0.25">
      <c r="A39" s="23"/>
      <c r="B39" s="23"/>
      <c r="C39" s="23"/>
      <c r="D39" s="23"/>
      <c r="E39" s="23"/>
      <c r="F39" s="23"/>
      <c r="G39" s="23"/>
      <c r="H39" s="23"/>
      <c r="I39" s="23"/>
      <c r="K39" s="41" t="s">
        <v>54</v>
      </c>
      <c r="L39" s="47">
        <v>97.225186766275357</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104.55587283457071</v>
      </c>
    </row>
    <row r="43" spans="1:12" x14ac:dyDescent="0.25">
      <c r="K43" s="46" t="s">
        <v>49</v>
      </c>
      <c r="L43" s="47">
        <v>100.83045999427934</v>
      </c>
    </row>
    <row r="44" spans="1:12" x14ac:dyDescent="0.25">
      <c r="B44" s="29"/>
      <c r="C44" s="29"/>
      <c r="D44" s="29"/>
      <c r="E44" s="29"/>
      <c r="F44" s="29"/>
      <c r="G44" s="29"/>
      <c r="H44" s="29"/>
      <c r="I44" s="29"/>
      <c r="J44" s="54"/>
      <c r="K44" s="46" t="s">
        <v>50</v>
      </c>
      <c r="L44" s="47">
        <v>101.34584326337955</v>
      </c>
    </row>
    <row r="45" spans="1:12" ht="15.4" customHeight="1" x14ac:dyDescent="0.25">
      <c r="A45" s="26" t="str">
        <f>"Indexed number of payroll jobs in "&amp;$L$1&amp;" each week by age group"</f>
        <v>Indexed number of payroll jobs in Financial and insurance services each week by age group</v>
      </c>
      <c r="B45" s="29"/>
      <c r="C45" s="29"/>
      <c r="D45" s="29"/>
      <c r="E45" s="29"/>
      <c r="F45" s="29"/>
      <c r="G45" s="29"/>
      <c r="H45" s="29"/>
      <c r="I45" s="29"/>
      <c r="J45" s="54"/>
      <c r="K45" s="50" t="s">
        <v>51</v>
      </c>
      <c r="L45" s="47">
        <v>101.24942436211835</v>
      </c>
    </row>
    <row r="46" spans="1:12" ht="15.4" customHeight="1" x14ac:dyDescent="0.25">
      <c r="B46" s="29"/>
      <c r="C46" s="29"/>
      <c r="D46" s="29"/>
      <c r="E46" s="29"/>
      <c r="F46" s="29"/>
      <c r="G46" s="29"/>
      <c r="H46" s="29"/>
      <c r="I46" s="29"/>
      <c r="J46" s="54"/>
      <c r="K46" s="41" t="s">
        <v>52</v>
      </c>
      <c r="L46" s="47">
        <v>100.82606130336018</v>
      </c>
    </row>
    <row r="47" spans="1:12" ht="15.4" customHeight="1" x14ac:dyDescent="0.25">
      <c r="B47" s="29"/>
      <c r="C47" s="29"/>
      <c r="D47" s="29"/>
      <c r="E47" s="29"/>
      <c r="F47" s="29"/>
      <c r="G47" s="29"/>
      <c r="H47" s="29"/>
      <c r="I47" s="29"/>
      <c r="J47" s="54"/>
      <c r="K47" s="41" t="s">
        <v>53</v>
      </c>
      <c r="L47" s="47">
        <v>99.066343042071196</v>
      </c>
    </row>
    <row r="48" spans="1:12" ht="15.4" customHeight="1" x14ac:dyDescent="0.25">
      <c r="B48" s="29"/>
      <c r="C48" s="29"/>
      <c r="D48" s="29"/>
      <c r="E48" s="29"/>
      <c r="F48" s="29"/>
      <c r="G48" s="29"/>
      <c r="H48" s="29"/>
      <c r="I48" s="29"/>
      <c r="J48" s="54"/>
      <c r="K48" s="41" t="s">
        <v>54</v>
      </c>
      <c r="L48" s="47">
        <v>97.582355033795793</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101.7245969188745</v>
      </c>
    </row>
    <row r="54" spans="1:12" ht="15.4" customHeight="1" x14ac:dyDescent="0.25">
      <c r="B54" s="28"/>
      <c r="C54" s="28"/>
      <c r="D54" s="28"/>
      <c r="E54" s="28"/>
      <c r="F54" s="28"/>
      <c r="G54" s="28"/>
      <c r="H54" s="28"/>
      <c r="I54" s="28"/>
      <c r="J54" s="54"/>
      <c r="K54" s="46" t="s">
        <v>5</v>
      </c>
      <c r="L54" s="47">
        <v>99.657712023879057</v>
      </c>
    </row>
    <row r="55" spans="1:12" ht="15.4" customHeight="1" x14ac:dyDescent="0.25">
      <c r="B55" s="4"/>
      <c r="C55" s="4"/>
      <c r="D55" s="5"/>
      <c r="E55" s="2"/>
      <c r="F55" s="28"/>
      <c r="G55" s="28"/>
      <c r="H55" s="28"/>
      <c r="I55" s="28"/>
      <c r="J55" s="54"/>
      <c r="K55" s="46" t="s">
        <v>46</v>
      </c>
      <c r="L55" s="47">
        <v>100.19729425028186</v>
      </c>
    </row>
    <row r="56" spans="1:12" ht="15.4" customHeight="1" x14ac:dyDescent="0.25">
      <c r="B56" s="4"/>
      <c r="C56" s="4"/>
      <c r="D56" s="5"/>
      <c r="E56" s="2"/>
      <c r="F56" s="28"/>
      <c r="G56" s="28"/>
      <c r="H56" s="28"/>
      <c r="I56" s="28"/>
      <c r="J56" s="54"/>
      <c r="K56" s="50" t="s">
        <v>4</v>
      </c>
      <c r="L56" s="47">
        <v>100.66595059076262</v>
      </c>
    </row>
    <row r="57" spans="1:12" ht="15.4" customHeight="1" x14ac:dyDescent="0.25">
      <c r="A57" s="4"/>
      <c r="B57" s="4"/>
      <c r="C57" s="4"/>
      <c r="D57" s="5"/>
      <c r="E57" s="2"/>
      <c r="F57" s="28"/>
      <c r="G57" s="28"/>
      <c r="H57" s="28"/>
      <c r="I57" s="28"/>
      <c r="J57" s="54"/>
      <c r="K57" s="41" t="s">
        <v>3</v>
      </c>
      <c r="L57" s="47">
        <v>101.281366791244</v>
      </c>
    </row>
    <row r="58" spans="1:12" ht="15.4" customHeight="1" x14ac:dyDescent="0.25">
      <c r="B58" s="29"/>
      <c r="C58" s="29"/>
      <c r="D58" s="29"/>
      <c r="E58" s="29"/>
      <c r="F58" s="28"/>
      <c r="G58" s="28"/>
      <c r="H58" s="28"/>
      <c r="I58" s="28"/>
      <c r="J58" s="54"/>
      <c r="K58" s="41" t="s">
        <v>45</v>
      </c>
      <c r="L58" s="47">
        <v>90.231904427266343</v>
      </c>
    </row>
    <row r="59" spans="1:12" ht="15.4" customHeight="1" x14ac:dyDescent="0.25">
      <c r="K59" s="41" t="s">
        <v>2</v>
      </c>
      <c r="L59" s="47">
        <v>101.2962962962963</v>
      </c>
    </row>
    <row r="60" spans="1:12" ht="15.4" customHeight="1" x14ac:dyDescent="0.25">
      <c r="A60" s="26" t="str">
        <f>"Indexed number of payroll jobs held by men in "&amp;$L$1&amp;" each week by State and Territory"</f>
        <v>Indexed number of payroll jobs held by men in Financial and insurance services each week by State and Territory</v>
      </c>
      <c r="K60" s="41" t="s">
        <v>1</v>
      </c>
      <c r="L60" s="47">
        <v>102.65540132770066</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101.23846892831926</v>
      </c>
    </row>
    <row r="63" spans="1:12" ht="15.4" customHeight="1" x14ac:dyDescent="0.25">
      <c r="B63" s="4"/>
      <c r="C63" s="4"/>
      <c r="D63" s="4"/>
      <c r="E63" s="4"/>
      <c r="F63" s="28"/>
      <c r="G63" s="28"/>
      <c r="H63" s="28"/>
      <c r="I63" s="28"/>
      <c r="J63" s="54"/>
      <c r="K63" s="46" t="s">
        <v>5</v>
      </c>
      <c r="L63" s="47">
        <v>99.69015638180521</v>
      </c>
    </row>
    <row r="64" spans="1:12" ht="15.4" customHeight="1" x14ac:dyDescent="0.25">
      <c r="B64" s="4"/>
      <c r="C64" s="4"/>
      <c r="D64" s="3"/>
      <c r="E64" s="2"/>
      <c r="F64" s="28"/>
      <c r="G64" s="28"/>
      <c r="H64" s="28"/>
      <c r="I64" s="28"/>
      <c r="J64" s="54"/>
      <c r="K64" s="46" t="s">
        <v>46</v>
      </c>
      <c r="L64" s="47">
        <v>98.945079722982769</v>
      </c>
    </row>
    <row r="65" spans="1:12" ht="15.4" customHeight="1" x14ac:dyDescent="0.25">
      <c r="B65" s="4"/>
      <c r="C65" s="4"/>
      <c r="D65" s="3"/>
      <c r="E65" s="2"/>
      <c r="F65" s="28"/>
      <c r="G65" s="28"/>
      <c r="H65" s="28"/>
      <c r="I65" s="28"/>
      <c r="J65" s="54"/>
      <c r="K65" s="50" t="s">
        <v>4</v>
      </c>
      <c r="L65" s="47">
        <v>100.39742212674543</v>
      </c>
    </row>
    <row r="66" spans="1:12" ht="15.4" customHeight="1" x14ac:dyDescent="0.25">
      <c r="B66" s="4"/>
      <c r="C66" s="4"/>
      <c r="D66" s="3"/>
      <c r="E66" s="2"/>
      <c r="F66" s="28"/>
      <c r="G66" s="28"/>
      <c r="H66" s="28"/>
      <c r="I66" s="28"/>
      <c r="J66" s="54"/>
      <c r="K66" s="41" t="s">
        <v>3</v>
      </c>
      <c r="L66" s="47">
        <v>101.9296773701472</v>
      </c>
    </row>
    <row r="67" spans="1:12" ht="15.4" customHeight="1" x14ac:dyDescent="0.25">
      <c r="B67" s="28"/>
      <c r="C67" s="28"/>
      <c r="D67" s="28"/>
      <c r="E67" s="28"/>
      <c r="F67" s="28"/>
      <c r="G67" s="28"/>
      <c r="H67" s="28"/>
      <c r="I67" s="28"/>
      <c r="J67" s="54"/>
      <c r="K67" s="41" t="s">
        <v>45</v>
      </c>
      <c r="L67" s="47">
        <v>88.545326774420246</v>
      </c>
    </row>
    <row r="68" spans="1:12" ht="15.4" customHeight="1" x14ac:dyDescent="0.25">
      <c r="A68" s="28"/>
      <c r="B68" s="28"/>
      <c r="C68" s="28"/>
      <c r="D68" s="28"/>
      <c r="E68" s="28"/>
      <c r="F68" s="28"/>
      <c r="G68" s="28"/>
      <c r="H68" s="28"/>
      <c r="I68" s="28"/>
      <c r="J68" s="54"/>
      <c r="K68" s="41" t="s">
        <v>2</v>
      </c>
      <c r="L68" s="47">
        <v>100.92592592592592</v>
      </c>
    </row>
    <row r="69" spans="1:12" ht="15.4" customHeight="1" x14ac:dyDescent="0.25">
      <c r="A69" s="28"/>
      <c r="B69" s="27"/>
      <c r="C69" s="27"/>
      <c r="D69" s="27"/>
      <c r="E69" s="27"/>
      <c r="F69" s="27"/>
      <c r="G69" s="27"/>
      <c r="H69" s="27"/>
      <c r="I69" s="27"/>
      <c r="J69" s="63"/>
      <c r="K69" s="41" t="s">
        <v>1</v>
      </c>
      <c r="L69" s="47">
        <v>101.87085093542547</v>
      </c>
    </row>
    <row r="70" spans="1:12" ht="15.4" customHeight="1" x14ac:dyDescent="0.25">
      <c r="K70" s="43"/>
      <c r="L70" s="47" t="s">
        <v>7</v>
      </c>
    </row>
    <row r="71" spans="1:12" ht="15.4" customHeight="1" x14ac:dyDescent="0.25">
      <c r="K71" s="46" t="s">
        <v>6</v>
      </c>
      <c r="L71" s="47">
        <v>101.42623007743326</v>
      </c>
    </row>
    <row r="72" spans="1:12" ht="15.4" customHeight="1" x14ac:dyDescent="0.25">
      <c r="K72" s="46" t="s">
        <v>5</v>
      </c>
      <c r="L72" s="47">
        <v>100.84339108429043</v>
      </c>
    </row>
    <row r="73" spans="1:12" ht="15.4" customHeight="1" x14ac:dyDescent="0.25">
      <c r="K73" s="46" t="s">
        <v>46</v>
      </c>
      <c r="L73" s="47">
        <v>98.106619423417612</v>
      </c>
    </row>
    <row r="74" spans="1:12" ht="15.4" customHeight="1" x14ac:dyDescent="0.25">
      <c r="K74" s="50" t="s">
        <v>4</v>
      </c>
      <c r="L74" s="47">
        <v>101.59462943071964</v>
      </c>
    </row>
    <row r="75" spans="1:12" ht="15.4" customHeight="1" x14ac:dyDescent="0.25">
      <c r="A75" s="26" t="str">
        <f>"Indexed number of payroll jobs held by women in "&amp;$L$1&amp;" each week by State and Territory"</f>
        <v>Indexed number of payroll jobs held by women in Financial and insurance services each week by State and Territory</v>
      </c>
      <c r="K75" s="41" t="s">
        <v>3</v>
      </c>
      <c r="L75" s="47">
        <v>102.01555945389369</v>
      </c>
    </row>
    <row r="76" spans="1:12" ht="15.4" customHeight="1" x14ac:dyDescent="0.25">
      <c r="K76" s="41" t="s">
        <v>45</v>
      </c>
      <c r="L76" s="47">
        <v>87.947997189037238</v>
      </c>
    </row>
    <row r="77" spans="1:12" ht="15.4" customHeight="1" x14ac:dyDescent="0.25">
      <c r="B77" s="4"/>
      <c r="C77" s="4"/>
      <c r="D77" s="4"/>
      <c r="E77" s="4"/>
      <c r="F77" s="28"/>
      <c r="G77" s="28"/>
      <c r="H77" s="28"/>
      <c r="I77" s="28"/>
      <c r="J77" s="54"/>
      <c r="K77" s="41" t="s">
        <v>2</v>
      </c>
      <c r="L77" s="47">
        <v>96.144444444444431</v>
      </c>
    </row>
    <row r="78" spans="1:12" ht="15.4" customHeight="1" x14ac:dyDescent="0.25">
      <c r="B78" s="4"/>
      <c r="C78" s="4"/>
      <c r="D78" s="4"/>
      <c r="E78" s="4"/>
      <c r="F78" s="28"/>
      <c r="G78" s="28"/>
      <c r="H78" s="28"/>
      <c r="I78" s="28"/>
      <c r="J78" s="54"/>
      <c r="K78" s="41" t="s">
        <v>1</v>
      </c>
      <c r="L78" s="47">
        <v>102.36934218467108</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102.46226802243399</v>
      </c>
    </row>
    <row r="83" spans="1:12" ht="15.4" customHeight="1" x14ac:dyDescent="0.25">
      <c r="B83" s="28"/>
      <c r="C83" s="28"/>
      <c r="D83" s="28"/>
      <c r="E83" s="28"/>
      <c r="F83" s="28"/>
      <c r="G83" s="28"/>
      <c r="H83" s="28"/>
      <c r="I83" s="28"/>
      <c r="J83" s="54"/>
      <c r="K83" s="46" t="s">
        <v>5</v>
      </c>
      <c r="L83" s="47">
        <v>99.428207320958464</v>
      </c>
    </row>
    <row r="84" spans="1:12" ht="15.4" customHeight="1" x14ac:dyDescent="0.25">
      <c r="A84" s="28"/>
      <c r="B84" s="27"/>
      <c r="C84" s="27"/>
      <c r="D84" s="27"/>
      <c r="E84" s="27"/>
      <c r="F84" s="27"/>
      <c r="G84" s="27"/>
      <c r="H84" s="27"/>
      <c r="I84" s="27"/>
      <c r="J84" s="63"/>
      <c r="K84" s="46" t="s">
        <v>46</v>
      </c>
      <c r="L84" s="47">
        <v>99.257920273998664</v>
      </c>
    </row>
    <row r="85" spans="1:12" ht="15.4" customHeight="1" x14ac:dyDescent="0.25">
      <c r="K85" s="50" t="s">
        <v>4</v>
      </c>
      <c r="L85" s="47">
        <v>99.443929564411491</v>
      </c>
    </row>
    <row r="86" spans="1:12" ht="15.4" customHeight="1" x14ac:dyDescent="0.25">
      <c r="K86" s="41" t="s">
        <v>3</v>
      </c>
      <c r="L86" s="47">
        <v>100.56723595782724</v>
      </c>
    </row>
    <row r="87" spans="1:12" ht="15.4" customHeight="1" x14ac:dyDescent="0.25">
      <c r="K87" s="41" t="s">
        <v>45</v>
      </c>
      <c r="L87" s="47">
        <v>95.874689826302728</v>
      </c>
    </row>
    <row r="88" spans="1:12" ht="15.4" customHeight="1" x14ac:dyDescent="0.25">
      <c r="K88" s="41" t="s">
        <v>2</v>
      </c>
      <c r="L88" s="47">
        <v>94.181034482758619</v>
      </c>
    </row>
    <row r="89" spans="1:12" ht="15.4" customHeight="1" x14ac:dyDescent="0.25">
      <c r="K89" s="41" t="s">
        <v>1</v>
      </c>
      <c r="L89" s="47">
        <v>100.1544799176107</v>
      </c>
    </row>
    <row r="90" spans="1:12" ht="15.4" customHeight="1" x14ac:dyDescent="0.25">
      <c r="K90" s="49"/>
      <c r="L90" s="47" t="s">
        <v>8</v>
      </c>
    </row>
    <row r="91" spans="1:12" ht="15" customHeight="1" x14ac:dyDescent="0.25">
      <c r="K91" s="46" t="s">
        <v>6</v>
      </c>
      <c r="L91" s="47">
        <v>102.00971227942182</v>
      </c>
    </row>
    <row r="92" spans="1:12" ht="15" customHeight="1" x14ac:dyDescent="0.25">
      <c r="K92" s="46" t="s">
        <v>5</v>
      </c>
      <c r="L92" s="47">
        <v>99.475158039472149</v>
      </c>
    </row>
    <row r="93" spans="1:12" ht="15" customHeight="1" x14ac:dyDescent="0.25">
      <c r="A93" s="26"/>
      <c r="K93" s="46" t="s">
        <v>46</v>
      </c>
      <c r="L93" s="47">
        <v>98.547553356800805</v>
      </c>
    </row>
    <row r="94" spans="1:12" ht="15" customHeight="1" x14ac:dyDescent="0.25">
      <c r="K94" s="50" t="s">
        <v>4</v>
      </c>
      <c r="L94" s="47">
        <v>100.06950880444856</v>
      </c>
    </row>
    <row r="95" spans="1:12" ht="15" customHeight="1" x14ac:dyDescent="0.25">
      <c r="K95" s="41" t="s">
        <v>3</v>
      </c>
      <c r="L95" s="47">
        <v>100.82002589555459</v>
      </c>
    </row>
    <row r="96" spans="1:12" ht="15" customHeight="1" x14ac:dyDescent="0.25">
      <c r="K96" s="41" t="s">
        <v>45</v>
      </c>
      <c r="L96" s="47">
        <v>96.83622828784118</v>
      </c>
    </row>
    <row r="97" spans="1:12" ht="15" customHeight="1" x14ac:dyDescent="0.25">
      <c r="K97" s="41" t="s">
        <v>2</v>
      </c>
      <c r="L97" s="47">
        <v>95.474137931034491</v>
      </c>
    </row>
    <row r="98" spans="1:12" ht="15" customHeight="1" x14ac:dyDescent="0.25">
      <c r="K98" s="41" t="s">
        <v>1</v>
      </c>
      <c r="L98" s="47">
        <v>100.25746652935119</v>
      </c>
    </row>
    <row r="99" spans="1:12" ht="15" customHeight="1" x14ac:dyDescent="0.25">
      <c r="K99" s="43"/>
      <c r="L99" s="47" t="s">
        <v>7</v>
      </c>
    </row>
    <row r="100" spans="1:12" ht="15" customHeight="1" x14ac:dyDescent="0.25">
      <c r="A100" s="25"/>
      <c r="B100" s="24"/>
      <c r="K100" s="46" t="s">
        <v>6</v>
      </c>
      <c r="L100" s="47">
        <v>102.24650038757923</v>
      </c>
    </row>
    <row r="101" spans="1:12" x14ac:dyDescent="0.25">
      <c r="A101" s="25"/>
      <c r="B101" s="24"/>
      <c r="K101" s="46" t="s">
        <v>5</v>
      </c>
      <c r="L101" s="47">
        <v>100.78736354947431</v>
      </c>
    </row>
    <row r="102" spans="1:12" x14ac:dyDescent="0.25">
      <c r="A102" s="25"/>
      <c r="B102" s="24"/>
      <c r="K102" s="46" t="s">
        <v>46</v>
      </c>
      <c r="L102" s="47">
        <v>98.050423365997531</v>
      </c>
    </row>
    <row r="103" spans="1:12" x14ac:dyDescent="0.25">
      <c r="A103" s="25"/>
      <c r="B103" s="24"/>
      <c r="K103" s="50" t="s">
        <v>4</v>
      </c>
      <c r="L103" s="47">
        <v>101.5430954587581</v>
      </c>
    </row>
    <row r="104" spans="1:12" x14ac:dyDescent="0.25">
      <c r="A104" s="25"/>
      <c r="B104" s="24"/>
      <c r="K104" s="41" t="s">
        <v>3</v>
      </c>
      <c r="L104" s="47">
        <v>101.08810654171035</v>
      </c>
    </row>
    <row r="105" spans="1:12" x14ac:dyDescent="0.25">
      <c r="A105" s="25"/>
      <c r="B105" s="24"/>
      <c r="K105" s="41" t="s">
        <v>45</v>
      </c>
      <c r="L105" s="47">
        <v>96.277915632754343</v>
      </c>
    </row>
    <row r="106" spans="1:12" x14ac:dyDescent="0.25">
      <c r="A106" s="25"/>
      <c r="B106" s="24"/>
      <c r="K106" s="41" t="s">
        <v>2</v>
      </c>
      <c r="L106" s="47">
        <v>95.40517241379311</v>
      </c>
    </row>
    <row r="107" spans="1:12" x14ac:dyDescent="0.25">
      <c r="A107" s="25"/>
      <c r="B107" s="24"/>
      <c r="K107" s="41" t="s">
        <v>1</v>
      </c>
      <c r="L107" s="47">
        <v>101.21215242018538</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100.32806965901646</v>
      </c>
    </row>
    <row r="111" spans="1:12" x14ac:dyDescent="0.25">
      <c r="K111" s="75">
        <v>43918</v>
      </c>
      <c r="L111" s="47">
        <v>99.633710937870916</v>
      </c>
    </row>
    <row r="112" spans="1:12" x14ac:dyDescent="0.25">
      <c r="K112" s="75">
        <v>43925</v>
      </c>
      <c r="L112" s="47">
        <v>99.018639674114311</v>
      </c>
    </row>
    <row r="113" spans="11:12" x14ac:dyDescent="0.25">
      <c r="K113" s="75">
        <v>43932</v>
      </c>
      <c r="L113" s="47">
        <v>99.473949085108202</v>
      </c>
    </row>
    <row r="114" spans="11:12" x14ac:dyDescent="0.25">
      <c r="K114" s="75">
        <v>43939</v>
      </c>
      <c r="L114" s="47">
        <v>99.623028496007137</v>
      </c>
    </row>
    <row r="115" spans="11:12" x14ac:dyDescent="0.25">
      <c r="K115" s="75">
        <v>43946</v>
      </c>
      <c r="L115" s="47">
        <v>99.7894372014851</v>
      </c>
    </row>
    <row r="116" spans="11:12" x14ac:dyDescent="0.25">
      <c r="K116" s="75">
        <v>43953</v>
      </c>
      <c r="L116" s="47">
        <v>100.3180993799436</v>
      </c>
    </row>
    <row r="117" spans="11:12" x14ac:dyDescent="0.25">
      <c r="K117" s="75">
        <v>43960</v>
      </c>
      <c r="L117" s="47">
        <v>100.13412399228964</v>
      </c>
    </row>
    <row r="118" spans="11:12" x14ac:dyDescent="0.25">
      <c r="K118" s="75">
        <v>43967</v>
      </c>
      <c r="L118" s="47">
        <v>100.23406417061523</v>
      </c>
    </row>
    <row r="119" spans="11:12" x14ac:dyDescent="0.25">
      <c r="K119" s="75">
        <v>43974</v>
      </c>
      <c r="L119" s="47">
        <v>100.46907789161833</v>
      </c>
    </row>
    <row r="120" spans="11:12" x14ac:dyDescent="0.25">
      <c r="K120" s="75">
        <v>43981</v>
      </c>
      <c r="L120" s="47">
        <v>100.64878030252675</v>
      </c>
    </row>
    <row r="121" spans="11:12" x14ac:dyDescent="0.25">
      <c r="K121" s="75">
        <v>43988</v>
      </c>
      <c r="L121" s="47">
        <v>100.56237121722864</v>
      </c>
    </row>
    <row r="122" spans="11:12" x14ac:dyDescent="0.25">
      <c r="K122" s="75">
        <v>43995</v>
      </c>
      <c r="L122" s="47">
        <v>100.7183348684398</v>
      </c>
    </row>
    <row r="123" spans="11:12" x14ac:dyDescent="0.25">
      <c r="K123" s="75">
        <v>44002</v>
      </c>
      <c r="L123" s="47">
        <v>100.43774272881791</v>
      </c>
    </row>
    <row r="124" spans="11:12" x14ac:dyDescent="0.25">
      <c r="K124" s="75">
        <v>44009</v>
      </c>
      <c r="L124" s="47">
        <v>100.88694653081767</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106.49956933467976</v>
      </c>
    </row>
    <row r="153" spans="11:12" x14ac:dyDescent="0.25">
      <c r="K153" s="75">
        <v>43918</v>
      </c>
      <c r="L153" s="47">
        <v>107.40544097770213</v>
      </c>
    </row>
    <row r="154" spans="11:12" x14ac:dyDescent="0.25">
      <c r="K154" s="75">
        <v>43925</v>
      </c>
      <c r="L154" s="47">
        <v>99.623065784279959</v>
      </c>
    </row>
    <row r="155" spans="11:12" x14ac:dyDescent="0.25">
      <c r="K155" s="75">
        <v>43932</v>
      </c>
      <c r="L155" s="47">
        <v>97.977366300017977</v>
      </c>
    </row>
    <row r="156" spans="11:12" x14ac:dyDescent="0.25">
      <c r="K156" s="75">
        <v>43939</v>
      </c>
      <c r="L156" s="47">
        <v>95.278069005763712</v>
      </c>
    </row>
    <row r="157" spans="11:12" x14ac:dyDescent="0.25">
      <c r="K157" s="75">
        <v>43946</v>
      </c>
      <c r="L157" s="47">
        <v>91.931049197063714</v>
      </c>
    </row>
    <row r="158" spans="11:12" x14ac:dyDescent="0.25">
      <c r="K158" s="75">
        <v>43953</v>
      </c>
      <c r="L158" s="47">
        <v>92.29779337580878</v>
      </c>
    </row>
    <row r="159" spans="11:12" x14ac:dyDescent="0.25">
      <c r="K159" s="75">
        <v>43960</v>
      </c>
      <c r="L159" s="47">
        <v>90.065453924716493</v>
      </c>
    </row>
    <row r="160" spans="11:12" x14ac:dyDescent="0.25">
      <c r="K160" s="75">
        <v>43967</v>
      </c>
      <c r="L160" s="47">
        <v>90.506071668334116</v>
      </c>
    </row>
    <row r="161" spans="11:12" x14ac:dyDescent="0.25">
      <c r="K161" s="75">
        <v>43974</v>
      </c>
      <c r="L161" s="47">
        <v>91.656617312614458</v>
      </c>
    </row>
    <row r="162" spans="11:12" x14ac:dyDescent="0.25">
      <c r="K162" s="75">
        <v>43981</v>
      </c>
      <c r="L162" s="47">
        <v>93.011763580565017</v>
      </c>
    </row>
    <row r="163" spans="11:12" x14ac:dyDescent="0.25">
      <c r="K163" s="75">
        <v>43988</v>
      </c>
      <c r="L163" s="47">
        <v>91.342150464597083</v>
      </c>
    </row>
    <row r="164" spans="11:12" x14ac:dyDescent="0.25">
      <c r="K164" s="75">
        <v>43995</v>
      </c>
      <c r="L164" s="47">
        <v>93.00439532467756</v>
      </c>
    </row>
    <row r="165" spans="11:12" x14ac:dyDescent="0.25">
      <c r="K165" s="75">
        <v>44002</v>
      </c>
      <c r="L165" s="47">
        <v>93.165959051516992</v>
      </c>
    </row>
    <row r="166" spans="11:12" x14ac:dyDescent="0.25">
      <c r="K166" s="75">
        <v>44009</v>
      </c>
      <c r="L166" s="47">
        <v>92.753990558227699</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159C-A33E-40E2-AB9B-9CDB1F8C582D}">
  <sheetPr codeName="Sheet15">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31</v>
      </c>
    </row>
    <row r="2" spans="1:12" ht="19.5" customHeight="1" x14ac:dyDescent="0.3">
      <c r="A2" s="7" t="str">
        <f>"Weekly Payroll Jobs and Wages in Australia - " &amp;$L$1</f>
        <v>Weekly Payroll Jobs and Wages in Australia - Rental, hiring and real estate services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Rental, hiring and real estate services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-7.6565261353145453E-2</v>
      </c>
      <c r="C11" s="32">
        <v>7.5484458940906496E-3</v>
      </c>
      <c r="D11" s="32">
        <v>-1.9115634621963418E-3</v>
      </c>
      <c r="E11" s="32">
        <v>1.1880378841522266E-4</v>
      </c>
      <c r="F11" s="32">
        <v>-6.8737809637630098E-2</v>
      </c>
      <c r="G11" s="32">
        <v>3.8836976389972078E-2</v>
      </c>
      <c r="H11" s="32">
        <v>-6.860015708801348E-3</v>
      </c>
      <c r="I11" s="68">
        <v>1.9159861837503955E-2</v>
      </c>
      <c r="J11" s="46"/>
      <c r="K11" s="46"/>
      <c r="L11" s="47"/>
    </row>
    <row r="12" spans="1:12" x14ac:dyDescent="0.25">
      <c r="A12" s="69" t="s">
        <v>6</v>
      </c>
      <c r="B12" s="32">
        <v>-7.6436796514341987E-2</v>
      </c>
      <c r="C12" s="32">
        <v>8.4745762711864181E-3</v>
      </c>
      <c r="D12" s="32">
        <v>2.3432552248259242E-3</v>
      </c>
      <c r="E12" s="32">
        <v>1.8187970560865629E-3</v>
      </c>
      <c r="F12" s="32">
        <v>-7.1840093254464832E-2</v>
      </c>
      <c r="G12" s="32">
        <v>4.3663599846488488E-2</v>
      </c>
      <c r="H12" s="32">
        <v>-1.2014252927650126E-2</v>
      </c>
      <c r="I12" s="68">
        <v>3.6060212582087026E-2</v>
      </c>
      <c r="J12" s="46"/>
      <c r="K12" s="46"/>
      <c r="L12" s="47"/>
    </row>
    <row r="13" spans="1:12" ht="15" customHeight="1" x14ac:dyDescent="0.25">
      <c r="A13" s="69" t="s">
        <v>5</v>
      </c>
      <c r="B13" s="32">
        <v>-9.6059503085931364E-2</v>
      </c>
      <c r="C13" s="32">
        <v>-5.8402630052214466E-3</v>
      </c>
      <c r="D13" s="32">
        <v>-1.3395770160826048E-2</v>
      </c>
      <c r="E13" s="32">
        <v>-6.6533218949575978E-3</v>
      </c>
      <c r="F13" s="32">
        <v>-0.1022810918940269</v>
      </c>
      <c r="G13" s="32">
        <v>1.2945651278908121E-2</v>
      </c>
      <c r="H13" s="32">
        <v>-2.1309672757222842E-2</v>
      </c>
      <c r="I13" s="68">
        <v>1.031426462238838E-2</v>
      </c>
      <c r="J13" s="46"/>
      <c r="K13" s="46"/>
      <c r="L13" s="47"/>
    </row>
    <row r="14" spans="1:12" ht="15" customHeight="1" x14ac:dyDescent="0.25">
      <c r="A14" s="69" t="s">
        <v>46</v>
      </c>
      <c r="B14" s="32">
        <v>-6.615513276186491E-2</v>
      </c>
      <c r="C14" s="32">
        <v>1.816316761266501E-2</v>
      </c>
      <c r="D14" s="32">
        <v>6.938996347896742E-3</v>
      </c>
      <c r="E14" s="32">
        <v>3.0300289435600813E-3</v>
      </c>
      <c r="F14" s="32">
        <v>-4.079080420193959E-2</v>
      </c>
      <c r="G14" s="32">
        <v>4.8060199090069089E-2</v>
      </c>
      <c r="H14" s="32">
        <v>2.1670400072447471E-2</v>
      </c>
      <c r="I14" s="68">
        <v>1.8263794984952897E-2</v>
      </c>
      <c r="J14" s="46"/>
      <c r="K14" s="46"/>
      <c r="L14" s="47"/>
    </row>
    <row r="15" spans="1:12" ht="15" customHeight="1" x14ac:dyDescent="0.25">
      <c r="A15" s="69" t="s">
        <v>4</v>
      </c>
      <c r="B15" s="32">
        <v>-8.6589386913961897E-2</v>
      </c>
      <c r="C15" s="32">
        <v>-7.7809905792369793E-3</v>
      </c>
      <c r="D15" s="32">
        <v>-1.6859519408502832E-2</v>
      </c>
      <c r="E15" s="32">
        <v>8.3248543150493681E-4</v>
      </c>
      <c r="F15" s="32">
        <v>-5.7833808528338637E-2</v>
      </c>
      <c r="G15" s="32">
        <v>-6.1171313428459717E-3</v>
      </c>
      <c r="H15" s="32">
        <v>-4.42242143460847E-2</v>
      </c>
      <c r="I15" s="68">
        <v>2.1720093530542384E-2</v>
      </c>
      <c r="J15" s="46"/>
      <c r="K15" s="64"/>
      <c r="L15" s="47"/>
    </row>
    <row r="16" spans="1:12" ht="15" customHeight="1" x14ac:dyDescent="0.25">
      <c r="A16" s="69" t="s">
        <v>3</v>
      </c>
      <c r="B16" s="32">
        <v>-5.5001787629603172E-2</v>
      </c>
      <c r="C16" s="32">
        <v>1.7165091717620928E-2</v>
      </c>
      <c r="D16" s="32">
        <v>-4.1260936911291513E-3</v>
      </c>
      <c r="E16" s="32">
        <v>4.1195510530076529E-3</v>
      </c>
      <c r="F16" s="32">
        <v>-3.6457954251435054E-2</v>
      </c>
      <c r="G16" s="32">
        <v>7.4675110901048836E-2</v>
      </c>
      <c r="H16" s="32">
        <v>5.6492161374355199E-4</v>
      </c>
      <c r="I16" s="68">
        <v>-5.2299208863169078E-3</v>
      </c>
      <c r="J16" s="46"/>
      <c r="K16" s="46"/>
      <c r="L16" s="47"/>
    </row>
    <row r="17" spans="1:12" ht="15" customHeight="1" x14ac:dyDescent="0.25">
      <c r="A17" s="69" t="s">
        <v>45</v>
      </c>
      <c r="B17" s="32">
        <v>-5.1524390243902429E-2</v>
      </c>
      <c r="C17" s="32">
        <v>3.5744552058111445E-2</v>
      </c>
      <c r="D17" s="32">
        <v>1.5158706615247652E-2</v>
      </c>
      <c r="E17" s="32">
        <v>5.9683676514472594E-3</v>
      </c>
      <c r="F17" s="32">
        <v>-9.0324313276386126E-2</v>
      </c>
      <c r="G17" s="32">
        <v>8.7132349064065417E-2</v>
      </c>
      <c r="H17" s="32">
        <v>1.2303193019234326E-2</v>
      </c>
      <c r="I17" s="68">
        <v>5.533953017269333E-4</v>
      </c>
      <c r="J17" s="46"/>
      <c r="K17" s="46"/>
      <c r="L17" s="47"/>
    </row>
    <row r="18" spans="1:12" ht="15" customHeight="1" x14ac:dyDescent="0.25">
      <c r="A18" s="69" t="s">
        <v>2</v>
      </c>
      <c r="B18" s="32">
        <v>-3.7935554341889666E-2</v>
      </c>
      <c r="C18" s="32">
        <v>-1.0370786516853969E-2</v>
      </c>
      <c r="D18" s="32">
        <v>-8.2813386273394851E-4</v>
      </c>
      <c r="E18" s="32">
        <v>-7.3198198198197728E-3</v>
      </c>
      <c r="F18" s="32">
        <v>-4.2677738995604564E-2</v>
      </c>
      <c r="G18" s="32">
        <v>1.5978085219926941E-2</v>
      </c>
      <c r="H18" s="32">
        <v>-3.9414008262445122E-2</v>
      </c>
      <c r="I18" s="68">
        <v>3.5411912489580644E-2</v>
      </c>
      <c r="J18" s="46"/>
      <c r="K18" s="46"/>
      <c r="L18" s="47"/>
    </row>
    <row r="19" spans="1:12" x14ac:dyDescent="0.25">
      <c r="A19" s="70" t="s">
        <v>1</v>
      </c>
      <c r="B19" s="32">
        <v>-6.621428571428567E-2</v>
      </c>
      <c r="C19" s="32">
        <v>2.0331707317073233E-2</v>
      </c>
      <c r="D19" s="32">
        <v>1.6694750486066168E-2</v>
      </c>
      <c r="E19" s="32">
        <v>-6.4766839378238572E-4</v>
      </c>
      <c r="F19" s="32">
        <v>-8.5701306693078072E-2</v>
      </c>
      <c r="G19" s="32">
        <v>4.3474514341391934E-2</v>
      </c>
      <c r="H19" s="32">
        <v>1.5958953740142334E-2</v>
      </c>
      <c r="I19" s="68">
        <v>-2.3238397797590737E-2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-7.4716034892095884E-2</v>
      </c>
      <c r="C21" s="32">
        <v>-4.0165393671395266E-3</v>
      </c>
      <c r="D21" s="32">
        <v>-9.6470991320237731E-3</v>
      </c>
      <c r="E21" s="32">
        <v>-1.3781042987349723E-3</v>
      </c>
      <c r="F21" s="32">
        <v>-9.2358776945309584E-2</v>
      </c>
      <c r="G21" s="32">
        <v>3.1200060592896817E-2</v>
      </c>
      <c r="H21" s="32">
        <v>-1.5642221850247662E-2</v>
      </c>
      <c r="I21" s="68">
        <v>1.7260857428502696E-2</v>
      </c>
      <c r="J21" s="46"/>
      <c r="K21" s="46"/>
      <c r="L21" s="46"/>
    </row>
    <row r="22" spans="1:12" x14ac:dyDescent="0.25">
      <c r="A22" s="69" t="s">
        <v>13</v>
      </c>
      <c r="B22" s="32">
        <v>-8.0044814166356781E-2</v>
      </c>
      <c r="C22" s="32">
        <v>1.4307204512947758E-2</v>
      </c>
      <c r="D22" s="32">
        <v>4.4415170214240351E-3</v>
      </c>
      <c r="E22" s="32">
        <v>8.5254027261472132E-4</v>
      </c>
      <c r="F22" s="32">
        <v>-3.4484371782146361E-2</v>
      </c>
      <c r="G22" s="32">
        <v>4.9171894993970788E-2</v>
      </c>
      <c r="H22" s="32">
        <v>5.5684634182280313E-3</v>
      </c>
      <c r="I22" s="68">
        <v>2.1772260081811323E-2</v>
      </c>
      <c r="J22" s="46"/>
      <c r="K22" s="52" t="s">
        <v>12</v>
      </c>
      <c r="L22" s="46" t="s">
        <v>63</v>
      </c>
    </row>
    <row r="23" spans="1:12" x14ac:dyDescent="0.25">
      <c r="A23" s="70" t="s">
        <v>48</v>
      </c>
      <c r="B23" s="32">
        <v>-6.1489675516224196E-2</v>
      </c>
      <c r="C23" s="32">
        <v>0.16362694300518132</v>
      </c>
      <c r="D23" s="32">
        <v>4.0430576372802784E-2</v>
      </c>
      <c r="E23" s="32">
        <v>2.1149297342423878E-2</v>
      </c>
      <c r="F23" s="32">
        <v>0.17264100784291281</v>
      </c>
      <c r="G23" s="32">
        <v>0.16759201735919471</v>
      </c>
      <c r="H23" s="32">
        <v>-0.16414198965057292</v>
      </c>
      <c r="I23" s="68">
        <v>0.26434062366987554</v>
      </c>
      <c r="J23" s="46"/>
      <c r="K23" s="49"/>
      <c r="L23" s="46" t="s">
        <v>9</v>
      </c>
    </row>
    <row r="24" spans="1:12" x14ac:dyDescent="0.25">
      <c r="A24" s="69" t="s">
        <v>49</v>
      </c>
      <c r="B24" s="32">
        <v>-0.11978233819296125</v>
      </c>
      <c r="C24" s="32">
        <v>2.1076760669582306E-2</v>
      </c>
      <c r="D24" s="32">
        <v>1.7399023524189428E-3</v>
      </c>
      <c r="E24" s="32">
        <v>-1.8986140117713823E-3</v>
      </c>
      <c r="F24" s="32">
        <v>-7.3340063359416008E-2</v>
      </c>
      <c r="G24" s="32">
        <v>4.2693161799222556E-2</v>
      </c>
      <c r="H24" s="32">
        <v>-8.9952855152173328E-3</v>
      </c>
      <c r="I24" s="68">
        <v>1.5483450996498727E-2</v>
      </c>
      <c r="J24" s="46"/>
      <c r="K24" s="46" t="s">
        <v>48</v>
      </c>
      <c r="L24" s="47">
        <v>80.653883972468037</v>
      </c>
    </row>
    <row r="25" spans="1:12" x14ac:dyDescent="0.25">
      <c r="A25" s="69" t="s">
        <v>50</v>
      </c>
      <c r="B25" s="32">
        <v>-8.2052759920195117E-2</v>
      </c>
      <c r="C25" s="32">
        <v>-9.738735327527448E-3</v>
      </c>
      <c r="D25" s="32">
        <v>-1.0310707456978929E-2</v>
      </c>
      <c r="E25" s="32">
        <v>-2.9786727034433191E-3</v>
      </c>
      <c r="F25" s="32">
        <v>-9.6950792646459005E-2</v>
      </c>
      <c r="G25" s="32">
        <v>1.8765199205240224E-2</v>
      </c>
      <c r="H25" s="32">
        <v>-1.4276896893532509E-2</v>
      </c>
      <c r="I25" s="68">
        <v>8.9821944119228281E-3</v>
      </c>
      <c r="J25" s="46"/>
      <c r="K25" s="46" t="s">
        <v>49</v>
      </c>
      <c r="L25" s="47">
        <v>86.204847246726715</v>
      </c>
    </row>
    <row r="26" spans="1:12" x14ac:dyDescent="0.25">
      <c r="A26" s="69" t="s">
        <v>51</v>
      </c>
      <c r="B26" s="32">
        <v>-5.962782514548659E-2</v>
      </c>
      <c r="C26" s="32">
        <v>-6.6604717655468493E-3</v>
      </c>
      <c r="D26" s="32">
        <v>-6.5894631496176137E-3</v>
      </c>
      <c r="E26" s="32">
        <v>-1.2137655290589411E-3</v>
      </c>
      <c r="F26" s="32">
        <v>-8.2757722254974575E-2</v>
      </c>
      <c r="G26" s="32">
        <v>3.290431590667442E-2</v>
      </c>
      <c r="H26" s="32">
        <v>2.4158062787189571E-3</v>
      </c>
      <c r="I26" s="68">
        <v>1.3476833130436905E-2</v>
      </c>
      <c r="J26" s="46"/>
      <c r="K26" s="46" t="s">
        <v>50</v>
      </c>
      <c r="L26" s="47">
        <v>92.697480233503299</v>
      </c>
    </row>
    <row r="27" spans="1:12" ht="17.25" customHeight="1" x14ac:dyDescent="0.25">
      <c r="A27" s="69" t="s">
        <v>52</v>
      </c>
      <c r="B27" s="32">
        <v>-4.3050056194345876E-2</v>
      </c>
      <c r="C27" s="32">
        <v>4.1767214007077946E-3</v>
      </c>
      <c r="D27" s="32">
        <v>-1.1093731199613988E-3</v>
      </c>
      <c r="E27" s="32">
        <v>1.92887281494869E-3</v>
      </c>
      <c r="F27" s="32">
        <v>-5.5472206001385915E-2</v>
      </c>
      <c r="G27" s="32">
        <v>6.3122702661754015E-2</v>
      </c>
      <c r="H27" s="32">
        <v>-6.1155046268535074E-4</v>
      </c>
      <c r="I27" s="68">
        <v>3.0604671009222706E-2</v>
      </c>
      <c r="J27" s="59"/>
      <c r="K27" s="50" t="s">
        <v>51</v>
      </c>
      <c r="L27" s="47">
        <v>94.667749357152516</v>
      </c>
    </row>
    <row r="28" spans="1:12" x14ac:dyDescent="0.25">
      <c r="A28" s="69" t="s">
        <v>53</v>
      </c>
      <c r="B28" s="32">
        <v>-4.7422037422037433E-2</v>
      </c>
      <c r="C28" s="32">
        <v>4.3491715556700505E-3</v>
      </c>
      <c r="D28" s="32">
        <v>-2.4678235256452297E-3</v>
      </c>
      <c r="E28" s="32">
        <v>1.2822978777971006E-3</v>
      </c>
      <c r="F28" s="32">
        <v>-4.4366695736625994E-2</v>
      </c>
      <c r="G28" s="32">
        <v>3.3070225371413686E-2</v>
      </c>
      <c r="H28" s="32">
        <v>-9.9146925465806168E-3</v>
      </c>
      <c r="I28" s="68">
        <v>1.1466947673943517E-2</v>
      </c>
      <c r="J28" s="54"/>
      <c r="K28" s="41" t="s">
        <v>52</v>
      </c>
      <c r="L28" s="47">
        <v>95.296965505316848</v>
      </c>
    </row>
    <row r="29" spans="1:12" ht="15.75" thickBot="1" x14ac:dyDescent="0.3">
      <c r="A29" s="71" t="s">
        <v>54</v>
      </c>
      <c r="B29" s="72">
        <v>-2.4845650140318032E-2</v>
      </c>
      <c r="C29" s="72">
        <v>2.1332462442847921E-2</v>
      </c>
      <c r="D29" s="72">
        <v>1.3061224489796075E-2</v>
      </c>
      <c r="E29" s="72">
        <v>7.1778140293636827E-3</v>
      </c>
      <c r="F29" s="72">
        <v>0.12264054173012262</v>
      </c>
      <c r="G29" s="72">
        <v>0.11871589141734096</v>
      </c>
      <c r="H29" s="72">
        <v>2.3085669643229334E-2</v>
      </c>
      <c r="I29" s="73">
        <v>4.0817309401947721E-2</v>
      </c>
      <c r="J29" s="54"/>
      <c r="K29" s="41" t="s">
        <v>53</v>
      </c>
      <c r="L29" s="47">
        <v>94.845297786474262</v>
      </c>
    </row>
    <row r="30" spans="1:12" x14ac:dyDescent="0.25">
      <c r="A30" s="31" t="s">
        <v>47</v>
      </c>
      <c r="B30" s="29"/>
      <c r="C30" s="29"/>
      <c r="D30" s="29"/>
      <c r="E30" s="29"/>
      <c r="F30" s="29"/>
      <c r="G30" s="29"/>
      <c r="H30" s="29"/>
      <c r="I30" s="29"/>
      <c r="J30" s="54"/>
      <c r="K30" s="41" t="s">
        <v>54</v>
      </c>
      <c r="L30" s="47">
        <v>95.47864047396321</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Rental, hiring and real estate services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90.204031465093408</v>
      </c>
    </row>
    <row r="34" spans="1:12" x14ac:dyDescent="0.25">
      <c r="F34" s="23"/>
      <c r="G34" s="23"/>
      <c r="H34" s="23"/>
      <c r="I34" s="23"/>
      <c r="K34" s="46" t="s">
        <v>49</v>
      </c>
      <c r="L34" s="47">
        <v>87.868882904633665</v>
      </c>
    </row>
    <row r="35" spans="1:12" x14ac:dyDescent="0.25">
      <c r="B35" s="23"/>
      <c r="C35" s="23"/>
      <c r="D35" s="23"/>
      <c r="E35" s="23"/>
      <c r="F35" s="23"/>
      <c r="G35" s="23"/>
      <c r="H35" s="23"/>
      <c r="I35" s="23"/>
      <c r="K35" s="46" t="s">
        <v>50</v>
      </c>
      <c r="L35" s="47">
        <v>92.751052981600537</v>
      </c>
    </row>
    <row r="36" spans="1:12" x14ac:dyDescent="0.25">
      <c r="A36" s="23"/>
      <c r="B36" s="23"/>
      <c r="C36" s="23"/>
      <c r="D36" s="23"/>
      <c r="E36" s="23"/>
      <c r="F36" s="23"/>
      <c r="G36" s="23"/>
      <c r="H36" s="23"/>
      <c r="I36" s="23"/>
      <c r="K36" s="50" t="s">
        <v>51</v>
      </c>
      <c r="L36" s="47">
        <v>94.660982541615908</v>
      </c>
    </row>
    <row r="37" spans="1:12" x14ac:dyDescent="0.25">
      <c r="A37" s="23"/>
      <c r="B37" s="23"/>
      <c r="C37" s="23"/>
      <c r="D37" s="23"/>
      <c r="E37" s="23"/>
      <c r="F37" s="23"/>
      <c r="G37" s="23"/>
      <c r="H37" s="23"/>
      <c r="I37" s="23"/>
      <c r="K37" s="41" t="s">
        <v>52</v>
      </c>
      <c r="L37" s="47">
        <v>95.801273738508968</v>
      </c>
    </row>
    <row r="38" spans="1:12" x14ac:dyDescent="0.25">
      <c r="A38" s="23"/>
      <c r="B38" s="23"/>
      <c r="C38" s="23"/>
      <c r="D38" s="23"/>
      <c r="E38" s="23"/>
      <c r="F38" s="23"/>
      <c r="G38" s="23"/>
      <c r="H38" s="23"/>
      <c r="I38" s="23"/>
      <c r="K38" s="41" t="s">
        <v>53</v>
      </c>
      <c r="L38" s="47">
        <v>95.493457258163133</v>
      </c>
    </row>
    <row r="39" spans="1:12" x14ac:dyDescent="0.25">
      <c r="A39" s="23"/>
      <c r="B39" s="23"/>
      <c r="C39" s="23"/>
      <c r="D39" s="23"/>
      <c r="E39" s="23"/>
      <c r="F39" s="23"/>
      <c r="G39" s="23"/>
      <c r="H39" s="23"/>
      <c r="I39" s="23"/>
      <c r="K39" s="41" t="s">
        <v>54</v>
      </c>
      <c r="L39" s="47">
        <v>96.258185219831617</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93.85103244837758</v>
      </c>
    </row>
    <row r="43" spans="1:12" x14ac:dyDescent="0.25">
      <c r="K43" s="46" t="s">
        <v>49</v>
      </c>
      <c r="L43" s="47">
        <v>88.021766180703878</v>
      </c>
    </row>
    <row r="44" spans="1:12" x14ac:dyDescent="0.25">
      <c r="B44" s="29"/>
      <c r="C44" s="29"/>
      <c r="D44" s="29"/>
      <c r="E44" s="29"/>
      <c r="F44" s="29"/>
      <c r="G44" s="29"/>
      <c r="H44" s="29"/>
      <c r="I44" s="29"/>
      <c r="J44" s="54"/>
      <c r="K44" s="46" t="s">
        <v>50</v>
      </c>
      <c r="L44" s="47">
        <v>91.794724007980491</v>
      </c>
    </row>
    <row r="45" spans="1:12" ht="15.4" customHeight="1" x14ac:dyDescent="0.25">
      <c r="A45" s="26" t="str">
        <f>"Indexed number of payroll jobs in "&amp;$L$1&amp;" each week by age group"</f>
        <v>Indexed number of payroll jobs in Rental, hiring and real estate services each week by age group</v>
      </c>
      <c r="B45" s="29"/>
      <c r="C45" s="29"/>
      <c r="D45" s="29"/>
      <c r="E45" s="29"/>
      <c r="F45" s="29"/>
      <c r="G45" s="29"/>
      <c r="H45" s="29"/>
      <c r="I45" s="29"/>
      <c r="J45" s="54"/>
      <c r="K45" s="50" t="s">
        <v>51</v>
      </c>
      <c r="L45" s="47">
        <v>94.037217485451336</v>
      </c>
    </row>
    <row r="46" spans="1:12" ht="15.4" customHeight="1" x14ac:dyDescent="0.25">
      <c r="B46" s="29"/>
      <c r="C46" s="29"/>
      <c r="D46" s="29"/>
      <c r="E46" s="29"/>
      <c r="F46" s="29"/>
      <c r="G46" s="29"/>
      <c r="H46" s="29"/>
      <c r="I46" s="29"/>
      <c r="J46" s="54"/>
      <c r="K46" s="41" t="s">
        <v>52</v>
      </c>
      <c r="L46" s="47">
        <v>95.694994380565419</v>
      </c>
    </row>
    <row r="47" spans="1:12" ht="15.4" customHeight="1" x14ac:dyDescent="0.25">
      <c r="B47" s="29"/>
      <c r="C47" s="29"/>
      <c r="D47" s="29"/>
      <c r="E47" s="29"/>
      <c r="F47" s="29"/>
      <c r="G47" s="29"/>
      <c r="H47" s="29"/>
      <c r="I47" s="29"/>
      <c r="J47" s="54"/>
      <c r="K47" s="41" t="s">
        <v>53</v>
      </c>
      <c r="L47" s="47">
        <v>95.257796257796258</v>
      </c>
    </row>
    <row r="48" spans="1:12" ht="15.4" customHeight="1" x14ac:dyDescent="0.25">
      <c r="B48" s="29"/>
      <c r="C48" s="29"/>
      <c r="D48" s="29"/>
      <c r="E48" s="29"/>
      <c r="F48" s="29"/>
      <c r="G48" s="29"/>
      <c r="H48" s="29"/>
      <c r="I48" s="29"/>
      <c r="J48" s="54"/>
      <c r="K48" s="41" t="s">
        <v>54</v>
      </c>
      <c r="L48" s="47">
        <v>97.515434985968199</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92.640313353605109</v>
      </c>
    </row>
    <row r="54" spans="1:12" ht="15.4" customHeight="1" x14ac:dyDescent="0.25">
      <c r="B54" s="28"/>
      <c r="C54" s="28"/>
      <c r="D54" s="28"/>
      <c r="E54" s="28"/>
      <c r="F54" s="28"/>
      <c r="G54" s="28"/>
      <c r="H54" s="28"/>
      <c r="I54" s="28"/>
      <c r="J54" s="54"/>
      <c r="K54" s="46" t="s">
        <v>5</v>
      </c>
      <c r="L54" s="47">
        <v>91.941176470588232</v>
      </c>
    </row>
    <row r="55" spans="1:12" ht="15.4" customHeight="1" x14ac:dyDescent="0.25">
      <c r="B55" s="4"/>
      <c r="C55" s="4"/>
      <c r="D55" s="5"/>
      <c r="E55" s="2"/>
      <c r="F55" s="28"/>
      <c r="G55" s="28"/>
      <c r="H55" s="28"/>
      <c r="I55" s="28"/>
      <c r="J55" s="54"/>
      <c r="K55" s="46" t="s">
        <v>46</v>
      </c>
      <c r="L55" s="47">
        <v>93.862201728074496</v>
      </c>
    </row>
    <row r="56" spans="1:12" ht="15.4" customHeight="1" x14ac:dyDescent="0.25">
      <c r="B56" s="4"/>
      <c r="C56" s="4"/>
      <c r="D56" s="5"/>
      <c r="E56" s="2"/>
      <c r="F56" s="28"/>
      <c r="G56" s="28"/>
      <c r="H56" s="28"/>
      <c r="I56" s="28"/>
      <c r="J56" s="54"/>
      <c r="K56" s="50" t="s">
        <v>4</v>
      </c>
      <c r="L56" s="47">
        <v>91.809590479523976</v>
      </c>
    </row>
    <row r="57" spans="1:12" ht="15.4" customHeight="1" x14ac:dyDescent="0.25">
      <c r="A57" s="4"/>
      <c r="B57" s="4"/>
      <c r="C57" s="4"/>
      <c r="D57" s="5"/>
      <c r="E57" s="2"/>
      <c r="F57" s="28"/>
      <c r="G57" s="28"/>
      <c r="H57" s="28"/>
      <c r="I57" s="28"/>
      <c r="J57" s="54"/>
      <c r="K57" s="41" t="s">
        <v>3</v>
      </c>
      <c r="L57" s="47">
        <v>94.44216739076974</v>
      </c>
    </row>
    <row r="58" spans="1:12" ht="15.4" customHeight="1" x14ac:dyDescent="0.25">
      <c r="B58" s="29"/>
      <c r="C58" s="29"/>
      <c r="D58" s="29"/>
      <c r="E58" s="29"/>
      <c r="F58" s="28"/>
      <c r="G58" s="28"/>
      <c r="H58" s="28"/>
      <c r="I58" s="28"/>
      <c r="J58" s="54"/>
      <c r="K58" s="41" t="s">
        <v>45</v>
      </c>
      <c r="L58" s="47">
        <v>92.739273927392745</v>
      </c>
    </row>
    <row r="59" spans="1:12" ht="15.4" customHeight="1" x14ac:dyDescent="0.25">
      <c r="K59" s="41" t="s">
        <v>2</v>
      </c>
      <c r="L59" s="47">
        <v>100</v>
      </c>
    </row>
    <row r="60" spans="1:12" ht="15.4" customHeight="1" x14ac:dyDescent="0.25">
      <c r="A60" s="26" t="str">
        <f>"Indexed number of payroll jobs held by men in "&amp;$L$1&amp;" each week by State and Territory"</f>
        <v>Indexed number of payroll jobs held by men in Rental, hiring and real estate services each week by State and Territory</v>
      </c>
      <c r="K60" s="41" t="s">
        <v>1</v>
      </c>
      <c r="L60" s="47">
        <v>92.630385487528343</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92.967582332628979</v>
      </c>
    </row>
    <row r="63" spans="1:12" ht="15.4" customHeight="1" x14ac:dyDescent="0.25">
      <c r="B63" s="4"/>
      <c r="C63" s="4"/>
      <c r="D63" s="4"/>
      <c r="E63" s="4"/>
      <c r="F63" s="28"/>
      <c r="G63" s="28"/>
      <c r="H63" s="28"/>
      <c r="I63" s="28"/>
      <c r="J63" s="54"/>
      <c r="K63" s="46" t="s">
        <v>5</v>
      </c>
      <c r="L63" s="47">
        <v>92.186851211072664</v>
      </c>
    </row>
    <row r="64" spans="1:12" ht="15.4" customHeight="1" x14ac:dyDescent="0.25">
      <c r="B64" s="4"/>
      <c r="C64" s="4"/>
      <c r="D64" s="3"/>
      <c r="E64" s="2"/>
      <c r="F64" s="28"/>
      <c r="G64" s="28"/>
      <c r="H64" s="28"/>
      <c r="I64" s="28"/>
      <c r="J64" s="54"/>
      <c r="K64" s="46" t="s">
        <v>46</v>
      </c>
      <c r="L64" s="47">
        <v>94.184536867081519</v>
      </c>
    </row>
    <row r="65" spans="1:12" ht="15.4" customHeight="1" x14ac:dyDescent="0.25">
      <c r="B65" s="4"/>
      <c r="C65" s="4"/>
      <c r="D65" s="3"/>
      <c r="E65" s="2"/>
      <c r="F65" s="28"/>
      <c r="G65" s="28"/>
      <c r="H65" s="28"/>
      <c r="I65" s="28"/>
      <c r="J65" s="54"/>
      <c r="K65" s="50" t="s">
        <v>4</v>
      </c>
      <c r="L65" s="47">
        <v>92.859642982149097</v>
      </c>
    </row>
    <row r="66" spans="1:12" ht="15.4" customHeight="1" x14ac:dyDescent="0.25">
      <c r="B66" s="4"/>
      <c r="C66" s="4"/>
      <c r="D66" s="3"/>
      <c r="E66" s="2"/>
      <c r="F66" s="28"/>
      <c r="G66" s="28"/>
      <c r="H66" s="28"/>
      <c r="I66" s="28"/>
      <c r="J66" s="54"/>
      <c r="K66" s="41" t="s">
        <v>3</v>
      </c>
      <c r="L66" s="47">
        <v>96.67185834904501</v>
      </c>
    </row>
    <row r="67" spans="1:12" ht="15.4" customHeight="1" x14ac:dyDescent="0.25">
      <c r="B67" s="28"/>
      <c r="C67" s="28"/>
      <c r="D67" s="28"/>
      <c r="E67" s="28"/>
      <c r="F67" s="28"/>
      <c r="G67" s="28"/>
      <c r="H67" s="28"/>
      <c r="I67" s="28"/>
      <c r="J67" s="54"/>
      <c r="K67" s="41" t="s">
        <v>45</v>
      </c>
      <c r="L67" s="47">
        <v>93.89438943894389</v>
      </c>
    </row>
    <row r="68" spans="1:12" ht="15.4" customHeight="1" x14ac:dyDescent="0.25">
      <c r="A68" s="28"/>
      <c r="B68" s="28"/>
      <c r="C68" s="28"/>
      <c r="D68" s="28"/>
      <c r="E68" s="28"/>
      <c r="F68" s="28"/>
      <c r="G68" s="28"/>
      <c r="H68" s="28"/>
      <c r="I68" s="28"/>
      <c r="J68" s="54"/>
      <c r="K68" s="41" t="s">
        <v>2</v>
      </c>
      <c r="L68" s="47">
        <v>97.216035634743875</v>
      </c>
    </row>
    <row r="69" spans="1:12" ht="15.4" customHeight="1" x14ac:dyDescent="0.25">
      <c r="A69" s="28"/>
      <c r="B69" s="27"/>
      <c r="C69" s="27"/>
      <c r="D69" s="27"/>
      <c r="E69" s="27"/>
      <c r="F69" s="27"/>
      <c r="G69" s="27"/>
      <c r="H69" s="27"/>
      <c r="I69" s="27"/>
      <c r="J69" s="63"/>
      <c r="K69" s="41" t="s">
        <v>1</v>
      </c>
      <c r="L69" s="47">
        <v>92.460317460317469</v>
      </c>
    </row>
    <row r="70" spans="1:12" ht="15.4" customHeight="1" x14ac:dyDescent="0.25">
      <c r="K70" s="43"/>
      <c r="L70" s="47" t="s">
        <v>7</v>
      </c>
    </row>
    <row r="71" spans="1:12" ht="15.4" customHeight="1" x14ac:dyDescent="0.25">
      <c r="K71" s="46" t="s">
        <v>6</v>
      </c>
      <c r="L71" s="47">
        <v>92.81090553007266</v>
      </c>
    </row>
    <row r="72" spans="1:12" ht="15.4" customHeight="1" x14ac:dyDescent="0.25">
      <c r="K72" s="46" t="s">
        <v>5</v>
      </c>
      <c r="L72" s="47">
        <v>90.003529411764703</v>
      </c>
    </row>
    <row r="73" spans="1:12" ht="15.4" customHeight="1" x14ac:dyDescent="0.25">
      <c r="K73" s="46" t="s">
        <v>46</v>
      </c>
      <c r="L73" s="47">
        <v>93.890047902583163</v>
      </c>
    </row>
    <row r="74" spans="1:12" ht="15.4" customHeight="1" x14ac:dyDescent="0.25">
      <c r="K74" s="50" t="s">
        <v>4</v>
      </c>
      <c r="L74" s="47">
        <v>90.236261813090664</v>
      </c>
    </row>
    <row r="75" spans="1:12" ht="15.4" customHeight="1" x14ac:dyDescent="0.25">
      <c r="A75" s="26" t="str">
        <f>"Indexed number of payroll jobs held by women in "&amp;$L$1&amp;" each week by State and Territory"</f>
        <v>Indexed number of payroll jobs held by women in Rental, hiring and real estate services each week by State and Territory</v>
      </c>
      <c r="K75" s="41" t="s">
        <v>3</v>
      </c>
      <c r="L75" s="47">
        <v>95.494876629231911</v>
      </c>
    </row>
    <row r="76" spans="1:12" ht="15.4" customHeight="1" x14ac:dyDescent="0.25">
      <c r="K76" s="41" t="s">
        <v>45</v>
      </c>
      <c r="L76" s="47">
        <v>94.818481848184817</v>
      </c>
    </row>
    <row r="77" spans="1:12" ht="15.4" customHeight="1" x14ac:dyDescent="0.25">
      <c r="B77" s="4"/>
      <c r="C77" s="4"/>
      <c r="D77" s="4"/>
      <c r="E77" s="4"/>
      <c r="F77" s="28"/>
      <c r="G77" s="28"/>
      <c r="H77" s="28"/>
      <c r="I77" s="28"/>
      <c r="J77" s="54"/>
      <c r="K77" s="41" t="s">
        <v>2</v>
      </c>
      <c r="L77" s="47">
        <v>96.320712694877514</v>
      </c>
    </row>
    <row r="78" spans="1:12" ht="15.4" customHeight="1" x14ac:dyDescent="0.25">
      <c r="B78" s="4"/>
      <c r="C78" s="4"/>
      <c r="D78" s="4"/>
      <c r="E78" s="4"/>
      <c r="F78" s="28"/>
      <c r="G78" s="28"/>
      <c r="H78" s="28"/>
      <c r="I78" s="28"/>
      <c r="J78" s="54"/>
      <c r="K78" s="41" t="s">
        <v>1</v>
      </c>
      <c r="L78" s="47">
        <v>94.078231292517003</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90.826189046032866</v>
      </c>
    </row>
    <row r="83" spans="1:12" ht="15.4" customHeight="1" x14ac:dyDescent="0.25">
      <c r="B83" s="28"/>
      <c r="C83" s="28"/>
      <c r="D83" s="28"/>
      <c r="E83" s="28"/>
      <c r="F83" s="28"/>
      <c r="G83" s="28"/>
      <c r="H83" s="28"/>
      <c r="I83" s="28"/>
      <c r="J83" s="54"/>
      <c r="K83" s="46" t="s">
        <v>5</v>
      </c>
      <c r="L83" s="47">
        <v>90.302894155528108</v>
      </c>
    </row>
    <row r="84" spans="1:12" ht="15.4" customHeight="1" x14ac:dyDescent="0.25">
      <c r="A84" s="28"/>
      <c r="B84" s="27"/>
      <c r="C84" s="27"/>
      <c r="D84" s="27"/>
      <c r="E84" s="27"/>
      <c r="F84" s="27"/>
      <c r="G84" s="27"/>
      <c r="H84" s="27"/>
      <c r="I84" s="27"/>
      <c r="J84" s="63"/>
      <c r="K84" s="46" t="s">
        <v>46</v>
      </c>
      <c r="L84" s="47">
        <v>90.134693877551015</v>
      </c>
    </row>
    <row r="85" spans="1:12" ht="15.4" customHeight="1" x14ac:dyDescent="0.25">
      <c r="K85" s="50" t="s">
        <v>4</v>
      </c>
      <c r="L85" s="47">
        <v>91.856392294220669</v>
      </c>
    </row>
    <row r="86" spans="1:12" ht="15.4" customHeight="1" x14ac:dyDescent="0.25">
      <c r="K86" s="41" t="s">
        <v>3</v>
      </c>
      <c r="L86" s="47">
        <v>91.482371794871796</v>
      </c>
    </row>
    <row r="87" spans="1:12" ht="15.4" customHeight="1" x14ac:dyDescent="0.25">
      <c r="K87" s="41" t="s">
        <v>45</v>
      </c>
      <c r="L87" s="47">
        <v>91.112385321100916</v>
      </c>
    </row>
    <row r="88" spans="1:12" ht="15.4" customHeight="1" x14ac:dyDescent="0.25">
      <c r="K88" s="41" t="s">
        <v>2</v>
      </c>
      <c r="L88" s="47">
        <v>93.956043956043956</v>
      </c>
    </row>
    <row r="89" spans="1:12" ht="15.4" customHeight="1" x14ac:dyDescent="0.25">
      <c r="K89" s="41" t="s">
        <v>1</v>
      </c>
      <c r="L89" s="47">
        <v>90.673575129533674</v>
      </c>
    </row>
    <row r="90" spans="1:12" ht="15.4" customHeight="1" x14ac:dyDescent="0.25">
      <c r="K90" s="49"/>
      <c r="L90" s="47" t="s">
        <v>8</v>
      </c>
    </row>
    <row r="91" spans="1:12" ht="15" customHeight="1" x14ac:dyDescent="0.25">
      <c r="K91" s="46" t="s">
        <v>6</v>
      </c>
      <c r="L91" s="47">
        <v>91.129252443619293</v>
      </c>
    </row>
    <row r="92" spans="1:12" ht="15" customHeight="1" x14ac:dyDescent="0.25">
      <c r="K92" s="46" t="s">
        <v>5</v>
      </c>
      <c r="L92" s="47">
        <v>91.160283050657085</v>
      </c>
    </row>
    <row r="93" spans="1:12" ht="15" customHeight="1" x14ac:dyDescent="0.25">
      <c r="A93" s="26"/>
      <c r="K93" s="46" t="s">
        <v>46</v>
      </c>
      <c r="L93" s="47">
        <v>91.657142857142858</v>
      </c>
    </row>
    <row r="94" spans="1:12" ht="15" customHeight="1" x14ac:dyDescent="0.25">
      <c r="K94" s="50" t="s">
        <v>4</v>
      </c>
      <c r="L94" s="47">
        <v>92.276707530647982</v>
      </c>
    </row>
    <row r="95" spans="1:12" ht="15" customHeight="1" x14ac:dyDescent="0.25">
      <c r="K95" s="41" t="s">
        <v>3</v>
      </c>
      <c r="L95" s="47">
        <v>92.988782051282044</v>
      </c>
    </row>
    <row r="96" spans="1:12" ht="15" customHeight="1" x14ac:dyDescent="0.25">
      <c r="K96" s="41" t="s">
        <v>45</v>
      </c>
      <c r="L96" s="47">
        <v>93.692660550458712</v>
      </c>
    </row>
    <row r="97" spans="1:12" ht="15" customHeight="1" x14ac:dyDescent="0.25">
      <c r="K97" s="41" t="s">
        <v>2</v>
      </c>
      <c r="L97" s="47">
        <v>94.835164835164832</v>
      </c>
    </row>
    <row r="98" spans="1:12" ht="15" customHeight="1" x14ac:dyDescent="0.25">
      <c r="K98" s="41" t="s">
        <v>1</v>
      </c>
      <c r="L98" s="47">
        <v>90.932642487046635</v>
      </c>
    </row>
    <row r="99" spans="1:12" ht="15" customHeight="1" x14ac:dyDescent="0.25">
      <c r="K99" s="43"/>
      <c r="L99" s="47" t="s">
        <v>7</v>
      </c>
    </row>
    <row r="100" spans="1:12" ht="15" customHeight="1" x14ac:dyDescent="0.25">
      <c r="A100" s="25"/>
      <c r="B100" s="24"/>
      <c r="K100" s="46" t="s">
        <v>6</v>
      </c>
      <c r="L100" s="47">
        <v>91.581663299295585</v>
      </c>
    </row>
    <row r="101" spans="1:12" x14ac:dyDescent="0.25">
      <c r="A101" s="25"/>
      <c r="B101" s="24"/>
      <c r="K101" s="46" t="s">
        <v>5</v>
      </c>
      <c r="L101" s="47">
        <v>90.860159496798829</v>
      </c>
    </row>
    <row r="102" spans="1:12" x14ac:dyDescent="0.25">
      <c r="A102" s="25"/>
      <c r="B102" s="24"/>
      <c r="K102" s="46" t="s">
        <v>46</v>
      </c>
      <c r="L102" s="47">
        <v>92.994857142857143</v>
      </c>
    </row>
    <row r="103" spans="1:12" x14ac:dyDescent="0.25">
      <c r="A103" s="25"/>
      <c r="B103" s="24"/>
      <c r="K103" s="50" t="s">
        <v>4</v>
      </c>
      <c r="L103" s="47">
        <v>91.496322241681256</v>
      </c>
    </row>
    <row r="104" spans="1:12" x14ac:dyDescent="0.25">
      <c r="A104" s="25"/>
      <c r="B104" s="24"/>
      <c r="K104" s="41" t="s">
        <v>3</v>
      </c>
      <c r="L104" s="47">
        <v>93.189423076923077</v>
      </c>
    </row>
    <row r="105" spans="1:12" x14ac:dyDescent="0.25">
      <c r="A105" s="25"/>
      <c r="B105" s="24"/>
      <c r="K105" s="41" t="s">
        <v>45</v>
      </c>
      <c r="L105" s="47">
        <v>95.449541284403665</v>
      </c>
    </row>
    <row r="106" spans="1:12" x14ac:dyDescent="0.25">
      <c r="A106" s="25"/>
      <c r="B106" s="24"/>
      <c r="K106" s="41" t="s">
        <v>2</v>
      </c>
      <c r="L106" s="47">
        <v>95.498901098901086</v>
      </c>
    </row>
    <row r="107" spans="1:12" x14ac:dyDescent="0.25">
      <c r="A107" s="25"/>
      <c r="B107" s="24"/>
      <c r="K107" s="41" t="s">
        <v>1</v>
      </c>
      <c r="L107" s="47">
        <v>92.024611398963728</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98.949751615597663</v>
      </c>
    </row>
    <row r="111" spans="1:12" x14ac:dyDescent="0.25">
      <c r="K111" s="75">
        <v>43918</v>
      </c>
      <c r="L111" s="47">
        <v>96.141029586319064</v>
      </c>
    </row>
    <row r="112" spans="1:12" x14ac:dyDescent="0.25">
      <c r="K112" s="75">
        <v>43925</v>
      </c>
      <c r="L112" s="47">
        <v>92.894008001055084</v>
      </c>
    </row>
    <row r="113" spans="11:12" x14ac:dyDescent="0.25">
      <c r="K113" s="75">
        <v>43932</v>
      </c>
      <c r="L113" s="47">
        <v>90.806699784586982</v>
      </c>
    </row>
    <row r="114" spans="11:12" x14ac:dyDescent="0.25">
      <c r="K114" s="75">
        <v>43939</v>
      </c>
      <c r="L114" s="47">
        <v>89.834263858970402</v>
      </c>
    </row>
    <row r="115" spans="11:12" x14ac:dyDescent="0.25">
      <c r="K115" s="75">
        <v>43946</v>
      </c>
      <c r="L115" s="47">
        <v>89.75249483448367</v>
      </c>
    </row>
    <row r="116" spans="11:12" x14ac:dyDescent="0.25">
      <c r="K116" s="75">
        <v>43953</v>
      </c>
      <c r="L116" s="47">
        <v>90.026816723084352</v>
      </c>
    </row>
    <row r="117" spans="11:12" x14ac:dyDescent="0.25">
      <c r="K117" s="75">
        <v>43960</v>
      </c>
      <c r="L117" s="47">
        <v>90.598320657669134</v>
      </c>
    </row>
    <row r="118" spans="11:12" x14ac:dyDescent="0.25">
      <c r="K118" s="75">
        <v>43967</v>
      </c>
      <c r="L118" s="47">
        <v>90.946058820943421</v>
      </c>
    </row>
    <row r="119" spans="11:12" x14ac:dyDescent="0.25">
      <c r="K119" s="75">
        <v>43974</v>
      </c>
      <c r="L119" s="47">
        <v>91.155317184683696</v>
      </c>
    </row>
    <row r="120" spans="11:12" x14ac:dyDescent="0.25">
      <c r="K120" s="75">
        <v>43981</v>
      </c>
      <c r="L120" s="47">
        <v>91.651646370950019</v>
      </c>
    </row>
    <row r="121" spans="11:12" x14ac:dyDescent="0.25">
      <c r="K121" s="75">
        <v>43988</v>
      </c>
      <c r="L121" s="47">
        <v>92.399876906844852</v>
      </c>
    </row>
    <row r="122" spans="11:12" x14ac:dyDescent="0.25">
      <c r="K122" s="75">
        <v>43995</v>
      </c>
      <c r="L122" s="47">
        <v>92.509341891238407</v>
      </c>
    </row>
    <row r="123" spans="11:12" x14ac:dyDescent="0.25">
      <c r="K123" s="75">
        <v>44002</v>
      </c>
      <c r="L123" s="47">
        <v>92.520332351518888</v>
      </c>
    </row>
    <row r="124" spans="11:12" x14ac:dyDescent="0.25">
      <c r="K124" s="75">
        <v>44009</v>
      </c>
      <c r="L124" s="47">
        <v>92.34347386468545</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99.453145159965914</v>
      </c>
    </row>
    <row r="153" spans="11:12" x14ac:dyDescent="0.25">
      <c r="K153" s="75">
        <v>43918</v>
      </c>
      <c r="L153" s="47">
        <v>98.753564104534846</v>
      </c>
    </row>
    <row r="154" spans="11:12" x14ac:dyDescent="0.25">
      <c r="K154" s="75">
        <v>43925</v>
      </c>
      <c r="L154" s="47">
        <v>97.907949096814463</v>
      </c>
    </row>
    <row r="155" spans="11:12" x14ac:dyDescent="0.25">
      <c r="K155" s="75">
        <v>43932</v>
      </c>
      <c r="L155" s="47">
        <v>94.459376370909837</v>
      </c>
    </row>
    <row r="156" spans="11:12" x14ac:dyDescent="0.25">
      <c r="K156" s="75">
        <v>43939</v>
      </c>
      <c r="L156" s="47">
        <v>93.526132698748626</v>
      </c>
    </row>
    <row r="157" spans="11:12" x14ac:dyDescent="0.25">
      <c r="K157" s="75">
        <v>43946</v>
      </c>
      <c r="L157" s="47">
        <v>94.77718486651797</v>
      </c>
    </row>
    <row r="158" spans="11:12" x14ac:dyDescent="0.25">
      <c r="K158" s="75">
        <v>43953</v>
      </c>
      <c r="L158" s="47">
        <v>95.263516659897334</v>
      </c>
    </row>
    <row r="159" spans="11:12" x14ac:dyDescent="0.25">
      <c r="K159" s="75">
        <v>43960</v>
      </c>
      <c r="L159" s="47">
        <v>90.228002870757209</v>
      </c>
    </row>
    <row r="160" spans="11:12" x14ac:dyDescent="0.25">
      <c r="K160" s="75">
        <v>43967</v>
      </c>
      <c r="L160" s="47">
        <v>89.475115855813641</v>
      </c>
    </row>
    <row r="161" spans="11:12" x14ac:dyDescent="0.25">
      <c r="K161" s="75">
        <v>43974</v>
      </c>
      <c r="L161" s="47">
        <v>88.211390125875866</v>
      </c>
    </row>
    <row r="162" spans="11:12" x14ac:dyDescent="0.25">
      <c r="K162" s="75">
        <v>43981</v>
      </c>
      <c r="L162" s="47">
        <v>89.644690314987457</v>
      </c>
    </row>
    <row r="163" spans="11:12" x14ac:dyDescent="0.25">
      <c r="K163" s="75">
        <v>43988</v>
      </c>
      <c r="L163" s="47">
        <v>92.866582641955347</v>
      </c>
    </row>
    <row r="164" spans="11:12" x14ac:dyDescent="0.25">
      <c r="K164" s="75">
        <v>43995</v>
      </c>
      <c r="L164" s="47">
        <v>92.006644538624499</v>
      </c>
    </row>
    <row r="165" spans="11:12" x14ac:dyDescent="0.25">
      <c r="K165" s="75">
        <v>44002</v>
      </c>
      <c r="L165" s="47">
        <v>93.769479136116871</v>
      </c>
    </row>
    <row r="166" spans="11:12" x14ac:dyDescent="0.25">
      <c r="K166" s="75">
        <v>44009</v>
      </c>
      <c r="L166" s="47">
        <v>93.126219036236989</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DB80-9787-4A22-9182-851FC9B6828C}">
  <sheetPr codeName="Sheet16">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32</v>
      </c>
    </row>
    <row r="2" spans="1:12" ht="19.5" customHeight="1" x14ac:dyDescent="0.3">
      <c r="A2" s="7" t="str">
        <f>"Weekly Payroll Jobs and Wages in Australia - " &amp;$L$1</f>
        <v>Weekly Payroll Jobs and Wages in Australia - Professional, scientific and technical services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Professional, scientific and technical services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-3.9097113676082151E-2</v>
      </c>
      <c r="C11" s="32">
        <v>-7.6356532390587928E-3</v>
      </c>
      <c r="D11" s="32">
        <v>4.2503336133470349E-4</v>
      </c>
      <c r="E11" s="32">
        <v>-6.6592571471798534E-3</v>
      </c>
      <c r="F11" s="32">
        <v>-2.7347351803778119E-2</v>
      </c>
      <c r="G11" s="32">
        <v>3.9470957581272836E-2</v>
      </c>
      <c r="H11" s="32">
        <v>-9.6381881793747848E-3</v>
      </c>
      <c r="I11" s="68">
        <v>-8.3577657326667776E-3</v>
      </c>
      <c r="J11" s="46"/>
      <c r="K11" s="46"/>
      <c r="L11" s="47"/>
    </row>
    <row r="12" spans="1:12" x14ac:dyDescent="0.25">
      <c r="A12" s="69" t="s">
        <v>6</v>
      </c>
      <c r="B12" s="32">
        <v>-3.7214756483779809E-2</v>
      </c>
      <c r="C12" s="32">
        <v>-6.9063548431399502E-3</v>
      </c>
      <c r="D12" s="32">
        <v>4.9866476943696281E-3</v>
      </c>
      <c r="E12" s="32">
        <v>-5.6463898970422477E-3</v>
      </c>
      <c r="F12" s="32">
        <v>-4.4421805734622732E-2</v>
      </c>
      <c r="G12" s="32">
        <v>3.353317384148391E-2</v>
      </c>
      <c r="H12" s="32">
        <v>8.8591534911237613E-3</v>
      </c>
      <c r="I12" s="68">
        <v>-6.87636296298344E-3</v>
      </c>
      <c r="J12" s="46"/>
      <c r="K12" s="46"/>
      <c r="L12" s="47"/>
    </row>
    <row r="13" spans="1:12" ht="15" customHeight="1" x14ac:dyDescent="0.25">
      <c r="A13" s="69" t="s">
        <v>5</v>
      </c>
      <c r="B13" s="32">
        <v>-4.4520615996025859E-2</v>
      </c>
      <c r="C13" s="32">
        <v>-4.4952113245022574E-3</v>
      </c>
      <c r="D13" s="32">
        <v>3.3366272387600482E-3</v>
      </c>
      <c r="E13" s="32">
        <v>-7.2669094583499572E-3</v>
      </c>
      <c r="F13" s="32">
        <v>-1.2748317880327931E-2</v>
      </c>
      <c r="G13" s="32">
        <v>5.2929112554232827E-2</v>
      </c>
      <c r="H13" s="32">
        <v>-1.2547527888929322E-2</v>
      </c>
      <c r="I13" s="68">
        <v>-1.0195503583411369E-2</v>
      </c>
      <c r="J13" s="46"/>
      <c r="K13" s="46"/>
      <c r="L13" s="47"/>
    </row>
    <row r="14" spans="1:12" ht="15" customHeight="1" x14ac:dyDescent="0.25">
      <c r="A14" s="69" t="s">
        <v>46</v>
      </c>
      <c r="B14" s="32">
        <v>-3.7774812191597062E-2</v>
      </c>
      <c r="C14" s="32">
        <v>-9.7990272920936983E-3</v>
      </c>
      <c r="D14" s="32">
        <v>-5.2609476893258345E-3</v>
      </c>
      <c r="E14" s="32">
        <v>-5.9671538950396563E-3</v>
      </c>
      <c r="F14" s="32">
        <v>-1.3261103595942014E-2</v>
      </c>
      <c r="G14" s="32">
        <v>5.2766295022766752E-2</v>
      </c>
      <c r="H14" s="32">
        <v>-2.5439323349347842E-2</v>
      </c>
      <c r="I14" s="68">
        <v>4.8587867314706656E-3</v>
      </c>
      <c r="J14" s="46"/>
      <c r="K14" s="46"/>
      <c r="L14" s="47"/>
    </row>
    <row r="15" spans="1:12" ht="15" customHeight="1" x14ac:dyDescent="0.25">
      <c r="A15" s="69" t="s">
        <v>4</v>
      </c>
      <c r="B15" s="32">
        <v>-2.7505020646704459E-2</v>
      </c>
      <c r="C15" s="32">
        <v>-1.5739239216050471E-3</v>
      </c>
      <c r="D15" s="32">
        <v>-3.9966721360726876E-3</v>
      </c>
      <c r="E15" s="32">
        <v>-7.7506936641519308E-3</v>
      </c>
      <c r="F15" s="32">
        <v>-1.8132959007349903E-2</v>
      </c>
      <c r="G15" s="32">
        <v>3.6276634400788543E-2</v>
      </c>
      <c r="H15" s="32">
        <v>4.9393763295995097E-3</v>
      </c>
      <c r="I15" s="68">
        <v>-1.6394125716619024E-2</v>
      </c>
      <c r="J15" s="46"/>
      <c r="K15" s="64"/>
      <c r="L15" s="47"/>
    </row>
    <row r="16" spans="1:12" ht="15" customHeight="1" x14ac:dyDescent="0.25">
      <c r="A16" s="69" t="s">
        <v>3</v>
      </c>
      <c r="B16" s="32">
        <v>-3.8061592740773142E-2</v>
      </c>
      <c r="C16" s="32">
        <v>-1.5878550533169666E-2</v>
      </c>
      <c r="D16" s="32">
        <v>-9.0639364317698368E-3</v>
      </c>
      <c r="E16" s="32">
        <v>-1.0378955287037472E-2</v>
      </c>
      <c r="F16" s="32">
        <v>-3.5467199354980328E-2</v>
      </c>
      <c r="G16" s="32">
        <v>1.502523078014506E-2</v>
      </c>
      <c r="H16" s="32">
        <v>-5.0727951114224679E-2</v>
      </c>
      <c r="I16" s="68">
        <v>-2.6567184385704823E-2</v>
      </c>
      <c r="J16" s="46"/>
      <c r="K16" s="46"/>
      <c r="L16" s="47"/>
    </row>
    <row r="17" spans="1:12" ht="15" customHeight="1" x14ac:dyDescent="0.25">
      <c r="A17" s="69" t="s">
        <v>45</v>
      </c>
      <c r="B17" s="32">
        <v>-3.9676570139150047E-2</v>
      </c>
      <c r="C17" s="32">
        <v>1.7653981953706932E-3</v>
      </c>
      <c r="D17" s="32">
        <v>0</v>
      </c>
      <c r="E17" s="32">
        <v>0</v>
      </c>
      <c r="F17" s="32">
        <v>-1.6417767447071352E-2</v>
      </c>
      <c r="G17" s="32">
        <v>2.2471827516983955E-2</v>
      </c>
      <c r="H17" s="32">
        <v>0</v>
      </c>
      <c r="I17" s="68">
        <v>0</v>
      </c>
      <c r="J17" s="46"/>
      <c r="K17" s="46"/>
      <c r="L17" s="47"/>
    </row>
    <row r="18" spans="1:12" ht="15" customHeight="1" x14ac:dyDescent="0.25">
      <c r="A18" s="69" t="s">
        <v>2</v>
      </c>
      <c r="B18" s="32">
        <v>-6.3888506538196776E-2</v>
      </c>
      <c r="C18" s="32">
        <v>4.9282824567864481E-4</v>
      </c>
      <c r="D18" s="32">
        <v>-4.0856672158153806E-3</v>
      </c>
      <c r="E18" s="32">
        <v>-3.8293216630197469E-3</v>
      </c>
      <c r="F18" s="32">
        <v>-2.3148469668169858E-2</v>
      </c>
      <c r="G18" s="32">
        <v>5.042477199762474E-2</v>
      </c>
      <c r="H18" s="32">
        <v>-2.5418169522777423E-2</v>
      </c>
      <c r="I18" s="68">
        <v>-8.0122438354768288E-3</v>
      </c>
      <c r="J18" s="46"/>
      <c r="K18" s="46"/>
      <c r="L18" s="47"/>
    </row>
    <row r="19" spans="1:12" x14ac:dyDescent="0.25">
      <c r="A19" s="70" t="s">
        <v>1</v>
      </c>
      <c r="B19" s="32">
        <v>-3.5632543769310021E-2</v>
      </c>
      <c r="C19" s="32">
        <v>-2.1933570085648668E-2</v>
      </c>
      <c r="D19" s="32">
        <v>-8.1340564358952649E-3</v>
      </c>
      <c r="E19" s="32">
        <v>-5.0585953966781894E-3</v>
      </c>
      <c r="F19" s="32">
        <v>-3.9725063598019528E-3</v>
      </c>
      <c r="G19" s="32">
        <v>1.283529382675952E-2</v>
      </c>
      <c r="H19" s="32">
        <v>-6.6438339915819711E-4</v>
      </c>
      <c r="I19" s="68">
        <v>-7.7586701646349399E-3</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-3.9770868591676556E-2</v>
      </c>
      <c r="C21" s="32">
        <v>-1.4999978593599472E-2</v>
      </c>
      <c r="D21" s="32">
        <v>-1.0968027648008416E-3</v>
      </c>
      <c r="E21" s="32">
        <v>-9.0416068804842764E-3</v>
      </c>
      <c r="F21" s="32">
        <v>-4.8737303732181769E-2</v>
      </c>
      <c r="G21" s="32">
        <v>2.8161600385082197E-2</v>
      </c>
      <c r="H21" s="32">
        <v>-4.1951329729236209E-3</v>
      </c>
      <c r="I21" s="68">
        <v>-1.3790014800961314E-2</v>
      </c>
      <c r="J21" s="46"/>
      <c r="K21" s="46"/>
      <c r="L21" s="46"/>
    </row>
    <row r="22" spans="1:12" x14ac:dyDescent="0.25">
      <c r="A22" s="69" t="s">
        <v>13</v>
      </c>
      <c r="B22" s="32">
        <v>-3.8352985984940191E-2</v>
      </c>
      <c r="C22" s="32">
        <v>2.7764170514621433E-4</v>
      </c>
      <c r="D22" s="32">
        <v>1.9485617452110748E-3</v>
      </c>
      <c r="E22" s="32">
        <v>-4.1122373775674959E-3</v>
      </c>
      <c r="F22" s="32">
        <v>8.6567413248705982E-3</v>
      </c>
      <c r="G22" s="32">
        <v>5.9897975813675508E-2</v>
      </c>
      <c r="H22" s="32">
        <v>-1.9925210464263765E-2</v>
      </c>
      <c r="I22" s="68">
        <v>1.2442723206749218E-3</v>
      </c>
      <c r="J22" s="46"/>
      <c r="K22" s="52" t="s">
        <v>12</v>
      </c>
      <c r="L22" s="46" t="s">
        <v>63</v>
      </c>
    </row>
    <row r="23" spans="1:12" x14ac:dyDescent="0.25">
      <c r="A23" s="70" t="s">
        <v>48</v>
      </c>
      <c r="B23" s="32">
        <v>-5.2351639230875602E-2</v>
      </c>
      <c r="C23" s="32">
        <v>6.3502289839323156E-2</v>
      </c>
      <c r="D23" s="32">
        <v>7.8784757981462672E-3</v>
      </c>
      <c r="E23" s="32">
        <v>2.580742529429525E-2</v>
      </c>
      <c r="F23" s="32">
        <v>0.26359017738829293</v>
      </c>
      <c r="G23" s="32">
        <v>0.15505707434294025</v>
      </c>
      <c r="H23" s="32">
        <v>-0.17458329609739021</v>
      </c>
      <c r="I23" s="68">
        <v>0.32464759158650747</v>
      </c>
      <c r="J23" s="46"/>
      <c r="K23" s="49"/>
      <c r="L23" s="46" t="s">
        <v>9</v>
      </c>
    </row>
    <row r="24" spans="1:12" x14ac:dyDescent="0.25">
      <c r="A24" s="69" t="s">
        <v>49</v>
      </c>
      <c r="B24" s="32">
        <v>-5.4746393022260142E-2</v>
      </c>
      <c r="C24" s="32">
        <v>1.7557115689543767E-3</v>
      </c>
      <c r="D24" s="32">
        <v>3.7310665079615113E-3</v>
      </c>
      <c r="E24" s="32">
        <v>-3.238503566936668E-3</v>
      </c>
      <c r="F24" s="32">
        <v>-4.4328504724400197E-4</v>
      </c>
      <c r="G24" s="32">
        <v>5.6571385629649695E-2</v>
      </c>
      <c r="H24" s="32">
        <v>3.7262803880055984E-3</v>
      </c>
      <c r="I24" s="68">
        <v>8.7481181847530731E-3</v>
      </c>
      <c r="J24" s="46"/>
      <c r="K24" s="46" t="s">
        <v>48</v>
      </c>
      <c r="L24" s="47">
        <v>89.106377092267252</v>
      </c>
    </row>
    <row r="25" spans="1:12" x14ac:dyDescent="0.25">
      <c r="A25" s="69" t="s">
        <v>50</v>
      </c>
      <c r="B25" s="32">
        <v>-3.3975522002521519E-2</v>
      </c>
      <c r="C25" s="32">
        <v>-1.0815512809915662E-2</v>
      </c>
      <c r="D25" s="32">
        <v>1.6794616171389443E-4</v>
      </c>
      <c r="E25" s="32">
        <v>-8.964913387814355E-3</v>
      </c>
      <c r="F25" s="32">
        <v>-2.004282604007368E-2</v>
      </c>
      <c r="G25" s="32">
        <v>3.8279274977160549E-2</v>
      </c>
      <c r="H25" s="32">
        <v>5.0107211252115036E-4</v>
      </c>
      <c r="I25" s="68">
        <v>-1.2778573283628636E-2</v>
      </c>
      <c r="J25" s="46"/>
      <c r="K25" s="46" t="s">
        <v>49</v>
      </c>
      <c r="L25" s="47">
        <v>94.359692294369793</v>
      </c>
    </row>
    <row r="26" spans="1:12" x14ac:dyDescent="0.25">
      <c r="A26" s="69" t="s">
        <v>51</v>
      </c>
      <c r="B26" s="32">
        <v>-3.1375039931849535E-2</v>
      </c>
      <c r="C26" s="32">
        <v>-1.2992806067642415E-2</v>
      </c>
      <c r="D26" s="32">
        <v>-9.492586490937871E-4</v>
      </c>
      <c r="E26" s="32">
        <v>-9.2869150794039346E-3</v>
      </c>
      <c r="F26" s="32">
        <v>-5.7312222328907869E-2</v>
      </c>
      <c r="G26" s="32">
        <v>2.5790965317796122E-2</v>
      </c>
      <c r="H26" s="32">
        <v>-3.0929629884389742E-3</v>
      </c>
      <c r="I26" s="68">
        <v>-1.9081786317608374E-2</v>
      </c>
      <c r="J26" s="46"/>
      <c r="K26" s="46" t="s">
        <v>50</v>
      </c>
      <c r="L26" s="47">
        <v>97.658676466065998</v>
      </c>
    </row>
    <row r="27" spans="1:12" ht="17.25" customHeight="1" x14ac:dyDescent="0.25">
      <c r="A27" s="69" t="s">
        <v>52</v>
      </c>
      <c r="B27" s="32">
        <v>-3.0471660721363425E-2</v>
      </c>
      <c r="C27" s="32">
        <v>-1.2305498281786953E-2</v>
      </c>
      <c r="D27" s="32">
        <v>-1.7830567928247554E-3</v>
      </c>
      <c r="E27" s="32">
        <v>-9.0599349543131202E-3</v>
      </c>
      <c r="F27" s="32">
        <v>-5.3483542303071507E-2</v>
      </c>
      <c r="G27" s="32">
        <v>3.2464289663056478E-2</v>
      </c>
      <c r="H27" s="32">
        <v>-2.5998779247214943E-3</v>
      </c>
      <c r="I27" s="68">
        <v>-2.0331825344412913E-2</v>
      </c>
      <c r="J27" s="59"/>
      <c r="K27" s="50" t="s">
        <v>51</v>
      </c>
      <c r="L27" s="47">
        <v>98.137578532637633</v>
      </c>
    </row>
    <row r="28" spans="1:12" x14ac:dyDescent="0.25">
      <c r="A28" s="69" t="s">
        <v>53</v>
      </c>
      <c r="B28" s="32">
        <v>-3.253356079530445E-2</v>
      </c>
      <c r="C28" s="32">
        <v>-8.3871773522065096E-3</v>
      </c>
      <c r="D28" s="32">
        <v>-2.0722306016422998E-3</v>
      </c>
      <c r="E28" s="32">
        <v>-7.1753915267985802E-3</v>
      </c>
      <c r="F28" s="32">
        <v>-1.856866253513223E-2</v>
      </c>
      <c r="G28" s="32">
        <v>5.5621949963118755E-2</v>
      </c>
      <c r="H28" s="32">
        <v>6.0271981344555137E-3</v>
      </c>
      <c r="I28" s="68">
        <v>-1.0154557038626333E-2</v>
      </c>
      <c r="J28" s="54"/>
      <c r="K28" s="41" t="s">
        <v>52</v>
      </c>
      <c r="L28" s="47">
        <v>98.160750879145894</v>
      </c>
    </row>
    <row r="29" spans="1:12" ht="15.75" thickBot="1" x14ac:dyDescent="0.3">
      <c r="A29" s="71" t="s">
        <v>54</v>
      </c>
      <c r="B29" s="72">
        <v>-2.2551480443523841E-2</v>
      </c>
      <c r="C29" s="72">
        <v>6.6407328397539711E-3</v>
      </c>
      <c r="D29" s="72">
        <v>-4.1067659838609494E-3</v>
      </c>
      <c r="E29" s="72">
        <v>-4.2032389664976577E-3</v>
      </c>
      <c r="F29" s="72">
        <v>0.10336754671866322</v>
      </c>
      <c r="G29" s="72">
        <v>0.10094683527477821</v>
      </c>
      <c r="H29" s="72">
        <v>1.7937897202642938E-2</v>
      </c>
      <c r="I29" s="73">
        <v>-9.7644943962034159E-3</v>
      </c>
      <c r="J29" s="54"/>
      <c r="K29" s="41" t="s">
        <v>53</v>
      </c>
      <c r="L29" s="47">
        <v>97.564938361867632</v>
      </c>
    </row>
    <row r="30" spans="1:12" x14ac:dyDescent="0.25">
      <c r="A30" s="31" t="s">
        <v>47</v>
      </c>
      <c r="B30" s="29"/>
      <c r="C30" s="29"/>
      <c r="D30" s="29"/>
      <c r="E30" s="29"/>
      <c r="F30" s="29"/>
      <c r="G30" s="29"/>
      <c r="H30" s="29"/>
      <c r="I30" s="29"/>
      <c r="J30" s="54"/>
      <c r="K30" s="41" t="s">
        <v>54</v>
      </c>
      <c r="L30" s="47">
        <v>97.100036554161079</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Professional, scientific and technical services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94.024069719186613</v>
      </c>
    </row>
    <row r="34" spans="1:12" x14ac:dyDescent="0.25">
      <c r="F34" s="23"/>
      <c r="G34" s="23"/>
      <c r="H34" s="23"/>
      <c r="I34" s="23"/>
      <c r="K34" s="46" t="s">
        <v>49</v>
      </c>
      <c r="L34" s="47">
        <v>94.173991273014181</v>
      </c>
    </row>
    <row r="35" spans="1:12" x14ac:dyDescent="0.25">
      <c r="B35" s="23"/>
      <c r="C35" s="23"/>
      <c r="D35" s="23"/>
      <c r="E35" s="23"/>
      <c r="F35" s="23"/>
      <c r="G35" s="23"/>
      <c r="H35" s="23"/>
      <c r="I35" s="23"/>
      <c r="K35" s="46" t="s">
        <v>50</v>
      </c>
      <c r="L35" s="47">
        <v>96.586226513730438</v>
      </c>
    </row>
    <row r="36" spans="1:12" x14ac:dyDescent="0.25">
      <c r="A36" s="23"/>
      <c r="B36" s="23"/>
      <c r="C36" s="23"/>
      <c r="D36" s="23"/>
      <c r="E36" s="23"/>
      <c r="F36" s="23"/>
      <c r="G36" s="23"/>
      <c r="H36" s="23"/>
      <c r="I36" s="23"/>
      <c r="K36" s="50" t="s">
        <v>51</v>
      </c>
      <c r="L36" s="47">
        <v>96.95453093387286</v>
      </c>
    </row>
    <row r="37" spans="1:12" x14ac:dyDescent="0.25">
      <c r="A37" s="23"/>
      <c r="B37" s="23"/>
      <c r="C37" s="23"/>
      <c r="D37" s="23"/>
      <c r="E37" s="23"/>
      <c r="F37" s="23"/>
      <c r="G37" s="23"/>
      <c r="H37" s="23"/>
      <c r="I37" s="23"/>
      <c r="K37" s="41" t="s">
        <v>52</v>
      </c>
      <c r="L37" s="47">
        <v>97.12601512889924</v>
      </c>
    </row>
    <row r="38" spans="1:12" x14ac:dyDescent="0.25">
      <c r="A38" s="23"/>
      <c r="B38" s="23"/>
      <c r="C38" s="23"/>
      <c r="D38" s="23"/>
      <c r="E38" s="23"/>
      <c r="F38" s="23"/>
      <c r="G38" s="23"/>
      <c r="H38" s="23"/>
      <c r="I38" s="23"/>
      <c r="K38" s="41" t="s">
        <v>53</v>
      </c>
      <c r="L38" s="47">
        <v>96.947541582891603</v>
      </c>
    </row>
    <row r="39" spans="1:12" x14ac:dyDescent="0.25">
      <c r="A39" s="23"/>
      <c r="B39" s="23"/>
      <c r="C39" s="23"/>
      <c r="D39" s="23"/>
      <c r="E39" s="23"/>
      <c r="F39" s="23"/>
      <c r="G39" s="23"/>
      <c r="H39" s="23"/>
      <c r="I39" s="23"/>
      <c r="K39" s="41" t="s">
        <v>54</v>
      </c>
      <c r="L39" s="47">
        <v>98.147922505178514</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94.764836076912445</v>
      </c>
    </row>
    <row r="43" spans="1:12" x14ac:dyDescent="0.25">
      <c r="K43" s="46" t="s">
        <v>49</v>
      </c>
      <c r="L43" s="47">
        <v>94.525360697773991</v>
      </c>
    </row>
    <row r="44" spans="1:12" x14ac:dyDescent="0.25">
      <c r="B44" s="29"/>
      <c r="C44" s="29"/>
      <c r="D44" s="29"/>
      <c r="E44" s="29"/>
      <c r="F44" s="29"/>
      <c r="G44" s="29"/>
      <c r="H44" s="29"/>
      <c r="I44" s="29"/>
      <c r="J44" s="54"/>
      <c r="K44" s="46" t="s">
        <v>50</v>
      </c>
      <c r="L44" s="47">
        <v>96.60244779974785</v>
      </c>
    </row>
    <row r="45" spans="1:12" ht="15.4" customHeight="1" x14ac:dyDescent="0.25">
      <c r="A45" s="26" t="str">
        <f>"Indexed number of payroll jobs in "&amp;$L$1&amp;" each week by age group"</f>
        <v>Indexed number of payroll jobs in Professional, scientific and technical services each week by age group</v>
      </c>
      <c r="B45" s="29"/>
      <c r="C45" s="29"/>
      <c r="D45" s="29"/>
      <c r="E45" s="29"/>
      <c r="F45" s="29"/>
      <c r="G45" s="29"/>
      <c r="H45" s="29"/>
      <c r="I45" s="29"/>
      <c r="J45" s="54"/>
      <c r="K45" s="50" t="s">
        <v>51</v>
      </c>
      <c r="L45" s="47">
        <v>96.86249600681505</v>
      </c>
    </row>
    <row r="46" spans="1:12" ht="15.4" customHeight="1" x14ac:dyDescent="0.25">
      <c r="B46" s="29"/>
      <c r="C46" s="29"/>
      <c r="D46" s="29"/>
      <c r="E46" s="29"/>
      <c r="F46" s="29"/>
      <c r="G46" s="29"/>
      <c r="H46" s="29"/>
      <c r="I46" s="29"/>
      <c r="J46" s="54"/>
      <c r="K46" s="41" t="s">
        <v>52</v>
      </c>
      <c r="L46" s="47">
        <v>96.952833927863651</v>
      </c>
    </row>
    <row r="47" spans="1:12" ht="15.4" customHeight="1" x14ac:dyDescent="0.25">
      <c r="B47" s="29"/>
      <c r="C47" s="29"/>
      <c r="D47" s="29"/>
      <c r="E47" s="29"/>
      <c r="F47" s="29"/>
      <c r="G47" s="29"/>
      <c r="H47" s="29"/>
      <c r="I47" s="29"/>
      <c r="J47" s="54"/>
      <c r="K47" s="41" t="s">
        <v>53</v>
      </c>
      <c r="L47" s="47">
        <v>96.746643920469552</v>
      </c>
    </row>
    <row r="48" spans="1:12" ht="15.4" customHeight="1" x14ac:dyDescent="0.25">
      <c r="B48" s="29"/>
      <c r="C48" s="29"/>
      <c r="D48" s="29"/>
      <c r="E48" s="29"/>
      <c r="F48" s="29"/>
      <c r="G48" s="29"/>
      <c r="H48" s="29"/>
      <c r="I48" s="29"/>
      <c r="J48" s="54"/>
      <c r="K48" s="41" t="s">
        <v>54</v>
      </c>
      <c r="L48" s="47">
        <v>97.744851955647619</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97.493274346864354</v>
      </c>
    </row>
    <row r="54" spans="1:12" ht="15.4" customHeight="1" x14ac:dyDescent="0.25">
      <c r="B54" s="28"/>
      <c r="C54" s="28"/>
      <c r="D54" s="28"/>
      <c r="E54" s="28"/>
      <c r="F54" s="28"/>
      <c r="G54" s="28"/>
      <c r="H54" s="28"/>
      <c r="I54" s="28"/>
      <c r="J54" s="54"/>
      <c r="K54" s="46" t="s">
        <v>5</v>
      </c>
      <c r="L54" s="47">
        <v>96.829377185802514</v>
      </c>
    </row>
    <row r="55" spans="1:12" ht="15.4" customHeight="1" x14ac:dyDescent="0.25">
      <c r="B55" s="4"/>
      <c r="C55" s="4"/>
      <c r="D55" s="5"/>
      <c r="E55" s="2"/>
      <c r="F55" s="28"/>
      <c r="G55" s="28"/>
      <c r="H55" s="28"/>
      <c r="I55" s="28"/>
      <c r="J55" s="54"/>
      <c r="K55" s="46" t="s">
        <v>46</v>
      </c>
      <c r="L55" s="47">
        <v>97.812699347367399</v>
      </c>
    </row>
    <row r="56" spans="1:12" ht="15.4" customHeight="1" x14ac:dyDescent="0.25">
      <c r="B56" s="4"/>
      <c r="C56" s="4"/>
      <c r="D56" s="5"/>
      <c r="E56" s="2"/>
      <c r="F56" s="28"/>
      <c r="G56" s="28"/>
      <c r="H56" s="28"/>
      <c r="I56" s="28"/>
      <c r="J56" s="54"/>
      <c r="K56" s="50" t="s">
        <v>4</v>
      </c>
      <c r="L56" s="47">
        <v>97.551594358741056</v>
      </c>
    </row>
    <row r="57" spans="1:12" ht="15.4" customHeight="1" x14ac:dyDescent="0.25">
      <c r="A57" s="4"/>
      <c r="B57" s="4"/>
      <c r="C57" s="4"/>
      <c r="D57" s="5"/>
      <c r="E57" s="2"/>
      <c r="F57" s="28"/>
      <c r="G57" s="28"/>
      <c r="H57" s="28"/>
      <c r="I57" s="28"/>
      <c r="J57" s="54"/>
      <c r="K57" s="41" t="s">
        <v>3</v>
      </c>
      <c r="L57" s="47">
        <v>98.530285948549761</v>
      </c>
    </row>
    <row r="58" spans="1:12" ht="15.4" customHeight="1" x14ac:dyDescent="0.25">
      <c r="B58" s="29"/>
      <c r="C58" s="29"/>
      <c r="D58" s="29"/>
      <c r="E58" s="29"/>
      <c r="F58" s="28"/>
      <c r="G58" s="28"/>
      <c r="H58" s="28"/>
      <c r="I58" s="28"/>
      <c r="J58" s="54"/>
      <c r="K58" s="41" t="s">
        <v>45</v>
      </c>
      <c r="L58" s="47">
        <v>96.96534386783982</v>
      </c>
    </row>
    <row r="59" spans="1:12" ht="15.4" customHeight="1" x14ac:dyDescent="0.25">
      <c r="K59" s="41" t="s">
        <v>2</v>
      </c>
      <c r="L59" s="47">
        <v>93.023970497848808</v>
      </c>
    </row>
    <row r="60" spans="1:12" ht="15.4" customHeight="1" x14ac:dyDescent="0.25">
      <c r="A60" s="26" t="str">
        <f>"Indexed number of payroll jobs held by men in "&amp;$L$1&amp;" each week by State and Territory"</f>
        <v>Indexed number of payroll jobs held by men in Professional, scientific and technical services each week by State and Territory</v>
      </c>
      <c r="K60" s="41" t="s">
        <v>1</v>
      </c>
      <c r="L60" s="47">
        <v>99.249982310903562</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95.940096849405151</v>
      </c>
    </row>
    <row r="63" spans="1:12" ht="15.4" customHeight="1" x14ac:dyDescent="0.25">
      <c r="B63" s="4"/>
      <c r="C63" s="4"/>
      <c r="D63" s="4"/>
      <c r="E63" s="4"/>
      <c r="F63" s="28"/>
      <c r="G63" s="28"/>
      <c r="H63" s="28"/>
      <c r="I63" s="28"/>
      <c r="J63" s="54"/>
      <c r="K63" s="46" t="s">
        <v>5</v>
      </c>
      <c r="L63" s="47">
        <v>95.472133343254711</v>
      </c>
    </row>
    <row r="64" spans="1:12" ht="15.4" customHeight="1" x14ac:dyDescent="0.25">
      <c r="B64" s="4"/>
      <c r="C64" s="4"/>
      <c r="D64" s="3"/>
      <c r="E64" s="2"/>
      <c r="F64" s="28"/>
      <c r="G64" s="28"/>
      <c r="H64" s="28"/>
      <c r="I64" s="28"/>
      <c r="J64" s="54"/>
      <c r="K64" s="46" t="s">
        <v>46</v>
      </c>
      <c r="L64" s="47">
        <v>96.546690220324848</v>
      </c>
    </row>
    <row r="65" spans="1:12" ht="15.4" customHeight="1" x14ac:dyDescent="0.25">
      <c r="B65" s="4"/>
      <c r="C65" s="4"/>
      <c r="D65" s="3"/>
      <c r="E65" s="2"/>
      <c r="F65" s="28"/>
      <c r="G65" s="28"/>
      <c r="H65" s="28"/>
      <c r="I65" s="28"/>
      <c r="J65" s="54"/>
      <c r="K65" s="50" t="s">
        <v>4</v>
      </c>
      <c r="L65" s="47">
        <v>96.881591463666823</v>
      </c>
    </row>
    <row r="66" spans="1:12" ht="15.4" customHeight="1" x14ac:dyDescent="0.25">
      <c r="B66" s="4"/>
      <c r="C66" s="4"/>
      <c r="D66" s="3"/>
      <c r="E66" s="2"/>
      <c r="F66" s="28"/>
      <c r="G66" s="28"/>
      <c r="H66" s="28"/>
      <c r="I66" s="28"/>
      <c r="J66" s="54"/>
      <c r="K66" s="41" t="s">
        <v>3</v>
      </c>
      <c r="L66" s="47">
        <v>97.257353694783234</v>
      </c>
    </row>
    <row r="67" spans="1:12" ht="15.4" customHeight="1" x14ac:dyDescent="0.25">
      <c r="B67" s="28"/>
      <c r="C67" s="28"/>
      <c r="D67" s="28"/>
      <c r="E67" s="28"/>
      <c r="F67" s="28"/>
      <c r="G67" s="28"/>
      <c r="H67" s="28"/>
      <c r="I67" s="28"/>
      <c r="J67" s="54"/>
      <c r="K67" s="41" t="s">
        <v>45</v>
      </c>
      <c r="L67" s="47">
        <v>96.749865325911301</v>
      </c>
    </row>
    <row r="68" spans="1:12" ht="15.4" customHeight="1" x14ac:dyDescent="0.25">
      <c r="A68" s="28"/>
      <c r="B68" s="28"/>
      <c r="C68" s="28"/>
      <c r="D68" s="28"/>
      <c r="E68" s="28"/>
      <c r="F68" s="28"/>
      <c r="G68" s="28"/>
      <c r="H68" s="28"/>
      <c r="I68" s="28"/>
      <c r="J68" s="54"/>
      <c r="K68" s="41" t="s">
        <v>2</v>
      </c>
      <c r="L68" s="47">
        <v>93.085433312845737</v>
      </c>
    </row>
    <row r="69" spans="1:12" ht="15.4" customHeight="1" x14ac:dyDescent="0.25">
      <c r="A69" s="28"/>
      <c r="B69" s="27"/>
      <c r="C69" s="27"/>
      <c r="D69" s="27"/>
      <c r="E69" s="27"/>
      <c r="F69" s="27"/>
      <c r="G69" s="27"/>
      <c r="H69" s="27"/>
      <c r="I69" s="27"/>
      <c r="J69" s="63"/>
      <c r="K69" s="41" t="s">
        <v>1</v>
      </c>
      <c r="L69" s="47">
        <v>97.5093752211137</v>
      </c>
    </row>
    <row r="70" spans="1:12" ht="15.4" customHeight="1" x14ac:dyDescent="0.25">
      <c r="K70" s="43"/>
      <c r="L70" s="47" t="s">
        <v>7</v>
      </c>
    </row>
    <row r="71" spans="1:12" ht="15.4" customHeight="1" x14ac:dyDescent="0.25">
      <c r="K71" s="46" t="s">
        <v>6</v>
      </c>
      <c r="L71" s="47">
        <v>96.315513839899552</v>
      </c>
    </row>
    <row r="72" spans="1:12" ht="15.4" customHeight="1" x14ac:dyDescent="0.25">
      <c r="K72" s="46" t="s">
        <v>5</v>
      </c>
      <c r="L72" s="47">
        <v>95.549386115038331</v>
      </c>
    </row>
    <row r="73" spans="1:12" ht="15.4" customHeight="1" x14ac:dyDescent="0.25">
      <c r="K73" s="46" t="s">
        <v>46</v>
      </c>
      <c r="L73" s="47">
        <v>95.619682025614594</v>
      </c>
    </row>
    <row r="74" spans="1:12" ht="15.4" customHeight="1" x14ac:dyDescent="0.25">
      <c r="K74" s="50" t="s">
        <v>4</v>
      </c>
      <c r="L74" s="47">
        <v>96.435750031018657</v>
      </c>
    </row>
    <row r="75" spans="1:12" ht="15.4" customHeight="1" x14ac:dyDescent="0.25">
      <c r="A75" s="26" t="str">
        <f>"Indexed number of payroll jobs held by women in "&amp;$L$1&amp;" each week by State and Territory"</f>
        <v>Indexed number of payroll jobs held by women in Professional, scientific and technical services each week by State and Territory</v>
      </c>
      <c r="K75" s="41" t="s">
        <v>3</v>
      </c>
      <c r="L75" s="47">
        <v>96.693532848211547</v>
      </c>
    </row>
    <row r="76" spans="1:12" ht="15.4" customHeight="1" x14ac:dyDescent="0.25">
      <c r="K76" s="41" t="s">
        <v>45</v>
      </c>
      <c r="L76" s="47">
        <v>96.749865325911301</v>
      </c>
    </row>
    <row r="77" spans="1:12" ht="15.4" customHeight="1" x14ac:dyDescent="0.25">
      <c r="B77" s="4"/>
      <c r="C77" s="4"/>
      <c r="D77" s="4"/>
      <c r="E77" s="4"/>
      <c r="F77" s="28"/>
      <c r="G77" s="28"/>
      <c r="H77" s="28"/>
      <c r="I77" s="28"/>
      <c r="J77" s="54"/>
      <c r="K77" s="41" t="s">
        <v>2</v>
      </c>
      <c r="L77" s="47">
        <v>92.909649661954518</v>
      </c>
    </row>
    <row r="78" spans="1:12" ht="15.4" customHeight="1" x14ac:dyDescent="0.25">
      <c r="B78" s="4"/>
      <c r="C78" s="4"/>
      <c r="D78" s="4"/>
      <c r="E78" s="4"/>
      <c r="F78" s="28"/>
      <c r="G78" s="28"/>
      <c r="H78" s="28"/>
      <c r="I78" s="28"/>
      <c r="J78" s="54"/>
      <c r="K78" s="41" t="s">
        <v>1</v>
      </c>
      <c r="L78" s="47">
        <v>96.846953937592858</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96.25131504555246</v>
      </c>
    </row>
    <row r="83" spans="1:12" ht="15.4" customHeight="1" x14ac:dyDescent="0.25">
      <c r="B83" s="28"/>
      <c r="C83" s="28"/>
      <c r="D83" s="28"/>
      <c r="E83" s="28"/>
      <c r="F83" s="28"/>
      <c r="G83" s="28"/>
      <c r="H83" s="28"/>
      <c r="I83" s="28"/>
      <c r="J83" s="54"/>
      <c r="K83" s="46" t="s">
        <v>5</v>
      </c>
      <c r="L83" s="47">
        <v>95.229426667917807</v>
      </c>
    </row>
    <row r="84" spans="1:12" ht="15.4" customHeight="1" x14ac:dyDescent="0.25">
      <c r="A84" s="28"/>
      <c r="B84" s="27"/>
      <c r="C84" s="27"/>
      <c r="D84" s="27"/>
      <c r="E84" s="27"/>
      <c r="F84" s="27"/>
      <c r="G84" s="27"/>
      <c r="H84" s="27"/>
      <c r="I84" s="27"/>
      <c r="J84" s="63"/>
      <c r="K84" s="46" t="s">
        <v>46</v>
      </c>
      <c r="L84" s="47">
        <v>96.519443803369484</v>
      </c>
    </row>
    <row r="85" spans="1:12" ht="15.4" customHeight="1" x14ac:dyDescent="0.25">
      <c r="K85" s="50" t="s">
        <v>4</v>
      </c>
      <c r="L85" s="47">
        <v>97.358025958036222</v>
      </c>
    </row>
    <row r="86" spans="1:12" ht="15.4" customHeight="1" x14ac:dyDescent="0.25">
      <c r="K86" s="41" t="s">
        <v>3</v>
      </c>
      <c r="L86" s="47">
        <v>96.71701857875297</v>
      </c>
    </row>
    <row r="87" spans="1:12" ht="15.4" customHeight="1" x14ac:dyDescent="0.25">
      <c r="K87" s="41" t="s">
        <v>45</v>
      </c>
      <c r="L87" s="47">
        <v>95.043672557383701</v>
      </c>
    </row>
    <row r="88" spans="1:12" ht="15.4" customHeight="1" x14ac:dyDescent="0.25">
      <c r="K88" s="41" t="s">
        <v>2</v>
      </c>
      <c r="L88" s="47">
        <v>94.222945484133447</v>
      </c>
    </row>
    <row r="89" spans="1:12" ht="15.4" customHeight="1" x14ac:dyDescent="0.25">
      <c r="K89" s="41" t="s">
        <v>1</v>
      </c>
      <c r="L89" s="47">
        <v>98.061936013125518</v>
      </c>
    </row>
    <row r="90" spans="1:12" ht="15.4" customHeight="1" x14ac:dyDescent="0.25">
      <c r="K90" s="49"/>
      <c r="L90" s="47" t="s">
        <v>8</v>
      </c>
    </row>
    <row r="91" spans="1:12" ht="15" customHeight="1" x14ac:dyDescent="0.25">
      <c r="K91" s="46" t="s">
        <v>6</v>
      </c>
      <c r="L91" s="47">
        <v>95.485547023166276</v>
      </c>
    </row>
    <row r="92" spans="1:12" ht="15" customHeight="1" x14ac:dyDescent="0.25">
      <c r="K92" s="46" t="s">
        <v>5</v>
      </c>
      <c r="L92" s="47">
        <v>95.178755747396082</v>
      </c>
    </row>
    <row r="93" spans="1:12" ht="15" customHeight="1" x14ac:dyDescent="0.25">
      <c r="A93" s="26"/>
      <c r="K93" s="46" t="s">
        <v>46</v>
      </c>
      <c r="L93" s="47">
        <v>96.913224094161095</v>
      </c>
    </row>
    <row r="94" spans="1:12" ht="15" customHeight="1" x14ac:dyDescent="0.25">
      <c r="K94" s="50" t="s">
        <v>4</v>
      </c>
      <c r="L94" s="47">
        <v>98.512286461806795</v>
      </c>
    </row>
    <row r="95" spans="1:12" ht="15" customHeight="1" x14ac:dyDescent="0.25">
      <c r="K95" s="41" t="s">
        <v>3</v>
      </c>
      <c r="L95" s="47">
        <v>96.857599647169081</v>
      </c>
    </row>
    <row r="96" spans="1:12" ht="15" customHeight="1" x14ac:dyDescent="0.25">
      <c r="K96" s="41" t="s">
        <v>45</v>
      </c>
      <c r="L96" s="47">
        <v>95.632744261629085</v>
      </c>
    </row>
    <row r="97" spans="1:12" ht="15" customHeight="1" x14ac:dyDescent="0.25">
      <c r="K97" s="41" t="s">
        <v>2</v>
      </c>
      <c r="L97" s="47">
        <v>94.914564686737179</v>
      </c>
    </row>
    <row r="98" spans="1:12" ht="15" customHeight="1" x14ac:dyDescent="0.25">
      <c r="K98" s="41" t="s">
        <v>1</v>
      </c>
      <c r="L98" s="47">
        <v>97.108285479901554</v>
      </c>
    </row>
    <row r="99" spans="1:12" ht="15" customHeight="1" x14ac:dyDescent="0.25">
      <c r="K99" s="43"/>
      <c r="L99" s="47" t="s">
        <v>7</v>
      </c>
    </row>
    <row r="100" spans="1:12" ht="15" customHeight="1" x14ac:dyDescent="0.25">
      <c r="A100" s="25"/>
      <c r="B100" s="24"/>
      <c r="K100" s="46" t="s">
        <v>6</v>
      </c>
      <c r="L100" s="47">
        <v>96.034566911664726</v>
      </c>
    </row>
    <row r="101" spans="1:12" x14ac:dyDescent="0.25">
      <c r="A101" s="25"/>
      <c r="B101" s="24"/>
      <c r="K101" s="46" t="s">
        <v>5</v>
      </c>
      <c r="L101" s="47">
        <v>95.751937693534757</v>
      </c>
    </row>
    <row r="102" spans="1:12" x14ac:dyDescent="0.25">
      <c r="A102" s="25"/>
      <c r="B102" s="24"/>
      <c r="K102" s="46" t="s">
        <v>46</v>
      </c>
      <c r="L102" s="47">
        <v>96.890289637664438</v>
      </c>
    </row>
    <row r="103" spans="1:12" x14ac:dyDescent="0.25">
      <c r="A103" s="25"/>
      <c r="B103" s="24"/>
      <c r="K103" s="50" t="s">
        <v>4</v>
      </c>
      <c r="L103" s="47">
        <v>98.242959010926995</v>
      </c>
    </row>
    <row r="104" spans="1:12" x14ac:dyDescent="0.25">
      <c r="A104" s="25"/>
      <c r="B104" s="24"/>
      <c r="K104" s="41" t="s">
        <v>3</v>
      </c>
      <c r="L104" s="47">
        <v>95.505154639175259</v>
      </c>
    </row>
    <row r="105" spans="1:12" x14ac:dyDescent="0.25">
      <c r="A105" s="25"/>
      <c r="B105" s="24"/>
      <c r="K105" s="41" t="s">
        <v>45</v>
      </c>
      <c r="L105" s="47">
        <v>95.632744261629085</v>
      </c>
    </row>
    <row r="106" spans="1:12" x14ac:dyDescent="0.25">
      <c r="A106" s="25"/>
      <c r="B106" s="24"/>
      <c r="K106" s="41" t="s">
        <v>2</v>
      </c>
      <c r="L106" s="47">
        <v>94.198535394629772</v>
      </c>
    </row>
    <row r="107" spans="1:12" x14ac:dyDescent="0.25">
      <c r="A107" s="25"/>
      <c r="B107" s="24"/>
      <c r="K107" s="41" t="s">
        <v>1</v>
      </c>
      <c r="L107" s="47">
        <v>96.341468416735026</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99.499796880398009</v>
      </c>
    </row>
    <row r="111" spans="1:12" x14ac:dyDescent="0.25">
      <c r="K111" s="75">
        <v>43918</v>
      </c>
      <c r="L111" s="47">
        <v>98.299084330082295</v>
      </c>
    </row>
    <row r="112" spans="1:12" x14ac:dyDescent="0.25">
      <c r="K112" s="75">
        <v>43925</v>
      </c>
      <c r="L112" s="47">
        <v>97.268857207482455</v>
      </c>
    </row>
    <row r="113" spans="11:12" x14ac:dyDescent="0.25">
      <c r="K113" s="75">
        <v>43932</v>
      </c>
      <c r="L113" s="47">
        <v>96.663437008729076</v>
      </c>
    </row>
    <row r="114" spans="11:12" x14ac:dyDescent="0.25">
      <c r="K114" s="75">
        <v>43939</v>
      </c>
      <c r="L114" s="47">
        <v>96.272051980613043</v>
      </c>
    </row>
    <row r="115" spans="11:12" x14ac:dyDescent="0.25">
      <c r="K115" s="75">
        <v>43946</v>
      </c>
      <c r="L115" s="47">
        <v>96.205208189152174</v>
      </c>
    </row>
    <row r="116" spans="11:12" x14ac:dyDescent="0.25">
      <c r="K116" s="75">
        <v>43953</v>
      </c>
      <c r="L116" s="47">
        <v>96.32753007689287</v>
      </c>
    </row>
    <row r="117" spans="11:12" x14ac:dyDescent="0.25">
      <c r="K117" s="75">
        <v>43960</v>
      </c>
      <c r="L117" s="47">
        <v>96.425432599739608</v>
      </c>
    </row>
    <row r="118" spans="11:12" x14ac:dyDescent="0.25">
      <c r="K118" s="75">
        <v>43967</v>
      </c>
      <c r="L118" s="47">
        <v>96.671989413023738</v>
      </c>
    </row>
    <row r="119" spans="11:12" x14ac:dyDescent="0.25">
      <c r="K119" s="75">
        <v>43974</v>
      </c>
      <c r="L119" s="47">
        <v>96.638004859116023</v>
      </c>
    </row>
    <row r="120" spans="11:12" x14ac:dyDescent="0.25">
      <c r="K120" s="75">
        <v>43981</v>
      </c>
      <c r="L120" s="47">
        <v>96.829646234297613</v>
      </c>
    </row>
    <row r="121" spans="11:12" x14ac:dyDescent="0.25">
      <c r="K121" s="75">
        <v>43988</v>
      </c>
      <c r="L121" s="47">
        <v>96.189678823459246</v>
      </c>
    </row>
    <row r="122" spans="11:12" x14ac:dyDescent="0.25">
      <c r="K122" s="75">
        <v>43995</v>
      </c>
      <c r="L122" s="47">
        <v>96.693370423760385</v>
      </c>
    </row>
    <row r="123" spans="11:12" x14ac:dyDescent="0.25">
      <c r="K123" s="75">
        <v>44002</v>
      </c>
      <c r="L123" s="47">
        <v>96.04946440568105</v>
      </c>
    </row>
    <row r="124" spans="11:12" x14ac:dyDescent="0.25">
      <c r="K124" s="75">
        <v>44009</v>
      </c>
      <c r="L124" s="47">
        <v>96.09028863239179</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100.42669651066778</v>
      </c>
    </row>
    <row r="153" spans="11:12" x14ac:dyDescent="0.25">
      <c r="K153" s="75">
        <v>43918</v>
      </c>
      <c r="L153" s="47">
        <v>100.1129623571464</v>
      </c>
    </row>
    <row r="154" spans="11:12" x14ac:dyDescent="0.25">
      <c r="K154" s="75">
        <v>43925</v>
      </c>
      <c r="L154" s="47">
        <v>100.06420708282843</v>
      </c>
    </row>
    <row r="155" spans="11:12" x14ac:dyDescent="0.25">
      <c r="K155" s="75">
        <v>43932</v>
      </c>
      <c r="L155" s="47">
        <v>97.341988083643358</v>
      </c>
    </row>
    <row r="156" spans="11:12" x14ac:dyDescent="0.25">
      <c r="K156" s="75">
        <v>43939</v>
      </c>
      <c r="L156" s="47">
        <v>96.429088525013057</v>
      </c>
    </row>
    <row r="157" spans="11:12" x14ac:dyDescent="0.25">
      <c r="K157" s="75">
        <v>43946</v>
      </c>
      <c r="L157" s="47">
        <v>95.976696084087578</v>
      </c>
    </row>
    <row r="158" spans="11:12" x14ac:dyDescent="0.25">
      <c r="K158" s="75">
        <v>43953</v>
      </c>
      <c r="L158" s="47">
        <v>96.903280352144279</v>
      </c>
    </row>
    <row r="159" spans="11:12" x14ac:dyDescent="0.25">
      <c r="K159" s="75">
        <v>43960</v>
      </c>
      <c r="L159" s="47">
        <v>94.675373834083601</v>
      </c>
    </row>
    <row r="160" spans="11:12" x14ac:dyDescent="0.25">
      <c r="K160" s="75">
        <v>43967</v>
      </c>
      <c r="L160" s="47">
        <v>92.900454490424195</v>
      </c>
    </row>
    <row r="161" spans="11:12" x14ac:dyDescent="0.25">
      <c r="K161" s="75">
        <v>43974</v>
      </c>
      <c r="L161" s="47">
        <v>92.301145720046989</v>
      </c>
    </row>
    <row r="162" spans="11:12" x14ac:dyDescent="0.25">
      <c r="K162" s="75">
        <v>43981</v>
      </c>
      <c r="L162" s="47">
        <v>93.571892615400301</v>
      </c>
    </row>
    <row r="163" spans="11:12" x14ac:dyDescent="0.25">
      <c r="K163" s="75">
        <v>43988</v>
      </c>
      <c r="L163" s="47">
        <v>95.537874899774351</v>
      </c>
    </row>
    <row r="164" spans="11:12" x14ac:dyDescent="0.25">
      <c r="K164" s="75">
        <v>43995</v>
      </c>
      <c r="L164" s="47">
        <v>99.039598868317242</v>
      </c>
    </row>
    <row r="165" spans="11:12" x14ac:dyDescent="0.25">
      <c r="K165" s="75">
        <v>44002</v>
      </c>
      <c r="L165" s="47">
        <v>98.211849102718546</v>
      </c>
    </row>
    <row r="166" spans="11:12" x14ac:dyDescent="0.25">
      <c r="K166" s="75">
        <v>44009</v>
      </c>
      <c r="L166" s="47">
        <v>97.265264819622189</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835A-3378-4303-9A03-EF4238A4743E}">
  <sheetPr codeName="Sheet17">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33</v>
      </c>
    </row>
    <row r="2" spans="1:12" ht="19.5" customHeight="1" x14ac:dyDescent="0.3">
      <c r="A2" s="7" t="str">
        <f>"Weekly Payroll Jobs and Wages in Australia - " &amp;$L$1</f>
        <v>Weekly Payroll Jobs and Wages in Australia - Administrative and support services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Administrative and support services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-6.9224376654516195E-2</v>
      </c>
      <c r="C11" s="32">
        <v>2.5915906770097585E-3</v>
      </c>
      <c r="D11" s="32">
        <v>-2.1279254989688967E-2</v>
      </c>
      <c r="E11" s="32">
        <v>6.8599685982186909E-3</v>
      </c>
      <c r="F11" s="32">
        <v>-6.9185454792957568E-2</v>
      </c>
      <c r="G11" s="32">
        <v>-3.475900300182333E-2</v>
      </c>
      <c r="H11" s="32">
        <v>-5.0814066995678142E-2</v>
      </c>
      <c r="I11" s="68">
        <v>1.9988533662952612E-2</v>
      </c>
      <c r="J11" s="46"/>
      <c r="K11" s="46"/>
      <c r="L11" s="47"/>
    </row>
    <row r="12" spans="1:12" x14ac:dyDescent="0.25">
      <c r="A12" s="69" t="s">
        <v>6</v>
      </c>
      <c r="B12" s="32">
        <v>-7.9156879358665222E-2</v>
      </c>
      <c r="C12" s="32">
        <v>7.4344808046467037E-4</v>
      </c>
      <c r="D12" s="32">
        <v>-1.9408297165489863E-2</v>
      </c>
      <c r="E12" s="32">
        <v>8.4973938525718662E-3</v>
      </c>
      <c r="F12" s="32">
        <v>-6.385216755365708E-2</v>
      </c>
      <c r="G12" s="32">
        <v>-1.9186206660772198E-2</v>
      </c>
      <c r="H12" s="32">
        <v>-5.5454296940769976E-2</v>
      </c>
      <c r="I12" s="68">
        <v>5.107760915012749E-2</v>
      </c>
      <c r="J12" s="46"/>
      <c r="K12" s="46"/>
      <c r="L12" s="47"/>
    </row>
    <row r="13" spans="1:12" ht="15" customHeight="1" x14ac:dyDescent="0.25">
      <c r="A13" s="69" t="s">
        <v>5</v>
      </c>
      <c r="B13" s="32">
        <v>-7.0259936273687651E-2</v>
      </c>
      <c r="C13" s="32">
        <v>1.2329893484576138E-2</v>
      </c>
      <c r="D13" s="32">
        <v>-2.0492876684459316E-2</v>
      </c>
      <c r="E13" s="32">
        <v>1.0309668695064333E-2</v>
      </c>
      <c r="F13" s="32">
        <v>-6.5329339265019049E-2</v>
      </c>
      <c r="G13" s="32">
        <v>-5.0330407711671632E-2</v>
      </c>
      <c r="H13" s="32">
        <v>-4.1907100907392802E-2</v>
      </c>
      <c r="I13" s="68">
        <v>1.6303488773750541E-2</v>
      </c>
      <c r="J13" s="46"/>
      <c r="K13" s="46"/>
      <c r="L13" s="47"/>
    </row>
    <row r="14" spans="1:12" ht="15" customHeight="1" x14ac:dyDescent="0.25">
      <c r="A14" s="69" t="s">
        <v>46</v>
      </c>
      <c r="B14" s="32">
        <v>-5.9122193881145924E-2</v>
      </c>
      <c r="C14" s="32">
        <v>-2.6123198960269489E-3</v>
      </c>
      <c r="D14" s="32">
        <v>-2.0629730681217984E-2</v>
      </c>
      <c r="E14" s="32">
        <v>-4.1055718475069281E-4</v>
      </c>
      <c r="F14" s="32">
        <v>-7.6747305592619997E-2</v>
      </c>
      <c r="G14" s="32">
        <v>-2.6201406095952895E-2</v>
      </c>
      <c r="H14" s="32">
        <v>-4.5178343266220944E-2</v>
      </c>
      <c r="I14" s="68">
        <v>-1.2130491585484737E-2</v>
      </c>
      <c r="J14" s="46"/>
      <c r="K14" s="46"/>
      <c r="L14" s="47"/>
    </row>
    <row r="15" spans="1:12" ht="15" customHeight="1" x14ac:dyDescent="0.25">
      <c r="A15" s="69" t="s">
        <v>4</v>
      </c>
      <c r="B15" s="32">
        <v>-2.8975069252077601E-2</v>
      </c>
      <c r="C15" s="32">
        <v>8.3589419771274986E-3</v>
      </c>
      <c r="D15" s="32">
        <v>-7.4945904884674563E-3</v>
      </c>
      <c r="E15" s="32">
        <v>1.0232082228733619E-2</v>
      </c>
      <c r="F15" s="32">
        <v>-1.5712367905212132E-2</v>
      </c>
      <c r="G15" s="32">
        <v>-4.6217283147705013E-2</v>
      </c>
      <c r="H15" s="32">
        <v>-4.5877377883264625E-2</v>
      </c>
      <c r="I15" s="68">
        <v>1.1568848572067081E-2</v>
      </c>
      <c r="J15" s="46"/>
      <c r="K15" s="64"/>
      <c r="L15" s="47"/>
    </row>
    <row r="16" spans="1:12" ht="15" customHeight="1" x14ac:dyDescent="0.25">
      <c r="A16" s="69" t="s">
        <v>3</v>
      </c>
      <c r="B16" s="32">
        <v>-7.8757148799001753E-2</v>
      </c>
      <c r="C16" s="32">
        <v>4.7310151255264277E-3</v>
      </c>
      <c r="D16" s="32">
        <v>-2.5400968043561845E-2</v>
      </c>
      <c r="E16" s="32">
        <v>7.0483971474071261E-3</v>
      </c>
      <c r="F16" s="32">
        <v>-0.10860184557208741</v>
      </c>
      <c r="G16" s="32">
        <v>-3.0710644287541555E-2</v>
      </c>
      <c r="H16" s="32">
        <v>-5.6006377855453704E-2</v>
      </c>
      <c r="I16" s="68">
        <v>1.0415957827312194E-3</v>
      </c>
      <c r="J16" s="46"/>
      <c r="K16" s="46"/>
      <c r="L16" s="47"/>
    </row>
    <row r="17" spans="1:12" ht="15" customHeight="1" x14ac:dyDescent="0.25">
      <c r="A17" s="69" t="s">
        <v>45</v>
      </c>
      <c r="B17" s="32">
        <v>-5.8331737048323951E-2</v>
      </c>
      <c r="C17" s="32">
        <v>6.4265773310998586E-3</v>
      </c>
      <c r="D17" s="32">
        <v>-1.4842412096921165E-2</v>
      </c>
      <c r="E17" s="32">
        <v>8.0808080808081328E-3</v>
      </c>
      <c r="F17" s="32">
        <v>-3.0807362065475075E-2</v>
      </c>
      <c r="G17" s="32">
        <v>-5.7666379068580742E-2</v>
      </c>
      <c r="H17" s="32">
        <v>-8.6242033578656452E-2</v>
      </c>
      <c r="I17" s="68">
        <v>2.7567482276332322E-2</v>
      </c>
      <c r="J17" s="46"/>
      <c r="K17" s="46"/>
      <c r="L17" s="47"/>
    </row>
    <row r="18" spans="1:12" ht="15" customHeight="1" x14ac:dyDescent="0.25">
      <c r="A18" s="69" t="s">
        <v>2</v>
      </c>
      <c r="B18" s="32">
        <v>-4.3653555219364648E-2</v>
      </c>
      <c r="C18" s="32">
        <v>-1.8217821782178234E-2</v>
      </c>
      <c r="D18" s="32">
        <v>-3.7098248286367097E-2</v>
      </c>
      <c r="E18" s="32">
        <v>1.3346043851287792E-3</v>
      </c>
      <c r="F18" s="32">
        <v>-0.12858484546669258</v>
      </c>
      <c r="G18" s="32">
        <v>-3.8062208337641512E-2</v>
      </c>
      <c r="H18" s="32">
        <v>-4.9505758564712288E-2</v>
      </c>
      <c r="I18" s="68">
        <v>2.5023661947860543E-3</v>
      </c>
      <c r="J18" s="46"/>
      <c r="K18" s="46"/>
      <c r="L18" s="47"/>
    </row>
    <row r="19" spans="1:12" x14ac:dyDescent="0.25">
      <c r="A19" s="70" t="s">
        <v>1</v>
      </c>
      <c r="B19" s="32">
        <v>-8.2092359127951542E-2</v>
      </c>
      <c r="C19" s="32">
        <v>-6.6883806556680581E-2</v>
      </c>
      <c r="D19" s="32">
        <v>-8.5341476957246032E-2</v>
      </c>
      <c r="E19" s="32">
        <v>-1.7321416198988748E-3</v>
      </c>
      <c r="F19" s="32">
        <v>-2.2683428209263279E-2</v>
      </c>
      <c r="G19" s="32">
        <v>-0.12008805470789374</v>
      </c>
      <c r="H19" s="32">
        <v>-9.0608641245695787E-2</v>
      </c>
      <c r="I19" s="68">
        <v>1.8842359645658391E-2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-7.2393947326519936E-2</v>
      </c>
      <c r="C21" s="32">
        <v>-4.3604932406793306E-3</v>
      </c>
      <c r="D21" s="32">
        <v>-2.0434663657193597E-2</v>
      </c>
      <c r="E21" s="32">
        <v>4.6497245668082332E-3</v>
      </c>
      <c r="F21" s="32">
        <v>-8.3804239410805836E-2</v>
      </c>
      <c r="G21" s="32">
        <v>-3.0177862858482896E-2</v>
      </c>
      <c r="H21" s="32">
        <v>-4.7139840016802381E-2</v>
      </c>
      <c r="I21" s="68">
        <v>2.1292485693470864E-2</v>
      </c>
      <c r="J21" s="46"/>
      <c r="K21" s="46"/>
      <c r="L21" s="46"/>
    </row>
    <row r="22" spans="1:12" x14ac:dyDescent="0.25">
      <c r="A22" s="69" t="s">
        <v>13</v>
      </c>
      <c r="B22" s="32">
        <v>-6.369728549141962E-2</v>
      </c>
      <c r="C22" s="32">
        <v>5.1079180064308449E-3</v>
      </c>
      <c r="D22" s="32">
        <v>-2.2014665623777852E-2</v>
      </c>
      <c r="E22" s="32">
        <v>6.9241623732485547E-3</v>
      </c>
      <c r="F22" s="32">
        <v>-5.0476096983708807E-2</v>
      </c>
      <c r="G22" s="32">
        <v>-4.5512789952401156E-2</v>
      </c>
      <c r="H22" s="32">
        <v>-5.6429746594244379E-2</v>
      </c>
      <c r="I22" s="68">
        <v>1.3800605151299328E-2</v>
      </c>
      <c r="J22" s="46"/>
      <c r="K22" s="52" t="s">
        <v>12</v>
      </c>
      <c r="L22" s="46" t="s">
        <v>63</v>
      </c>
    </row>
    <row r="23" spans="1:12" x14ac:dyDescent="0.25">
      <c r="A23" s="70" t="s">
        <v>48</v>
      </c>
      <c r="B23" s="32">
        <v>-3.1084276089996088E-2</v>
      </c>
      <c r="C23" s="32">
        <v>0.1073255532419739</v>
      </c>
      <c r="D23" s="32">
        <v>1.5921631347461052E-2</v>
      </c>
      <c r="E23" s="32">
        <v>3.3755855607605412E-2</v>
      </c>
      <c r="F23" s="32">
        <v>0.19026202084195853</v>
      </c>
      <c r="G23" s="32">
        <v>6.8867489586497133E-2</v>
      </c>
      <c r="H23" s="32">
        <v>-2.1232067016737632E-3</v>
      </c>
      <c r="I23" s="68">
        <v>5.1415301961496462E-2</v>
      </c>
      <c r="J23" s="46"/>
      <c r="K23" s="49"/>
      <c r="L23" s="46" t="s">
        <v>9</v>
      </c>
    </row>
    <row r="24" spans="1:12" x14ac:dyDescent="0.25">
      <c r="A24" s="69" t="s">
        <v>49</v>
      </c>
      <c r="B24" s="32">
        <v>-9.8025515822928067E-2</v>
      </c>
      <c r="C24" s="32">
        <v>1.9258076431311277E-2</v>
      </c>
      <c r="D24" s="32">
        <v>-2.0313519005041414E-2</v>
      </c>
      <c r="E24" s="32">
        <v>1.1256869838990324E-2</v>
      </c>
      <c r="F24" s="32">
        <v>-5.9139583162788223E-2</v>
      </c>
      <c r="G24" s="32">
        <v>-1.2950573256425013E-2</v>
      </c>
      <c r="H24" s="32">
        <v>-4.3026762692324083E-2</v>
      </c>
      <c r="I24" s="68">
        <v>2.7297429078497748E-2</v>
      </c>
      <c r="J24" s="46"/>
      <c r="K24" s="46" t="s">
        <v>48</v>
      </c>
      <c r="L24" s="47">
        <v>87.500529638574633</v>
      </c>
    </row>
    <row r="25" spans="1:12" x14ac:dyDescent="0.25">
      <c r="A25" s="69" t="s">
        <v>50</v>
      </c>
      <c r="B25" s="32">
        <v>-6.761634091211266E-2</v>
      </c>
      <c r="C25" s="32">
        <v>-6.6226736945241838E-3</v>
      </c>
      <c r="D25" s="32">
        <v>-2.6869774380442357E-2</v>
      </c>
      <c r="E25" s="32">
        <v>6.3308079926451821E-3</v>
      </c>
      <c r="F25" s="32">
        <v>-8.1922627773057699E-2</v>
      </c>
      <c r="G25" s="32">
        <v>-3.712040426663743E-2</v>
      </c>
      <c r="H25" s="32">
        <v>-5.6480190361791305E-2</v>
      </c>
      <c r="I25" s="68">
        <v>2.3659312820984546E-2</v>
      </c>
      <c r="J25" s="46"/>
      <c r="K25" s="46" t="s">
        <v>49</v>
      </c>
      <c r="L25" s="47">
        <v>88.493238860085384</v>
      </c>
    </row>
    <row r="26" spans="1:12" x14ac:dyDescent="0.25">
      <c r="A26" s="69" t="s">
        <v>51</v>
      </c>
      <c r="B26" s="32">
        <v>-5.9077269317329373E-2</v>
      </c>
      <c r="C26" s="32">
        <v>-1.1057945023345006E-2</v>
      </c>
      <c r="D26" s="32">
        <v>-2.4778174167581435E-2</v>
      </c>
      <c r="E26" s="32">
        <v>3.6647412111243671E-3</v>
      </c>
      <c r="F26" s="32">
        <v>-8.9021696664906225E-2</v>
      </c>
      <c r="G26" s="32">
        <v>-4.4510987587023654E-2</v>
      </c>
      <c r="H26" s="32">
        <v>-5.7308167513941077E-2</v>
      </c>
      <c r="I26" s="68">
        <v>1.5383736158847583E-2</v>
      </c>
      <c r="J26" s="46"/>
      <c r="K26" s="46" t="s">
        <v>50</v>
      </c>
      <c r="L26" s="47">
        <v>93.859969862163723</v>
      </c>
    </row>
    <row r="27" spans="1:12" ht="17.25" customHeight="1" x14ac:dyDescent="0.25">
      <c r="A27" s="69" t="s">
        <v>52</v>
      </c>
      <c r="B27" s="32">
        <v>-5.8515006382631518E-2</v>
      </c>
      <c r="C27" s="32">
        <v>-9.0477633652563672E-3</v>
      </c>
      <c r="D27" s="32">
        <v>-2.1990667809926423E-2</v>
      </c>
      <c r="E27" s="32">
        <v>1.8379047885410671E-3</v>
      </c>
      <c r="F27" s="32">
        <v>-8.2328377834851918E-2</v>
      </c>
      <c r="G27" s="32">
        <v>-4.5211006844839585E-2</v>
      </c>
      <c r="H27" s="32">
        <v>-5.6948874639104918E-2</v>
      </c>
      <c r="I27" s="68">
        <v>1.4028345720866087E-2</v>
      </c>
      <c r="J27" s="59"/>
      <c r="K27" s="50" t="s">
        <v>51</v>
      </c>
      <c r="L27" s="47">
        <v>95.144374328876339</v>
      </c>
    </row>
    <row r="28" spans="1:12" x14ac:dyDescent="0.25">
      <c r="A28" s="69" t="s">
        <v>53</v>
      </c>
      <c r="B28" s="32">
        <v>-7.9184469385102041E-2</v>
      </c>
      <c r="C28" s="32">
        <v>-4.816297857393792E-3</v>
      </c>
      <c r="D28" s="32">
        <v>-1.5102315125953059E-2</v>
      </c>
      <c r="E28" s="32">
        <v>-9.0298680250056051E-4</v>
      </c>
      <c r="F28" s="32">
        <v>-8.3191128008298754E-2</v>
      </c>
      <c r="G28" s="32">
        <v>-5.3147718632881258E-2</v>
      </c>
      <c r="H28" s="32">
        <v>-4.2032758875216292E-2</v>
      </c>
      <c r="I28" s="68">
        <v>4.3320242299269562E-3</v>
      </c>
      <c r="J28" s="54"/>
      <c r="K28" s="41" t="s">
        <v>52</v>
      </c>
      <c r="L28" s="47">
        <v>95.008110261159999</v>
      </c>
    </row>
    <row r="29" spans="1:12" ht="15.75" thickBot="1" x14ac:dyDescent="0.3">
      <c r="A29" s="71" t="s">
        <v>54</v>
      </c>
      <c r="B29" s="72">
        <v>-0.13174384236453196</v>
      </c>
      <c r="C29" s="72">
        <v>1.7840230991337913E-2</v>
      </c>
      <c r="D29" s="72">
        <v>-2.8889307938901876E-3</v>
      </c>
      <c r="E29" s="72">
        <v>-3.5700864336715155E-3</v>
      </c>
      <c r="F29" s="72">
        <v>-2.2966268285564473E-2</v>
      </c>
      <c r="G29" s="72">
        <v>-8.6223132242089218E-3</v>
      </c>
      <c r="H29" s="72">
        <v>-1.9403077139328317E-3</v>
      </c>
      <c r="I29" s="73">
        <v>-2.4052876487023478E-2</v>
      </c>
      <c r="J29" s="54"/>
      <c r="K29" s="41" t="s">
        <v>53</v>
      </c>
      <c r="L29" s="47">
        <v>92.527191576028073</v>
      </c>
    </row>
    <row r="30" spans="1:12" x14ac:dyDescent="0.25">
      <c r="A30" s="31" t="s">
        <v>47</v>
      </c>
      <c r="B30" s="29"/>
      <c r="C30" s="29"/>
      <c r="D30" s="29"/>
      <c r="E30" s="29"/>
      <c r="F30" s="29"/>
      <c r="G30" s="29"/>
      <c r="H30" s="29"/>
      <c r="I30" s="29"/>
      <c r="J30" s="54"/>
      <c r="K30" s="41" t="s">
        <v>54</v>
      </c>
      <c r="L30" s="47">
        <v>85.303776683087023</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Administrative and support services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95.373077411974066</v>
      </c>
    </row>
    <row r="34" spans="1:12" x14ac:dyDescent="0.25">
      <c r="F34" s="23"/>
      <c r="G34" s="23"/>
      <c r="H34" s="23"/>
      <c r="I34" s="23"/>
      <c r="K34" s="46" t="s">
        <v>49</v>
      </c>
      <c r="L34" s="47">
        <v>92.067666715277809</v>
      </c>
    </row>
    <row r="35" spans="1:12" x14ac:dyDescent="0.25">
      <c r="B35" s="23"/>
      <c r="C35" s="23"/>
      <c r="D35" s="23"/>
      <c r="E35" s="23"/>
      <c r="F35" s="23"/>
      <c r="G35" s="23"/>
      <c r="H35" s="23"/>
      <c r="I35" s="23"/>
      <c r="K35" s="46" t="s">
        <v>50</v>
      </c>
      <c r="L35" s="47">
        <v>95.812835172627757</v>
      </c>
    </row>
    <row r="36" spans="1:12" x14ac:dyDescent="0.25">
      <c r="A36" s="23"/>
      <c r="B36" s="23"/>
      <c r="C36" s="23"/>
      <c r="D36" s="23"/>
      <c r="E36" s="23"/>
      <c r="F36" s="23"/>
      <c r="G36" s="23"/>
      <c r="H36" s="23"/>
      <c r="I36" s="23"/>
      <c r="K36" s="50" t="s">
        <v>51</v>
      </c>
      <c r="L36" s="47">
        <v>96.482944265478139</v>
      </c>
    </row>
    <row r="37" spans="1:12" x14ac:dyDescent="0.25">
      <c r="A37" s="23"/>
      <c r="B37" s="23"/>
      <c r="C37" s="23"/>
      <c r="D37" s="23"/>
      <c r="E37" s="23"/>
      <c r="F37" s="23"/>
      <c r="G37" s="23"/>
      <c r="H37" s="23"/>
      <c r="I37" s="23"/>
      <c r="K37" s="41" t="s">
        <v>52</v>
      </c>
      <c r="L37" s="47">
        <v>96.265440689516169</v>
      </c>
    </row>
    <row r="38" spans="1:12" x14ac:dyDescent="0.25">
      <c r="A38" s="23"/>
      <c r="B38" s="23"/>
      <c r="C38" s="23"/>
      <c r="D38" s="23"/>
      <c r="E38" s="23"/>
      <c r="F38" s="23"/>
      <c r="G38" s="23"/>
      <c r="H38" s="23"/>
      <c r="I38" s="23"/>
      <c r="K38" s="41" t="s">
        <v>53</v>
      </c>
      <c r="L38" s="47">
        <v>93.49352168826104</v>
      </c>
    </row>
    <row r="39" spans="1:12" x14ac:dyDescent="0.25">
      <c r="A39" s="23"/>
      <c r="B39" s="23"/>
      <c r="C39" s="23"/>
      <c r="D39" s="23"/>
      <c r="E39" s="23"/>
      <c r="F39" s="23"/>
      <c r="G39" s="23"/>
      <c r="H39" s="23"/>
      <c r="I39" s="23"/>
      <c r="K39" s="41" t="s">
        <v>54</v>
      </c>
      <c r="L39" s="47">
        <v>87.077175697865357</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96.891572391000395</v>
      </c>
    </row>
    <row r="43" spans="1:12" x14ac:dyDescent="0.25">
      <c r="K43" s="46" t="s">
        <v>49</v>
      </c>
      <c r="L43" s="47">
        <v>90.197448417707193</v>
      </c>
    </row>
    <row r="44" spans="1:12" x14ac:dyDescent="0.25">
      <c r="B44" s="29"/>
      <c r="C44" s="29"/>
      <c r="D44" s="29"/>
      <c r="E44" s="29"/>
      <c r="F44" s="29"/>
      <c r="G44" s="29"/>
      <c r="H44" s="29"/>
      <c r="I44" s="29"/>
      <c r="J44" s="54"/>
      <c r="K44" s="46" t="s">
        <v>50</v>
      </c>
      <c r="L44" s="47">
        <v>93.238365908788737</v>
      </c>
    </row>
    <row r="45" spans="1:12" ht="15.4" customHeight="1" x14ac:dyDescent="0.25">
      <c r="A45" s="26" t="str">
        <f>"Indexed number of payroll jobs in "&amp;$L$1&amp;" each week by age group"</f>
        <v>Indexed number of payroll jobs in Administrative and support services each week by age group</v>
      </c>
      <c r="B45" s="29"/>
      <c r="C45" s="29"/>
      <c r="D45" s="29"/>
      <c r="E45" s="29"/>
      <c r="F45" s="29"/>
      <c r="G45" s="29"/>
      <c r="H45" s="29"/>
      <c r="I45" s="29"/>
      <c r="J45" s="54"/>
      <c r="K45" s="50" t="s">
        <v>51</v>
      </c>
      <c r="L45" s="47">
        <v>94.092273068267062</v>
      </c>
    </row>
    <row r="46" spans="1:12" ht="15.4" customHeight="1" x14ac:dyDescent="0.25">
      <c r="B46" s="29"/>
      <c r="C46" s="29"/>
      <c r="D46" s="29"/>
      <c r="E46" s="29"/>
      <c r="F46" s="29"/>
      <c r="G46" s="29"/>
      <c r="H46" s="29"/>
      <c r="I46" s="29"/>
      <c r="J46" s="54"/>
      <c r="K46" s="41" t="s">
        <v>52</v>
      </c>
      <c r="L46" s="47">
        <v>94.148499361736853</v>
      </c>
    </row>
    <row r="47" spans="1:12" ht="15.4" customHeight="1" x14ac:dyDescent="0.25">
      <c r="B47" s="29"/>
      <c r="C47" s="29"/>
      <c r="D47" s="29"/>
      <c r="E47" s="29"/>
      <c r="F47" s="29"/>
      <c r="G47" s="29"/>
      <c r="H47" s="29"/>
      <c r="I47" s="29"/>
      <c r="J47" s="54"/>
      <c r="K47" s="41" t="s">
        <v>53</v>
      </c>
      <c r="L47" s="47">
        <v>92.081553061489799</v>
      </c>
    </row>
    <row r="48" spans="1:12" ht="15.4" customHeight="1" x14ac:dyDescent="0.25">
      <c r="B48" s="29"/>
      <c r="C48" s="29"/>
      <c r="D48" s="29"/>
      <c r="E48" s="29"/>
      <c r="F48" s="29"/>
      <c r="G48" s="29"/>
      <c r="H48" s="29"/>
      <c r="I48" s="29"/>
      <c r="J48" s="54"/>
      <c r="K48" s="41" t="s">
        <v>54</v>
      </c>
      <c r="L48" s="47">
        <v>86.825615763546807</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92.173831568726001</v>
      </c>
    </row>
    <row r="54" spans="1:12" ht="15.4" customHeight="1" x14ac:dyDescent="0.25">
      <c r="B54" s="28"/>
      <c r="C54" s="28"/>
      <c r="D54" s="28"/>
      <c r="E54" s="28"/>
      <c r="F54" s="28"/>
      <c r="G54" s="28"/>
      <c r="H54" s="28"/>
      <c r="I54" s="28"/>
      <c r="J54" s="54"/>
      <c r="K54" s="46" t="s">
        <v>5</v>
      </c>
      <c r="L54" s="47">
        <v>92.658435215241326</v>
      </c>
    </row>
    <row r="55" spans="1:12" ht="15.4" customHeight="1" x14ac:dyDescent="0.25">
      <c r="B55" s="4"/>
      <c r="C55" s="4"/>
      <c r="D55" s="5"/>
      <c r="E55" s="2"/>
      <c r="F55" s="28"/>
      <c r="G55" s="28"/>
      <c r="H55" s="28"/>
      <c r="I55" s="28"/>
      <c r="J55" s="54"/>
      <c r="K55" s="46" t="s">
        <v>46</v>
      </c>
      <c r="L55" s="47">
        <v>95.20476545048399</v>
      </c>
    </row>
    <row r="56" spans="1:12" ht="15.4" customHeight="1" x14ac:dyDescent="0.25">
      <c r="B56" s="4"/>
      <c r="C56" s="4"/>
      <c r="D56" s="5"/>
      <c r="E56" s="2"/>
      <c r="F56" s="28"/>
      <c r="G56" s="28"/>
      <c r="H56" s="28"/>
      <c r="I56" s="28"/>
      <c r="J56" s="54"/>
      <c r="K56" s="50" t="s">
        <v>4</v>
      </c>
      <c r="L56" s="47">
        <v>96.300149260482158</v>
      </c>
    </row>
    <row r="57" spans="1:12" ht="15.4" customHeight="1" x14ac:dyDescent="0.25">
      <c r="A57" s="4"/>
      <c r="B57" s="4"/>
      <c r="C57" s="4"/>
      <c r="D57" s="5"/>
      <c r="E57" s="2"/>
      <c r="F57" s="28"/>
      <c r="G57" s="28"/>
      <c r="H57" s="28"/>
      <c r="I57" s="28"/>
      <c r="J57" s="54"/>
      <c r="K57" s="41" t="s">
        <v>3</v>
      </c>
      <c r="L57" s="47">
        <v>90.414580506293575</v>
      </c>
    </row>
    <row r="58" spans="1:12" ht="15.4" customHeight="1" x14ac:dyDescent="0.25">
      <c r="B58" s="29"/>
      <c r="C58" s="29"/>
      <c r="D58" s="29"/>
      <c r="E58" s="29"/>
      <c r="F58" s="28"/>
      <c r="G58" s="28"/>
      <c r="H58" s="28"/>
      <c r="I58" s="28"/>
      <c r="J58" s="54"/>
      <c r="K58" s="41" t="s">
        <v>45</v>
      </c>
      <c r="L58" s="47">
        <v>95.561959654178679</v>
      </c>
    </row>
    <row r="59" spans="1:12" ht="15.4" customHeight="1" x14ac:dyDescent="0.25">
      <c r="K59" s="41" t="s">
        <v>2</v>
      </c>
      <c r="L59" s="47">
        <v>97.493224932249319</v>
      </c>
    </row>
    <row r="60" spans="1:12" ht="15.4" customHeight="1" x14ac:dyDescent="0.25">
      <c r="A60" s="26" t="str">
        <f>"Indexed number of payroll jobs held by men in "&amp;$L$1&amp;" each week by State and Territory"</f>
        <v>Indexed number of payroll jobs held by men in Administrative and support services each week by State and Territory</v>
      </c>
      <c r="K60" s="41" t="s">
        <v>1</v>
      </c>
      <c r="L60" s="47">
        <v>99.050371593724194</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93.444689568231951</v>
      </c>
    </row>
    <row r="63" spans="1:12" ht="15.4" customHeight="1" x14ac:dyDescent="0.25">
      <c r="B63" s="4"/>
      <c r="C63" s="4"/>
      <c r="D63" s="4"/>
      <c r="E63" s="4"/>
      <c r="F63" s="28"/>
      <c r="G63" s="28"/>
      <c r="H63" s="28"/>
      <c r="I63" s="28"/>
      <c r="J63" s="54"/>
      <c r="K63" s="46" t="s">
        <v>5</v>
      </c>
      <c r="L63" s="47">
        <v>94.880118112226839</v>
      </c>
    </row>
    <row r="64" spans="1:12" ht="15.4" customHeight="1" x14ac:dyDescent="0.25">
      <c r="B64" s="4"/>
      <c r="C64" s="4"/>
      <c r="D64" s="3"/>
      <c r="E64" s="2"/>
      <c r="F64" s="28"/>
      <c r="G64" s="28"/>
      <c r="H64" s="28"/>
      <c r="I64" s="28"/>
      <c r="J64" s="54"/>
      <c r="K64" s="46" t="s">
        <v>46</v>
      </c>
      <c r="L64" s="47">
        <v>95.678602856562648</v>
      </c>
    </row>
    <row r="65" spans="1:12" ht="15.4" customHeight="1" x14ac:dyDescent="0.25">
      <c r="B65" s="4"/>
      <c r="C65" s="4"/>
      <c r="D65" s="3"/>
      <c r="E65" s="2"/>
      <c r="F65" s="28"/>
      <c r="G65" s="28"/>
      <c r="H65" s="28"/>
      <c r="I65" s="28"/>
      <c r="J65" s="54"/>
      <c r="K65" s="50" t="s">
        <v>4</v>
      </c>
      <c r="L65" s="47">
        <v>97.326880455922932</v>
      </c>
    </row>
    <row r="66" spans="1:12" ht="15.4" customHeight="1" x14ac:dyDescent="0.25">
      <c r="B66" s="4"/>
      <c r="C66" s="4"/>
      <c r="D66" s="3"/>
      <c r="E66" s="2"/>
      <c r="F66" s="28"/>
      <c r="G66" s="28"/>
      <c r="H66" s="28"/>
      <c r="I66" s="28"/>
      <c r="J66" s="54"/>
      <c r="K66" s="41" t="s">
        <v>3</v>
      </c>
      <c r="L66" s="47">
        <v>93.19404800898414</v>
      </c>
    </row>
    <row r="67" spans="1:12" ht="15.4" customHeight="1" x14ac:dyDescent="0.25">
      <c r="B67" s="28"/>
      <c r="C67" s="28"/>
      <c r="D67" s="28"/>
      <c r="E67" s="28"/>
      <c r="F67" s="28"/>
      <c r="G67" s="28"/>
      <c r="H67" s="28"/>
      <c r="I67" s="28"/>
      <c r="J67" s="54"/>
      <c r="K67" s="41" t="s">
        <v>45</v>
      </c>
      <c r="L67" s="47">
        <v>98.1940441882805</v>
      </c>
    </row>
    <row r="68" spans="1:12" ht="15.4" customHeight="1" x14ac:dyDescent="0.25">
      <c r="A68" s="28"/>
      <c r="B68" s="28"/>
      <c r="C68" s="28"/>
      <c r="D68" s="28"/>
      <c r="E68" s="28"/>
      <c r="F68" s="28"/>
      <c r="G68" s="28"/>
      <c r="H68" s="28"/>
      <c r="I68" s="28"/>
      <c r="J68" s="54"/>
      <c r="K68" s="41" t="s">
        <v>2</v>
      </c>
      <c r="L68" s="47">
        <v>100</v>
      </c>
    </row>
    <row r="69" spans="1:12" ht="15.4" customHeight="1" x14ac:dyDescent="0.25">
      <c r="A69" s="28"/>
      <c r="B69" s="27"/>
      <c r="C69" s="27"/>
      <c r="D69" s="27"/>
      <c r="E69" s="27"/>
      <c r="F69" s="27"/>
      <c r="G69" s="27"/>
      <c r="H69" s="27"/>
      <c r="I69" s="27"/>
      <c r="J69" s="63"/>
      <c r="K69" s="41" t="s">
        <v>1</v>
      </c>
      <c r="L69" s="47">
        <v>99.284338012661706</v>
      </c>
    </row>
    <row r="70" spans="1:12" ht="15.4" customHeight="1" x14ac:dyDescent="0.25">
      <c r="K70" s="43"/>
      <c r="L70" s="47" t="s">
        <v>7</v>
      </c>
    </row>
    <row r="71" spans="1:12" ht="15.4" customHeight="1" x14ac:dyDescent="0.25">
      <c r="K71" s="46" t="s">
        <v>6</v>
      </c>
      <c r="L71" s="47">
        <v>91.779235270568392</v>
      </c>
    </row>
    <row r="72" spans="1:12" ht="15.4" customHeight="1" x14ac:dyDescent="0.25">
      <c r="K72" s="46" t="s">
        <v>5</v>
      </c>
      <c r="L72" s="47">
        <v>93.106756059824647</v>
      </c>
    </row>
    <row r="73" spans="1:12" ht="15.4" customHeight="1" x14ac:dyDescent="0.25">
      <c r="K73" s="46" t="s">
        <v>46</v>
      </c>
      <c r="L73" s="47">
        <v>93.566858457997711</v>
      </c>
    </row>
    <row r="74" spans="1:12" ht="15.4" customHeight="1" x14ac:dyDescent="0.25">
      <c r="K74" s="50" t="s">
        <v>4</v>
      </c>
      <c r="L74" s="47">
        <v>97.040481251978832</v>
      </c>
    </row>
    <row r="75" spans="1:12" ht="15.4" customHeight="1" x14ac:dyDescent="0.25">
      <c r="A75" s="26" t="str">
        <f>"Indexed number of payroll jobs held by women in "&amp;$L$1&amp;" each week by State and Territory"</f>
        <v>Indexed number of payroll jobs held by women in Administrative and support services each week by State and Territory</v>
      </c>
      <c r="K75" s="41" t="s">
        <v>3</v>
      </c>
      <c r="L75" s="47">
        <v>90.449768377708111</v>
      </c>
    </row>
    <row r="76" spans="1:12" ht="15.4" customHeight="1" x14ac:dyDescent="0.25">
      <c r="K76" s="41" t="s">
        <v>45</v>
      </c>
      <c r="L76" s="47">
        <v>96.277809798270894</v>
      </c>
    </row>
    <row r="77" spans="1:12" ht="15.4" customHeight="1" x14ac:dyDescent="0.25">
      <c r="B77" s="4"/>
      <c r="C77" s="4"/>
      <c r="D77" s="4"/>
      <c r="E77" s="4"/>
      <c r="F77" s="28"/>
      <c r="G77" s="28"/>
      <c r="H77" s="28"/>
      <c r="I77" s="28"/>
      <c r="J77" s="54"/>
      <c r="K77" s="41" t="s">
        <v>2</v>
      </c>
      <c r="L77" s="47">
        <v>97.369918699186996</v>
      </c>
    </row>
    <row r="78" spans="1:12" ht="15.4" customHeight="1" x14ac:dyDescent="0.25">
      <c r="B78" s="4"/>
      <c r="C78" s="4"/>
      <c r="D78" s="4"/>
      <c r="E78" s="4"/>
      <c r="F78" s="28"/>
      <c r="G78" s="28"/>
      <c r="H78" s="28"/>
      <c r="I78" s="28"/>
      <c r="J78" s="54"/>
      <c r="K78" s="41" t="s">
        <v>1</v>
      </c>
      <c r="L78" s="47">
        <v>92.636663914120561</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92.970721857647646</v>
      </c>
    </row>
    <row r="83" spans="1:12" ht="15.4" customHeight="1" x14ac:dyDescent="0.25">
      <c r="B83" s="28"/>
      <c r="C83" s="28"/>
      <c r="D83" s="28"/>
      <c r="E83" s="28"/>
      <c r="F83" s="28"/>
      <c r="G83" s="28"/>
      <c r="H83" s="28"/>
      <c r="I83" s="28"/>
      <c r="J83" s="54"/>
      <c r="K83" s="46" t="s">
        <v>5</v>
      </c>
      <c r="L83" s="47">
        <v>91.512567884717868</v>
      </c>
    </row>
    <row r="84" spans="1:12" ht="15.4" customHeight="1" x14ac:dyDescent="0.25">
      <c r="A84" s="28"/>
      <c r="B84" s="27"/>
      <c r="C84" s="27"/>
      <c r="D84" s="27"/>
      <c r="E84" s="27"/>
      <c r="F84" s="27"/>
      <c r="G84" s="27"/>
      <c r="H84" s="27"/>
      <c r="I84" s="27"/>
      <c r="J84" s="63"/>
      <c r="K84" s="46" t="s">
        <v>46</v>
      </c>
      <c r="L84" s="47">
        <v>93.919239904988132</v>
      </c>
    </row>
    <row r="85" spans="1:12" ht="15.4" customHeight="1" x14ac:dyDescent="0.25">
      <c r="K85" s="50" t="s">
        <v>4</v>
      </c>
      <c r="L85" s="47">
        <v>95.638164855246714</v>
      </c>
    </row>
    <row r="86" spans="1:12" ht="15.4" customHeight="1" x14ac:dyDescent="0.25">
      <c r="K86" s="41" t="s">
        <v>3</v>
      </c>
      <c r="L86" s="47">
        <v>93.658662203051563</v>
      </c>
    </row>
    <row r="87" spans="1:12" ht="15.4" customHeight="1" x14ac:dyDescent="0.25">
      <c r="K87" s="41" t="s">
        <v>45</v>
      </c>
      <c r="L87" s="47">
        <v>93.574580759046782</v>
      </c>
    </row>
    <row r="88" spans="1:12" ht="15.4" customHeight="1" x14ac:dyDescent="0.25">
      <c r="K88" s="41" t="s">
        <v>2</v>
      </c>
      <c r="L88" s="47">
        <v>97.717937015061622</v>
      </c>
    </row>
    <row r="89" spans="1:12" ht="15.4" customHeight="1" x14ac:dyDescent="0.25">
      <c r="K89" s="41" t="s">
        <v>1</v>
      </c>
      <c r="L89" s="47">
        <v>98.915264895456687</v>
      </c>
    </row>
    <row r="90" spans="1:12" ht="15.4" customHeight="1" x14ac:dyDescent="0.25">
      <c r="K90" s="49"/>
      <c r="L90" s="47" t="s">
        <v>8</v>
      </c>
    </row>
    <row r="91" spans="1:12" ht="15" customHeight="1" x14ac:dyDescent="0.25">
      <c r="K91" s="46" t="s">
        <v>6</v>
      </c>
      <c r="L91" s="47">
        <v>94.942336815128343</v>
      </c>
    </row>
    <row r="92" spans="1:12" ht="15" customHeight="1" x14ac:dyDescent="0.25">
      <c r="K92" s="46" t="s">
        <v>5</v>
      </c>
      <c r="L92" s="47">
        <v>94.998922914706185</v>
      </c>
    </row>
    <row r="93" spans="1:12" ht="15" customHeight="1" x14ac:dyDescent="0.25">
      <c r="A93" s="26"/>
      <c r="K93" s="46" t="s">
        <v>46</v>
      </c>
      <c r="L93" s="47">
        <v>96.856690419635783</v>
      </c>
    </row>
    <row r="94" spans="1:12" ht="15" customHeight="1" x14ac:dyDescent="0.25">
      <c r="K94" s="50" t="s">
        <v>4</v>
      </c>
      <c r="L94" s="47">
        <v>97.042416081561981</v>
      </c>
    </row>
    <row r="95" spans="1:12" ht="15" customHeight="1" x14ac:dyDescent="0.25">
      <c r="K95" s="41" t="s">
        <v>3</v>
      </c>
      <c r="L95" s="47">
        <v>96.111504538724006</v>
      </c>
    </row>
    <row r="96" spans="1:12" ht="15" customHeight="1" x14ac:dyDescent="0.25">
      <c r="K96" s="41" t="s">
        <v>45</v>
      </c>
      <c r="L96" s="47">
        <v>94.139452780229476</v>
      </c>
    </row>
    <row r="97" spans="1:12" ht="15" customHeight="1" x14ac:dyDescent="0.25">
      <c r="K97" s="41" t="s">
        <v>2</v>
      </c>
      <c r="L97" s="47">
        <v>98.448197170241897</v>
      </c>
    </row>
    <row r="98" spans="1:12" ht="15" customHeight="1" x14ac:dyDescent="0.25">
      <c r="K98" s="41" t="s">
        <v>1</v>
      </c>
      <c r="L98" s="47">
        <v>102.32667819525231</v>
      </c>
    </row>
    <row r="99" spans="1:12" ht="15" customHeight="1" x14ac:dyDescent="0.25">
      <c r="K99" s="43"/>
      <c r="L99" s="47" t="s">
        <v>7</v>
      </c>
    </row>
    <row r="100" spans="1:12" ht="15" customHeight="1" x14ac:dyDescent="0.25">
      <c r="A100" s="25"/>
      <c r="B100" s="24"/>
      <c r="K100" s="46" t="s">
        <v>6</v>
      </c>
      <c r="L100" s="47">
        <v>92.975536830660516</v>
      </c>
    </row>
    <row r="101" spans="1:12" x14ac:dyDescent="0.25">
      <c r="A101" s="25"/>
      <c r="B101" s="24"/>
      <c r="K101" s="46" t="s">
        <v>5</v>
      </c>
      <c r="L101" s="47">
        <v>93.007448895137244</v>
      </c>
    </row>
    <row r="102" spans="1:12" x14ac:dyDescent="0.25">
      <c r="A102" s="25"/>
      <c r="B102" s="24"/>
      <c r="K102" s="46" t="s">
        <v>46</v>
      </c>
      <c r="L102" s="47">
        <v>94.886650831353919</v>
      </c>
    </row>
    <row r="103" spans="1:12" x14ac:dyDescent="0.25">
      <c r="A103" s="25"/>
      <c r="B103" s="24"/>
      <c r="K103" s="50" t="s">
        <v>4</v>
      </c>
      <c r="L103" s="47">
        <v>96.054823506780792</v>
      </c>
    </row>
    <row r="104" spans="1:12" x14ac:dyDescent="0.25">
      <c r="A104" s="25"/>
      <c r="B104" s="24"/>
      <c r="K104" s="41" t="s">
        <v>3</v>
      </c>
      <c r="L104" s="47">
        <v>94.103585913860826</v>
      </c>
    </row>
    <row r="105" spans="1:12" x14ac:dyDescent="0.25">
      <c r="A105" s="25"/>
      <c r="B105" s="24"/>
      <c r="K105" s="41" t="s">
        <v>45</v>
      </c>
      <c r="L105" s="47">
        <v>93.015357458075897</v>
      </c>
    </row>
    <row r="106" spans="1:12" x14ac:dyDescent="0.25">
      <c r="A106" s="25"/>
      <c r="B106" s="24"/>
      <c r="K106" s="41" t="s">
        <v>2</v>
      </c>
      <c r="L106" s="47">
        <v>92.968507530807855</v>
      </c>
    </row>
    <row r="107" spans="1:12" x14ac:dyDescent="0.25">
      <c r="A107" s="25"/>
      <c r="B107" s="24"/>
      <c r="K107" s="41" t="s">
        <v>1</v>
      </c>
      <c r="L107" s="47">
        <v>91.080018864958348</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99.596401990270394</v>
      </c>
    </row>
    <row r="111" spans="1:12" x14ac:dyDescent="0.25">
      <c r="K111" s="75">
        <v>43918</v>
      </c>
      <c r="L111" s="47">
        <v>97.41417305373453</v>
      </c>
    </row>
    <row r="112" spans="1:12" x14ac:dyDescent="0.25">
      <c r="K112" s="75">
        <v>43925</v>
      </c>
      <c r="L112" s="47">
        <v>93.339801250155915</v>
      </c>
    </row>
    <row r="113" spans="11:12" x14ac:dyDescent="0.25">
      <c r="K113" s="75">
        <v>43932</v>
      </c>
      <c r="L113" s="47">
        <v>90.709761472467463</v>
      </c>
    </row>
    <row r="114" spans="11:12" x14ac:dyDescent="0.25">
      <c r="K114" s="75">
        <v>43939</v>
      </c>
      <c r="L114" s="47">
        <v>89.219692034760428</v>
      </c>
    </row>
    <row r="115" spans="11:12" x14ac:dyDescent="0.25">
      <c r="K115" s="75">
        <v>43946</v>
      </c>
      <c r="L115" s="47">
        <v>89.470693406882788</v>
      </c>
    </row>
    <row r="116" spans="11:12" x14ac:dyDescent="0.25">
      <c r="K116" s="75">
        <v>43953</v>
      </c>
      <c r="L116" s="47">
        <v>89.603331901151748</v>
      </c>
    </row>
    <row r="117" spans="11:12" x14ac:dyDescent="0.25">
      <c r="K117" s="75">
        <v>43960</v>
      </c>
      <c r="L117" s="47">
        <v>89.868608889689682</v>
      </c>
    </row>
    <row r="118" spans="11:12" x14ac:dyDescent="0.25">
      <c r="K118" s="75">
        <v>43967</v>
      </c>
      <c r="L118" s="47">
        <v>91.092153954900141</v>
      </c>
    </row>
    <row r="119" spans="11:12" x14ac:dyDescent="0.25">
      <c r="K119" s="75">
        <v>43974</v>
      </c>
      <c r="L119" s="47">
        <v>90.9642278000305</v>
      </c>
    </row>
    <row r="120" spans="11:12" x14ac:dyDescent="0.25">
      <c r="K120" s="75">
        <v>43981</v>
      </c>
      <c r="L120" s="47">
        <v>92.836966916605462</v>
      </c>
    </row>
    <row r="121" spans="11:12" x14ac:dyDescent="0.25">
      <c r="K121" s="75">
        <v>43988</v>
      </c>
      <c r="L121" s="47">
        <v>93.203974996881541</v>
      </c>
    </row>
    <row r="122" spans="11:12" x14ac:dyDescent="0.25">
      <c r="K122" s="75">
        <v>43995</v>
      </c>
      <c r="L122" s="47">
        <v>94.453299330570601</v>
      </c>
    </row>
    <row r="123" spans="11:12" x14ac:dyDescent="0.25">
      <c r="K123" s="75">
        <v>44002</v>
      </c>
      <c r="L123" s="47">
        <v>95.101245997976463</v>
      </c>
    </row>
    <row r="124" spans="11:12" x14ac:dyDescent="0.25">
      <c r="K124" s="75">
        <v>44009</v>
      </c>
      <c r="L124" s="47">
        <v>93.077562334548375</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101.74240111831531</v>
      </c>
    </row>
    <row r="153" spans="11:12" x14ac:dyDescent="0.25">
      <c r="K153" s="75">
        <v>43918</v>
      </c>
      <c r="L153" s="47">
        <v>102.54110696797743</v>
      </c>
    </row>
    <row r="154" spans="11:12" x14ac:dyDescent="0.25">
      <c r="K154" s="75">
        <v>43925</v>
      </c>
      <c r="L154" s="47">
        <v>99.237326033318013</v>
      </c>
    </row>
    <row r="155" spans="11:12" x14ac:dyDescent="0.25">
      <c r="K155" s="75">
        <v>43932</v>
      </c>
      <c r="L155" s="47">
        <v>93.273340808352685</v>
      </c>
    </row>
    <row r="156" spans="11:12" x14ac:dyDescent="0.25">
      <c r="K156" s="75">
        <v>43939</v>
      </c>
      <c r="L156" s="47">
        <v>90.700808353353381</v>
      </c>
    </row>
    <row r="157" spans="11:12" x14ac:dyDescent="0.25">
      <c r="K157" s="75">
        <v>43946</v>
      </c>
      <c r="L157" s="47">
        <v>93.718192923311349</v>
      </c>
    </row>
    <row r="158" spans="11:12" x14ac:dyDescent="0.25">
      <c r="K158" s="75">
        <v>43953</v>
      </c>
      <c r="L158" s="47">
        <v>98.850364383746296</v>
      </c>
    </row>
    <row r="159" spans="11:12" x14ac:dyDescent="0.25">
      <c r="K159" s="75">
        <v>43960</v>
      </c>
      <c r="L159" s="47">
        <v>96.991556487827395</v>
      </c>
    </row>
    <row r="160" spans="11:12" x14ac:dyDescent="0.25">
      <c r="K160" s="75">
        <v>43967</v>
      </c>
      <c r="L160" s="47">
        <v>95.88612278244328</v>
      </c>
    </row>
    <row r="161" spans="11:12" x14ac:dyDescent="0.25">
      <c r="K161" s="75">
        <v>43974</v>
      </c>
      <c r="L161" s="47">
        <v>94.296621309732217</v>
      </c>
    </row>
    <row r="162" spans="11:12" x14ac:dyDescent="0.25">
      <c r="K162" s="75">
        <v>43981</v>
      </c>
      <c r="L162" s="47">
        <v>96.433382761590352</v>
      </c>
    </row>
    <row r="163" spans="11:12" x14ac:dyDescent="0.25">
      <c r="K163" s="75">
        <v>43988</v>
      </c>
      <c r="L163" s="47">
        <v>97.610660521863352</v>
      </c>
    </row>
    <row r="164" spans="11:12" x14ac:dyDescent="0.25">
      <c r="K164" s="75">
        <v>43995</v>
      </c>
      <c r="L164" s="47">
        <v>96.142758398035426</v>
      </c>
    </row>
    <row r="165" spans="11:12" x14ac:dyDescent="0.25">
      <c r="K165" s="75">
        <v>44002</v>
      </c>
      <c r="L165" s="47">
        <v>98.064511160723683</v>
      </c>
    </row>
    <row r="166" spans="11:12" x14ac:dyDescent="0.25">
      <c r="K166" s="75">
        <v>44009</v>
      </c>
      <c r="L166" s="47">
        <v>93.081454520704241</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22BF-56F0-4FFC-AE54-D0010F11FD61}">
  <sheetPr codeName="Sheet18">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34</v>
      </c>
    </row>
    <row r="2" spans="1:12" ht="19.5" customHeight="1" x14ac:dyDescent="0.3">
      <c r="A2" s="7" t="str">
        <f>"Weekly Payroll Jobs and Wages in Australia - " &amp;$L$1</f>
        <v>Weekly Payroll Jobs and Wages in Australia - Public administration and safety</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Public administration and safety</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-9.4804277627871247E-3</v>
      </c>
      <c r="C11" s="32">
        <v>2.3807523794658891E-2</v>
      </c>
      <c r="D11" s="32">
        <v>-2.9729563746127008E-3</v>
      </c>
      <c r="E11" s="32">
        <v>-1.4931962985902381E-3</v>
      </c>
      <c r="F11" s="32">
        <v>-1.112187803314113E-2</v>
      </c>
      <c r="G11" s="32">
        <v>3.2569415772970123E-2</v>
      </c>
      <c r="H11" s="32">
        <v>-1.3486556321907872E-2</v>
      </c>
      <c r="I11" s="68">
        <v>3.947661730713703E-3</v>
      </c>
      <c r="J11" s="46"/>
      <c r="K11" s="46"/>
      <c r="L11" s="47"/>
    </row>
    <row r="12" spans="1:12" x14ac:dyDescent="0.25">
      <c r="A12" s="69" t="s">
        <v>6</v>
      </c>
      <c r="B12" s="32">
        <v>2.4377340045945495E-2</v>
      </c>
      <c r="C12" s="32">
        <v>3.5993593546090885E-2</v>
      </c>
      <c r="D12" s="32">
        <v>1.3739001726831512E-2</v>
      </c>
      <c r="E12" s="32">
        <v>5.6328710617330469E-3</v>
      </c>
      <c r="F12" s="32">
        <v>-4.131770083869446E-4</v>
      </c>
      <c r="G12" s="32">
        <v>3.3939719438472959E-2</v>
      </c>
      <c r="H12" s="32">
        <v>-4.0938279641593023E-2</v>
      </c>
      <c r="I12" s="68">
        <v>2.4010746727097132E-2</v>
      </c>
      <c r="J12" s="46"/>
      <c r="K12" s="46"/>
      <c r="L12" s="47"/>
    </row>
    <row r="13" spans="1:12" ht="15" customHeight="1" x14ac:dyDescent="0.25">
      <c r="A13" s="69" t="s">
        <v>5</v>
      </c>
      <c r="B13" s="32">
        <v>-7.9764618288453604E-2</v>
      </c>
      <c r="C13" s="32">
        <v>2.0785185936492478E-2</v>
      </c>
      <c r="D13" s="32">
        <v>-2.8463469123203744E-2</v>
      </c>
      <c r="E13" s="32">
        <v>-1.4871526534658841E-3</v>
      </c>
      <c r="F13" s="32">
        <v>-0.11432259069832362</v>
      </c>
      <c r="G13" s="32">
        <v>1.0750807483621783E-2</v>
      </c>
      <c r="H13" s="32">
        <v>0</v>
      </c>
      <c r="I13" s="68">
        <v>0</v>
      </c>
      <c r="J13" s="46"/>
      <c r="K13" s="46"/>
      <c r="L13" s="47"/>
    </row>
    <row r="14" spans="1:12" ht="15" customHeight="1" x14ac:dyDescent="0.25">
      <c r="A14" s="69" t="s">
        <v>46</v>
      </c>
      <c r="B14" s="32">
        <v>5.178418769591242E-2</v>
      </c>
      <c r="C14" s="32">
        <v>4.9002502624993172E-2</v>
      </c>
      <c r="D14" s="32">
        <v>0</v>
      </c>
      <c r="E14" s="32">
        <v>0</v>
      </c>
      <c r="F14" s="32">
        <v>0.11064461035766371</v>
      </c>
      <c r="G14" s="32">
        <v>9.2168094295471903E-2</v>
      </c>
      <c r="H14" s="32">
        <v>0</v>
      </c>
      <c r="I14" s="68">
        <v>0</v>
      </c>
      <c r="J14" s="46"/>
      <c r="K14" s="46"/>
      <c r="L14" s="47"/>
    </row>
    <row r="15" spans="1:12" ht="15" customHeight="1" x14ac:dyDescent="0.25">
      <c r="A15" s="69" t="s">
        <v>4</v>
      </c>
      <c r="B15" s="32">
        <v>-7.2144805355814468E-2</v>
      </c>
      <c r="C15" s="32">
        <v>-3.2231034482758547E-2</v>
      </c>
      <c r="D15" s="32">
        <v>-2.2113589903118847E-3</v>
      </c>
      <c r="E15" s="32">
        <v>-3.4414692756608356E-2</v>
      </c>
      <c r="F15" s="32">
        <v>1.9477653503026549E-2</v>
      </c>
      <c r="G15" s="32">
        <v>2.1486501072761177E-2</v>
      </c>
      <c r="H15" s="32">
        <v>5.2857958665005089E-2</v>
      </c>
      <c r="I15" s="68">
        <v>-3.8825942276085046E-2</v>
      </c>
      <c r="J15" s="46"/>
      <c r="K15" s="64"/>
      <c r="L15" s="47"/>
    </row>
    <row r="16" spans="1:12" ht="15" customHeight="1" x14ac:dyDescent="0.25">
      <c r="A16" s="69" t="s">
        <v>3</v>
      </c>
      <c r="B16" s="32">
        <v>-9.1192519752174572E-3</v>
      </c>
      <c r="C16" s="32">
        <v>8.8581845539510429E-3</v>
      </c>
      <c r="D16" s="32">
        <v>-1.4733584841676972E-2</v>
      </c>
      <c r="E16" s="32">
        <v>1.3299565641844424E-3</v>
      </c>
      <c r="F16" s="32">
        <v>3.4410441730475139E-2</v>
      </c>
      <c r="G16" s="32">
        <v>2.6587289347069998E-2</v>
      </c>
      <c r="H16" s="32">
        <v>-1.7202590188029943E-2</v>
      </c>
      <c r="I16" s="68">
        <v>-9.0512651879831596E-3</v>
      </c>
      <c r="J16" s="46"/>
      <c r="K16" s="46"/>
      <c r="L16" s="47"/>
    </row>
    <row r="17" spans="1:12" ht="15" customHeight="1" x14ac:dyDescent="0.25">
      <c r="A17" s="69" t="s">
        <v>45</v>
      </c>
      <c r="B17" s="32">
        <v>-4.4533089196965747E-2</v>
      </c>
      <c r="C17" s="32">
        <v>0</v>
      </c>
      <c r="D17" s="32">
        <v>0</v>
      </c>
      <c r="E17" s="32">
        <v>0</v>
      </c>
      <c r="F17" s="32">
        <v>-4.0020154522972473E-2</v>
      </c>
      <c r="G17" s="32">
        <v>0</v>
      </c>
      <c r="H17" s="32">
        <v>0</v>
      </c>
      <c r="I17" s="68">
        <v>0</v>
      </c>
      <c r="J17" s="46"/>
      <c r="K17" s="46"/>
      <c r="L17" s="47"/>
    </row>
    <row r="18" spans="1:12" ht="15" customHeight="1" x14ac:dyDescent="0.25">
      <c r="A18" s="69" t="s">
        <v>2</v>
      </c>
      <c r="B18" s="32">
        <v>-3.2497075263225872E-3</v>
      </c>
      <c r="C18" s="32">
        <v>1.6706443914081159E-2</v>
      </c>
      <c r="D18" s="32">
        <v>-1.6670941266991535E-2</v>
      </c>
      <c r="E18" s="32">
        <v>1.1554756708178626E-3</v>
      </c>
      <c r="F18" s="32">
        <v>-5.420330491663905E-3</v>
      </c>
      <c r="G18" s="32">
        <v>0</v>
      </c>
      <c r="H18" s="32">
        <v>0</v>
      </c>
      <c r="I18" s="68">
        <v>0</v>
      </c>
      <c r="J18" s="46"/>
      <c r="K18" s="46"/>
      <c r="L18" s="47"/>
    </row>
    <row r="19" spans="1:12" x14ac:dyDescent="0.25">
      <c r="A19" s="70" t="s">
        <v>1</v>
      </c>
      <c r="B19" s="32">
        <v>-5.0445915345758485E-2</v>
      </c>
      <c r="C19" s="32">
        <v>-3.1574178935447228E-2</v>
      </c>
      <c r="D19" s="32">
        <v>1.6552527913102244E-2</v>
      </c>
      <c r="E19" s="32">
        <v>-2.8201875594617842E-2</v>
      </c>
      <c r="F19" s="32">
        <v>-8.7118591180717964E-2</v>
      </c>
      <c r="G19" s="32">
        <v>-2.2663430240777216E-2</v>
      </c>
      <c r="H19" s="32">
        <v>7.4153757519284103E-3</v>
      </c>
      <c r="I19" s="68">
        <v>-2.2016070268375598E-2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-1.3509513110404714E-2</v>
      </c>
      <c r="C21" s="32">
        <v>1.8984516531233897E-2</v>
      </c>
      <c r="D21" s="32">
        <v>-4.3711552842978785E-3</v>
      </c>
      <c r="E21" s="32">
        <v>-4.553627443034669E-3</v>
      </c>
      <c r="F21" s="32">
        <v>-8.9847827404602176E-3</v>
      </c>
      <c r="G21" s="32">
        <v>2.9103822652474909E-2</v>
      </c>
      <c r="H21" s="32">
        <v>-1.0383231436008611E-2</v>
      </c>
      <c r="I21" s="68">
        <v>-4.7147000191560817E-4</v>
      </c>
      <c r="J21" s="46"/>
      <c r="K21" s="46"/>
      <c r="L21" s="46"/>
    </row>
    <row r="22" spans="1:12" x14ac:dyDescent="0.25">
      <c r="A22" s="69" t="s">
        <v>13</v>
      </c>
      <c r="B22" s="32">
        <v>-5.8423283951792859E-3</v>
      </c>
      <c r="C22" s="32">
        <v>2.8298778084351772E-2</v>
      </c>
      <c r="D22" s="32">
        <v>-1.3675977083359436E-3</v>
      </c>
      <c r="E22" s="32">
        <v>1.4119511119914385E-3</v>
      </c>
      <c r="F22" s="32">
        <v>-1.4865587284379145E-2</v>
      </c>
      <c r="G22" s="32">
        <v>3.6431761403114216E-2</v>
      </c>
      <c r="H22" s="32">
        <v>-1.7268466988489717E-2</v>
      </c>
      <c r="I22" s="68">
        <v>9.3138875086853368E-3</v>
      </c>
      <c r="J22" s="46"/>
      <c r="K22" s="52" t="s">
        <v>12</v>
      </c>
      <c r="L22" s="46" t="s">
        <v>63</v>
      </c>
    </row>
    <row r="23" spans="1:12" x14ac:dyDescent="0.25">
      <c r="A23" s="70" t="s">
        <v>48</v>
      </c>
      <c r="B23" s="32">
        <v>-0.12891089108910891</v>
      </c>
      <c r="C23" s="32">
        <v>0.20551129155036785</v>
      </c>
      <c r="D23" s="32">
        <v>1.6698292220114208E-3</v>
      </c>
      <c r="E23" s="32">
        <v>5.658275785252842E-2</v>
      </c>
      <c r="F23" s="32">
        <v>0.10360385969388908</v>
      </c>
      <c r="G23" s="32">
        <v>7.4102326552798026E-2</v>
      </c>
      <c r="H23" s="32">
        <v>-1.6562328868922171E-2</v>
      </c>
      <c r="I23" s="68">
        <v>4.3692091778723796E-2</v>
      </c>
      <c r="J23" s="46"/>
      <c r="K23" s="49"/>
      <c r="L23" s="46" t="s">
        <v>9</v>
      </c>
    </row>
    <row r="24" spans="1:12" x14ac:dyDescent="0.25">
      <c r="A24" s="69" t="s">
        <v>49</v>
      </c>
      <c r="B24" s="32">
        <v>1.3546806773403475E-2</v>
      </c>
      <c r="C24" s="32">
        <v>4.9114426398177535E-2</v>
      </c>
      <c r="D24" s="32">
        <v>-1.948286509980246E-3</v>
      </c>
      <c r="E24" s="32">
        <v>6.0254381337554452E-3</v>
      </c>
      <c r="F24" s="32">
        <v>1.7387277188993577E-2</v>
      </c>
      <c r="G24" s="32">
        <v>4.4661132058877451E-2</v>
      </c>
      <c r="H24" s="32">
        <v>-1.7509687645451799E-2</v>
      </c>
      <c r="I24" s="68">
        <v>1.2950114224995701E-2</v>
      </c>
      <c r="J24" s="46"/>
      <c r="K24" s="46" t="s">
        <v>48</v>
      </c>
      <c r="L24" s="47">
        <v>72.258892555922259</v>
      </c>
    </row>
    <row r="25" spans="1:12" x14ac:dyDescent="0.25">
      <c r="A25" s="69" t="s">
        <v>50</v>
      </c>
      <c r="B25" s="32">
        <v>4.0298229759183624E-3</v>
      </c>
      <c r="C25" s="32">
        <v>2.716157145867748E-2</v>
      </c>
      <c r="D25" s="32">
        <v>-2.0883236504631864E-4</v>
      </c>
      <c r="E25" s="32">
        <v>-3.5670251274173559E-3</v>
      </c>
      <c r="F25" s="32">
        <v>-1.5963996120096469E-2</v>
      </c>
      <c r="G25" s="32">
        <v>3.1574053016842907E-2</v>
      </c>
      <c r="H25" s="32">
        <v>-1.0410038450941461E-2</v>
      </c>
      <c r="I25" s="68">
        <v>-3.2854921034475293E-4</v>
      </c>
      <c r="J25" s="46"/>
      <c r="K25" s="46" t="s">
        <v>49</v>
      </c>
      <c r="L25" s="47">
        <v>96.609748304874159</v>
      </c>
    </row>
    <row r="26" spans="1:12" x14ac:dyDescent="0.25">
      <c r="A26" s="69" t="s">
        <v>51</v>
      </c>
      <c r="B26" s="32">
        <v>-7.4147931080603691E-4</v>
      </c>
      <c r="C26" s="32">
        <v>2.5020829695412639E-2</v>
      </c>
      <c r="D26" s="32">
        <v>9.7600155770871666E-5</v>
      </c>
      <c r="E26" s="32">
        <v>-3.1238816200510611E-3</v>
      </c>
      <c r="F26" s="32">
        <v>-1.0994956738909822E-2</v>
      </c>
      <c r="G26" s="32">
        <v>3.3300983015538188E-2</v>
      </c>
      <c r="H26" s="32">
        <v>-1.2966110443958123E-2</v>
      </c>
      <c r="I26" s="68">
        <v>3.1897607108499759E-3</v>
      </c>
      <c r="J26" s="46"/>
      <c r="K26" s="46" t="s">
        <v>50</v>
      </c>
      <c r="L26" s="47">
        <v>97.747993195470741</v>
      </c>
    </row>
    <row r="27" spans="1:12" ht="17.25" customHeight="1" x14ac:dyDescent="0.25">
      <c r="A27" s="69" t="s">
        <v>52</v>
      </c>
      <c r="B27" s="32">
        <v>-9.698681732580039E-3</v>
      </c>
      <c r="C27" s="32">
        <v>2.1296780458653908E-2</v>
      </c>
      <c r="D27" s="32">
        <v>-2.3211691421823888E-3</v>
      </c>
      <c r="E27" s="32">
        <v>-2.818038089819952E-3</v>
      </c>
      <c r="F27" s="32">
        <v>-8.2749537933665129E-3</v>
      </c>
      <c r="G27" s="32">
        <v>3.661010352591676E-2</v>
      </c>
      <c r="H27" s="32">
        <v>-1.5702287517868063E-2</v>
      </c>
      <c r="I27" s="68">
        <v>6.7276862872445164E-3</v>
      </c>
      <c r="J27" s="59"/>
      <c r="K27" s="50" t="s">
        <v>51</v>
      </c>
      <c r="L27" s="47">
        <v>97.486655074719422</v>
      </c>
    </row>
    <row r="28" spans="1:12" x14ac:dyDescent="0.25">
      <c r="A28" s="69" t="s">
        <v>53</v>
      </c>
      <c r="B28" s="32">
        <v>-3.9501628075253259E-2</v>
      </c>
      <c r="C28" s="32">
        <v>1.6652093438856319E-2</v>
      </c>
      <c r="D28" s="32">
        <v>-7.1891799242719268E-3</v>
      </c>
      <c r="E28" s="32">
        <v>-2.6729242101664052E-3</v>
      </c>
      <c r="F28" s="32">
        <v>-3.4387805816385675E-2</v>
      </c>
      <c r="G28" s="32">
        <v>4.0173898654059403E-2</v>
      </c>
      <c r="H28" s="32">
        <v>-2.12210026820423E-2</v>
      </c>
      <c r="I28" s="68">
        <v>4.5278850994103781E-3</v>
      </c>
      <c r="J28" s="54"/>
      <c r="K28" s="41" t="s">
        <v>52</v>
      </c>
      <c r="L28" s="47">
        <v>96.965087643053749</v>
      </c>
    </row>
    <row r="29" spans="1:12" ht="15.75" thickBot="1" x14ac:dyDescent="0.3">
      <c r="A29" s="71" t="s">
        <v>54</v>
      </c>
      <c r="B29" s="72">
        <v>-9.6705643111337114E-2</v>
      </c>
      <c r="C29" s="72">
        <v>3.632545931758524E-2</v>
      </c>
      <c r="D29" s="72">
        <v>-1.1114512313900149E-2</v>
      </c>
      <c r="E29" s="72">
        <v>4.0514110086615762E-3</v>
      </c>
      <c r="F29" s="72">
        <v>-0.1135406919714711</v>
      </c>
      <c r="G29" s="72">
        <v>3.9839705536929948E-2</v>
      </c>
      <c r="H29" s="72">
        <v>-1.2697580179804602E-3</v>
      </c>
      <c r="I29" s="73">
        <v>-2.0157319153731423E-2</v>
      </c>
      <c r="J29" s="54"/>
      <c r="K29" s="41" t="s">
        <v>53</v>
      </c>
      <c r="L29" s="47">
        <v>94.476603955619879</v>
      </c>
    </row>
    <row r="30" spans="1:12" x14ac:dyDescent="0.25">
      <c r="A30" s="31" t="s">
        <v>47</v>
      </c>
      <c r="B30" s="29"/>
      <c r="C30" s="29"/>
      <c r="D30" s="29"/>
      <c r="E30" s="29"/>
      <c r="F30" s="29"/>
      <c r="G30" s="29"/>
      <c r="H30" s="29"/>
      <c r="I30" s="29"/>
      <c r="J30" s="54"/>
      <c r="K30" s="41" t="s">
        <v>54</v>
      </c>
      <c r="L30" s="47">
        <v>87.163192679206915</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Public administration and safety</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86.963696369636963</v>
      </c>
    </row>
    <row r="34" spans="1:12" x14ac:dyDescent="0.25">
      <c r="F34" s="23"/>
      <c r="G34" s="23"/>
      <c r="H34" s="23"/>
      <c r="I34" s="23"/>
      <c r="K34" s="46" t="s">
        <v>49</v>
      </c>
      <c r="L34" s="47">
        <v>101.55253410960039</v>
      </c>
    </row>
    <row r="35" spans="1:12" x14ac:dyDescent="0.25">
      <c r="B35" s="23"/>
      <c r="C35" s="23"/>
      <c r="D35" s="23"/>
      <c r="E35" s="23"/>
      <c r="F35" s="23"/>
      <c r="G35" s="23"/>
      <c r="H35" s="23"/>
      <c r="I35" s="23"/>
      <c r="K35" s="46" t="s">
        <v>50</v>
      </c>
      <c r="L35" s="47">
        <v>100.42395406942745</v>
      </c>
    </row>
    <row r="36" spans="1:12" x14ac:dyDescent="0.25">
      <c r="A36" s="23"/>
      <c r="B36" s="23"/>
      <c r="C36" s="23"/>
      <c r="D36" s="23"/>
      <c r="E36" s="23"/>
      <c r="F36" s="23"/>
      <c r="G36" s="23"/>
      <c r="H36" s="23"/>
      <c r="I36" s="23"/>
      <c r="K36" s="50" t="s">
        <v>51</v>
      </c>
      <c r="L36" s="47">
        <v>99.916100241971762</v>
      </c>
    </row>
    <row r="37" spans="1:12" x14ac:dyDescent="0.25">
      <c r="A37" s="23"/>
      <c r="B37" s="23"/>
      <c r="C37" s="23"/>
      <c r="D37" s="23"/>
      <c r="E37" s="23"/>
      <c r="F37" s="23"/>
      <c r="G37" s="23"/>
      <c r="H37" s="23"/>
      <c r="I37" s="23"/>
      <c r="K37" s="41" t="s">
        <v>52</v>
      </c>
      <c r="L37" s="47">
        <v>99.260532311379762</v>
      </c>
    </row>
    <row r="38" spans="1:12" x14ac:dyDescent="0.25">
      <c r="A38" s="23"/>
      <c r="B38" s="23"/>
      <c r="C38" s="23"/>
      <c r="D38" s="23"/>
      <c r="E38" s="23"/>
      <c r="F38" s="23"/>
      <c r="G38" s="23"/>
      <c r="H38" s="23"/>
      <c r="I38" s="23"/>
      <c r="K38" s="41" t="s">
        <v>53</v>
      </c>
      <c r="L38" s="47">
        <v>96.745356970574051</v>
      </c>
    </row>
    <row r="39" spans="1:12" x14ac:dyDescent="0.25">
      <c r="A39" s="23"/>
      <c r="B39" s="23"/>
      <c r="C39" s="23"/>
      <c r="D39" s="23"/>
      <c r="E39" s="23"/>
      <c r="F39" s="23"/>
      <c r="G39" s="23"/>
      <c r="H39" s="23"/>
      <c r="I39" s="23"/>
      <c r="K39" s="41" t="s">
        <v>54</v>
      </c>
      <c r="L39" s="47">
        <v>91.344687341128633</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87.10891089108911</v>
      </c>
    </row>
    <row r="43" spans="1:12" x14ac:dyDescent="0.25">
      <c r="K43" s="46" t="s">
        <v>49</v>
      </c>
      <c r="L43" s="47">
        <v>101.35468067734035</v>
      </c>
    </row>
    <row r="44" spans="1:12" x14ac:dyDescent="0.25">
      <c r="B44" s="29"/>
      <c r="C44" s="29"/>
      <c r="D44" s="29"/>
      <c r="E44" s="29"/>
      <c r="F44" s="29"/>
      <c r="G44" s="29"/>
      <c r="H44" s="29"/>
      <c r="I44" s="29"/>
      <c r="J44" s="54"/>
      <c r="K44" s="46" t="s">
        <v>50</v>
      </c>
      <c r="L44" s="47">
        <v>100.40298229759183</v>
      </c>
    </row>
    <row r="45" spans="1:12" ht="15.4" customHeight="1" x14ac:dyDescent="0.25">
      <c r="A45" s="26" t="str">
        <f>"Indexed number of payroll jobs in "&amp;$L$1&amp;" each week by age group"</f>
        <v>Indexed number of payroll jobs in Public administration and safety each week by age group</v>
      </c>
      <c r="B45" s="29"/>
      <c r="C45" s="29"/>
      <c r="D45" s="29"/>
      <c r="E45" s="29"/>
      <c r="F45" s="29"/>
      <c r="G45" s="29"/>
      <c r="H45" s="29"/>
      <c r="I45" s="29"/>
      <c r="J45" s="54"/>
      <c r="K45" s="50" t="s">
        <v>51</v>
      </c>
      <c r="L45" s="47">
        <v>99.925852068919397</v>
      </c>
    </row>
    <row r="46" spans="1:12" ht="15.4" customHeight="1" x14ac:dyDescent="0.25">
      <c r="B46" s="29"/>
      <c r="C46" s="29"/>
      <c r="D46" s="29"/>
      <c r="E46" s="29"/>
      <c r="F46" s="29"/>
      <c r="G46" s="29"/>
      <c r="H46" s="29"/>
      <c r="I46" s="29"/>
      <c r="J46" s="54"/>
      <c r="K46" s="41" t="s">
        <v>52</v>
      </c>
      <c r="L46" s="47">
        <v>99.030131826741993</v>
      </c>
    </row>
    <row r="47" spans="1:12" ht="15.4" customHeight="1" x14ac:dyDescent="0.25">
      <c r="B47" s="29"/>
      <c r="C47" s="29"/>
      <c r="D47" s="29"/>
      <c r="E47" s="29"/>
      <c r="F47" s="29"/>
      <c r="G47" s="29"/>
      <c r="H47" s="29"/>
      <c r="I47" s="29"/>
      <c r="J47" s="54"/>
      <c r="K47" s="41" t="s">
        <v>53</v>
      </c>
      <c r="L47" s="47">
        <v>96.049837192474669</v>
      </c>
    </row>
    <row r="48" spans="1:12" ht="15.4" customHeight="1" x14ac:dyDescent="0.25">
      <c r="B48" s="29"/>
      <c r="C48" s="29"/>
      <c r="D48" s="29"/>
      <c r="E48" s="29"/>
      <c r="F48" s="29"/>
      <c r="G48" s="29"/>
      <c r="H48" s="29"/>
      <c r="I48" s="29"/>
      <c r="J48" s="54"/>
      <c r="K48" s="41" t="s">
        <v>54</v>
      </c>
      <c r="L48" s="47">
        <v>90.329435688866283</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99.246130478134049</v>
      </c>
    </row>
    <row r="54" spans="1:12" ht="15.4" customHeight="1" x14ac:dyDescent="0.25">
      <c r="B54" s="28"/>
      <c r="C54" s="28"/>
      <c r="D54" s="28"/>
      <c r="E54" s="28"/>
      <c r="F54" s="28"/>
      <c r="G54" s="28"/>
      <c r="H54" s="28"/>
      <c r="I54" s="28"/>
      <c r="J54" s="54"/>
      <c r="K54" s="46" t="s">
        <v>5</v>
      </c>
      <c r="L54" s="47">
        <v>90.368083464189709</v>
      </c>
    </row>
    <row r="55" spans="1:12" ht="15.4" customHeight="1" x14ac:dyDescent="0.25">
      <c r="B55" s="4"/>
      <c r="C55" s="4"/>
      <c r="D55" s="5"/>
      <c r="E55" s="2"/>
      <c r="F55" s="28"/>
      <c r="G55" s="28"/>
      <c r="H55" s="28"/>
      <c r="I55" s="28"/>
      <c r="J55" s="54"/>
      <c r="K55" s="46" t="s">
        <v>46</v>
      </c>
      <c r="L55" s="47">
        <v>99.296240248005532</v>
      </c>
    </row>
    <row r="56" spans="1:12" ht="15.4" customHeight="1" x14ac:dyDescent="0.25">
      <c r="B56" s="4"/>
      <c r="C56" s="4"/>
      <c r="D56" s="5"/>
      <c r="E56" s="2"/>
      <c r="F56" s="28"/>
      <c r="G56" s="28"/>
      <c r="H56" s="28"/>
      <c r="I56" s="28"/>
      <c r="J56" s="54"/>
      <c r="K56" s="50" t="s">
        <v>4</v>
      </c>
      <c r="L56" s="47">
        <v>94.787521884450101</v>
      </c>
    </row>
    <row r="57" spans="1:12" ht="15.4" customHeight="1" x14ac:dyDescent="0.25">
      <c r="A57" s="4"/>
      <c r="B57" s="4"/>
      <c r="C57" s="4"/>
      <c r="D57" s="5"/>
      <c r="E57" s="2"/>
      <c r="F57" s="28"/>
      <c r="G57" s="28"/>
      <c r="H57" s="28"/>
      <c r="I57" s="28"/>
      <c r="J57" s="54"/>
      <c r="K57" s="41" t="s">
        <v>3</v>
      </c>
      <c r="L57" s="47">
        <v>98.911366123284978</v>
      </c>
    </row>
    <row r="58" spans="1:12" ht="15.4" customHeight="1" x14ac:dyDescent="0.25">
      <c r="B58" s="29"/>
      <c r="C58" s="29"/>
      <c r="D58" s="29"/>
      <c r="E58" s="29"/>
      <c r="F58" s="28"/>
      <c r="G58" s="28"/>
      <c r="H58" s="28"/>
      <c r="I58" s="28"/>
      <c r="J58" s="54"/>
      <c r="K58" s="41" t="s">
        <v>45</v>
      </c>
      <c r="L58" s="47">
        <v>95.422898401237759</v>
      </c>
    </row>
    <row r="59" spans="1:12" ht="15.4" customHeight="1" x14ac:dyDescent="0.25">
      <c r="K59" s="41" t="s">
        <v>2</v>
      </c>
      <c r="L59" s="47">
        <v>97.741273100616027</v>
      </c>
    </row>
    <row r="60" spans="1:12" ht="15.4" customHeight="1" x14ac:dyDescent="0.25">
      <c r="A60" s="26" t="str">
        <f>"Indexed number of payroll jobs held by men in "&amp;$L$1&amp;" each week by State and Territory"</f>
        <v>Indexed number of payroll jobs held by men in Public administration and safety each week by State and Territory</v>
      </c>
      <c r="K60" s="41" t="s">
        <v>1</v>
      </c>
      <c r="L60" s="47">
        <v>97.572299061804813</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100.95049062089403</v>
      </c>
    </row>
    <row r="63" spans="1:12" ht="15.4" customHeight="1" x14ac:dyDescent="0.25">
      <c r="B63" s="4"/>
      <c r="C63" s="4"/>
      <c r="D63" s="4"/>
      <c r="E63" s="4"/>
      <c r="F63" s="28"/>
      <c r="G63" s="28"/>
      <c r="H63" s="28"/>
      <c r="I63" s="28"/>
      <c r="J63" s="54"/>
      <c r="K63" s="46" t="s">
        <v>5</v>
      </c>
      <c r="L63" s="47">
        <v>95.149442418758142</v>
      </c>
    </row>
    <row r="64" spans="1:12" ht="15.4" customHeight="1" x14ac:dyDescent="0.25">
      <c r="B64" s="4"/>
      <c r="C64" s="4"/>
      <c r="D64" s="3"/>
      <c r="E64" s="2"/>
      <c r="F64" s="28"/>
      <c r="G64" s="28"/>
      <c r="H64" s="28"/>
      <c r="I64" s="28"/>
      <c r="J64" s="54"/>
      <c r="K64" s="46" t="s">
        <v>46</v>
      </c>
      <c r="L64" s="47">
        <v>104.14322025182553</v>
      </c>
    </row>
    <row r="65" spans="1:12" ht="15.4" customHeight="1" x14ac:dyDescent="0.25">
      <c r="B65" s="4"/>
      <c r="C65" s="4"/>
      <c r="D65" s="3"/>
      <c r="E65" s="2"/>
      <c r="F65" s="28"/>
      <c r="G65" s="28"/>
      <c r="H65" s="28"/>
      <c r="I65" s="28"/>
      <c r="J65" s="54"/>
      <c r="K65" s="50" t="s">
        <v>4</v>
      </c>
      <c r="L65" s="47">
        <v>91.309883813464907</v>
      </c>
    </row>
    <row r="66" spans="1:12" ht="15.4" customHeight="1" x14ac:dyDescent="0.25">
      <c r="B66" s="4"/>
      <c r="C66" s="4"/>
      <c r="D66" s="3"/>
      <c r="E66" s="2"/>
      <c r="F66" s="28"/>
      <c r="G66" s="28"/>
      <c r="H66" s="28"/>
      <c r="I66" s="28"/>
      <c r="J66" s="54"/>
      <c r="K66" s="41" t="s">
        <v>3</v>
      </c>
      <c r="L66" s="47">
        <v>99.604388204595836</v>
      </c>
    </row>
    <row r="67" spans="1:12" ht="15.4" customHeight="1" x14ac:dyDescent="0.25">
      <c r="B67" s="28"/>
      <c r="C67" s="28"/>
      <c r="D67" s="28"/>
      <c r="E67" s="28"/>
      <c r="F67" s="28"/>
      <c r="G67" s="28"/>
      <c r="H67" s="28"/>
      <c r="I67" s="28"/>
      <c r="J67" s="54"/>
      <c r="K67" s="41" t="s">
        <v>45</v>
      </c>
      <c r="L67" s="47">
        <v>95.422898401237759</v>
      </c>
    </row>
    <row r="68" spans="1:12" ht="15.4" customHeight="1" x14ac:dyDescent="0.25">
      <c r="A68" s="28"/>
      <c r="B68" s="28"/>
      <c r="C68" s="28"/>
      <c r="D68" s="28"/>
      <c r="E68" s="28"/>
      <c r="F68" s="28"/>
      <c r="G68" s="28"/>
      <c r="H68" s="28"/>
      <c r="I68" s="28"/>
      <c r="J68" s="54"/>
      <c r="K68" s="41" t="s">
        <v>2</v>
      </c>
      <c r="L68" s="47">
        <v>100.08213552361396</v>
      </c>
    </row>
    <row r="69" spans="1:12" ht="15.4" customHeight="1" x14ac:dyDescent="0.25">
      <c r="A69" s="28"/>
      <c r="B69" s="27"/>
      <c r="C69" s="27"/>
      <c r="D69" s="27"/>
      <c r="E69" s="27"/>
      <c r="F69" s="27"/>
      <c r="G69" s="27"/>
      <c r="H69" s="27"/>
      <c r="I69" s="27"/>
      <c r="J69" s="63"/>
      <c r="K69" s="41" t="s">
        <v>1</v>
      </c>
      <c r="L69" s="47">
        <v>92.117226037334362</v>
      </c>
    </row>
    <row r="70" spans="1:12" ht="15.4" customHeight="1" x14ac:dyDescent="0.25">
      <c r="K70" s="43"/>
      <c r="L70" s="47" t="s">
        <v>7</v>
      </c>
    </row>
    <row r="71" spans="1:12" ht="15.4" customHeight="1" x14ac:dyDescent="0.25">
      <c r="K71" s="46" t="s">
        <v>6</v>
      </c>
      <c r="L71" s="47">
        <v>101.8726342568002</v>
      </c>
    </row>
    <row r="72" spans="1:12" ht="15.4" customHeight="1" x14ac:dyDescent="0.25">
      <c r="K72" s="46" t="s">
        <v>5</v>
      </c>
      <c r="L72" s="47">
        <v>92.147286615388708</v>
      </c>
    </row>
    <row r="73" spans="1:12" ht="15.4" customHeight="1" x14ac:dyDescent="0.25">
      <c r="K73" s="46" t="s">
        <v>46</v>
      </c>
      <c r="L73" s="47">
        <v>104.14322025182553</v>
      </c>
    </row>
    <row r="74" spans="1:12" ht="15.4" customHeight="1" x14ac:dyDescent="0.25">
      <c r="K74" s="50" t="s">
        <v>4</v>
      </c>
      <c r="L74" s="47">
        <v>90.48177622155022</v>
      </c>
    </row>
    <row r="75" spans="1:12" ht="15.4" customHeight="1" x14ac:dyDescent="0.25">
      <c r="A75" s="26" t="str">
        <f>"Indexed number of payroll jobs held by women in "&amp;$L$1&amp;" each week by State and Territory"</f>
        <v>Indexed number of payroll jobs held by women in Public administration and safety each week by State and Territory</v>
      </c>
      <c r="K75" s="41" t="s">
        <v>3</v>
      </c>
      <c r="L75" s="47">
        <v>99.138127437501751</v>
      </c>
    </row>
    <row r="76" spans="1:12" ht="15.4" customHeight="1" x14ac:dyDescent="0.25">
      <c r="K76" s="41" t="s">
        <v>45</v>
      </c>
      <c r="L76" s="47">
        <v>95.422898401237759</v>
      </c>
    </row>
    <row r="77" spans="1:12" ht="15.4" customHeight="1" x14ac:dyDescent="0.25">
      <c r="B77" s="4"/>
      <c r="C77" s="4"/>
      <c r="D77" s="4"/>
      <c r="E77" s="4"/>
      <c r="F77" s="28"/>
      <c r="G77" s="28"/>
      <c r="H77" s="28"/>
      <c r="I77" s="28"/>
      <c r="J77" s="54"/>
      <c r="K77" s="41" t="s">
        <v>2</v>
      </c>
      <c r="L77" s="47">
        <v>97.645448323066404</v>
      </c>
    </row>
    <row r="78" spans="1:12" ht="15.4" customHeight="1" x14ac:dyDescent="0.25">
      <c r="B78" s="4"/>
      <c r="C78" s="4"/>
      <c r="D78" s="4"/>
      <c r="E78" s="4"/>
      <c r="F78" s="28"/>
      <c r="G78" s="28"/>
      <c r="H78" s="28"/>
      <c r="I78" s="28"/>
      <c r="J78" s="54"/>
      <c r="K78" s="41" t="s">
        <v>1</v>
      </c>
      <c r="L78" s="47">
        <v>93.426830447818929</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98.448451070160175</v>
      </c>
    </row>
    <row r="83" spans="1:12" ht="15.4" customHeight="1" x14ac:dyDescent="0.25">
      <c r="B83" s="28"/>
      <c r="C83" s="28"/>
      <c r="D83" s="28"/>
      <c r="E83" s="28"/>
      <c r="F83" s="28"/>
      <c r="G83" s="28"/>
      <c r="H83" s="28"/>
      <c r="I83" s="28"/>
      <c r="J83" s="54"/>
      <c r="K83" s="46" t="s">
        <v>5</v>
      </c>
      <c r="L83" s="47">
        <v>89.984305519225742</v>
      </c>
    </row>
    <row r="84" spans="1:12" ht="15.4" customHeight="1" x14ac:dyDescent="0.25">
      <c r="A84" s="28"/>
      <c r="B84" s="27"/>
      <c r="C84" s="27"/>
      <c r="D84" s="27"/>
      <c r="E84" s="27"/>
      <c r="F84" s="27"/>
      <c r="G84" s="27"/>
      <c r="H84" s="27"/>
      <c r="I84" s="27"/>
      <c r="J84" s="63"/>
      <c r="K84" s="46" t="s">
        <v>46</v>
      </c>
      <c r="L84" s="47">
        <v>101.23340321453529</v>
      </c>
    </row>
    <row r="85" spans="1:12" ht="15.4" customHeight="1" x14ac:dyDescent="0.25">
      <c r="K85" s="50" t="s">
        <v>4</v>
      </c>
      <c r="L85" s="47">
        <v>97.295174941104605</v>
      </c>
    </row>
    <row r="86" spans="1:12" ht="15.4" customHeight="1" x14ac:dyDescent="0.25">
      <c r="K86" s="41" t="s">
        <v>3</v>
      </c>
      <c r="L86" s="47">
        <v>97.490364529700784</v>
      </c>
    </row>
    <row r="87" spans="1:12" ht="15.4" customHeight="1" x14ac:dyDescent="0.25">
      <c r="K87" s="41" t="s">
        <v>45</v>
      </c>
      <c r="L87" s="47">
        <v>95.659185593334229</v>
      </c>
    </row>
    <row r="88" spans="1:12" ht="15.4" customHeight="1" x14ac:dyDescent="0.25">
      <c r="K88" s="41" t="s">
        <v>2</v>
      </c>
      <c r="L88" s="47">
        <v>98.528105570359088</v>
      </c>
    </row>
    <row r="89" spans="1:12" ht="15.4" customHeight="1" x14ac:dyDescent="0.25">
      <c r="K89" s="41" t="s">
        <v>1</v>
      </c>
      <c r="L89" s="47">
        <v>98.541322480557682</v>
      </c>
    </row>
    <row r="90" spans="1:12" ht="15.4" customHeight="1" x14ac:dyDescent="0.25">
      <c r="K90" s="49"/>
      <c r="L90" s="47" t="s">
        <v>8</v>
      </c>
    </row>
    <row r="91" spans="1:12" ht="15" customHeight="1" x14ac:dyDescent="0.25">
      <c r="K91" s="46" t="s">
        <v>6</v>
      </c>
      <c r="L91" s="47">
        <v>101.00677820498045</v>
      </c>
    </row>
    <row r="92" spans="1:12" ht="15" customHeight="1" x14ac:dyDescent="0.25">
      <c r="K92" s="46" t="s">
        <v>5</v>
      </c>
      <c r="L92" s="47">
        <v>94.331676693696053</v>
      </c>
    </row>
    <row r="93" spans="1:12" ht="15" customHeight="1" x14ac:dyDescent="0.25">
      <c r="A93" s="26"/>
      <c r="K93" s="46" t="s">
        <v>46</v>
      </c>
      <c r="L93" s="47">
        <v>106.22641509433963</v>
      </c>
    </row>
    <row r="94" spans="1:12" ht="15" customHeight="1" x14ac:dyDescent="0.25">
      <c r="K94" s="50" t="s">
        <v>4</v>
      </c>
      <c r="L94" s="47">
        <v>95.052787714859093</v>
      </c>
    </row>
    <row r="95" spans="1:12" ht="15" customHeight="1" x14ac:dyDescent="0.25">
      <c r="K95" s="41" t="s">
        <v>3</v>
      </c>
      <c r="L95" s="47">
        <v>101.38868457442113</v>
      </c>
    </row>
    <row r="96" spans="1:12" ht="15" customHeight="1" x14ac:dyDescent="0.25">
      <c r="K96" s="41" t="s">
        <v>45</v>
      </c>
      <c r="L96" s="47">
        <v>95.659185593334229</v>
      </c>
    </row>
    <row r="97" spans="1:12" ht="15" customHeight="1" x14ac:dyDescent="0.25">
      <c r="K97" s="41" t="s">
        <v>2</v>
      </c>
      <c r="L97" s="47">
        <v>102.61388148712092</v>
      </c>
    </row>
    <row r="98" spans="1:12" ht="15" customHeight="1" x14ac:dyDescent="0.25">
      <c r="K98" s="41" t="s">
        <v>1</v>
      </c>
      <c r="L98" s="47">
        <v>94.519885562316148</v>
      </c>
    </row>
    <row r="99" spans="1:12" ht="15" customHeight="1" x14ac:dyDescent="0.25">
      <c r="K99" s="43"/>
      <c r="L99" s="47" t="s">
        <v>7</v>
      </c>
    </row>
    <row r="100" spans="1:12" ht="15" customHeight="1" x14ac:dyDescent="0.25">
      <c r="A100" s="25"/>
      <c r="B100" s="24"/>
      <c r="K100" s="46" t="s">
        <v>6</v>
      </c>
      <c r="L100" s="47">
        <v>102.94463243690612</v>
      </c>
    </row>
    <row r="101" spans="1:12" x14ac:dyDescent="0.25">
      <c r="A101" s="25"/>
      <c r="B101" s="24"/>
      <c r="K101" s="46" t="s">
        <v>5</v>
      </c>
      <c r="L101" s="47">
        <v>91.934344755427674</v>
      </c>
    </row>
    <row r="102" spans="1:12" x14ac:dyDescent="0.25">
      <c r="A102" s="25"/>
      <c r="B102" s="24"/>
      <c r="K102" s="46" t="s">
        <v>46</v>
      </c>
      <c r="L102" s="47">
        <v>106.22641509433963</v>
      </c>
    </row>
    <row r="103" spans="1:12" x14ac:dyDescent="0.25">
      <c r="A103" s="25"/>
      <c r="B103" s="24"/>
      <c r="K103" s="50" t="s">
        <v>4</v>
      </c>
      <c r="L103" s="47">
        <v>95.52988395427974</v>
      </c>
    </row>
    <row r="104" spans="1:12" x14ac:dyDescent="0.25">
      <c r="A104" s="25"/>
      <c r="B104" s="24"/>
      <c r="K104" s="41" t="s">
        <v>3</v>
      </c>
      <c r="L104" s="47">
        <v>98.908999970578719</v>
      </c>
    </row>
    <row r="105" spans="1:12" x14ac:dyDescent="0.25">
      <c r="A105" s="25"/>
      <c r="B105" s="24"/>
      <c r="K105" s="41" t="s">
        <v>45</v>
      </c>
      <c r="L105" s="47">
        <v>95.659185593334229</v>
      </c>
    </row>
    <row r="106" spans="1:12" x14ac:dyDescent="0.25">
      <c r="A106" s="25"/>
      <c r="B106" s="24"/>
      <c r="K106" s="41" t="s">
        <v>2</v>
      </c>
      <c r="L106" s="47">
        <v>101.5734043903058</v>
      </c>
    </row>
    <row r="107" spans="1:12" x14ac:dyDescent="0.25">
      <c r="A107" s="25"/>
      <c r="B107" s="24"/>
      <c r="K107" s="41" t="s">
        <v>1</v>
      </c>
      <c r="L107" s="47">
        <v>96.233549582947163</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97.761734724228461</v>
      </c>
    </row>
    <row r="111" spans="1:12" x14ac:dyDescent="0.25">
      <c r="K111" s="75">
        <v>43918</v>
      </c>
      <c r="L111" s="47">
        <v>96.353552563541328</v>
      </c>
    </row>
    <row r="112" spans="1:12" x14ac:dyDescent="0.25">
      <c r="K112" s="75">
        <v>43925</v>
      </c>
      <c r="L112" s="47">
        <v>95.382834271663839</v>
      </c>
    </row>
    <row r="113" spans="11:12" x14ac:dyDescent="0.25">
      <c r="K113" s="75">
        <v>43932</v>
      </c>
      <c r="L113" s="47">
        <v>95.161509280853934</v>
      </c>
    </row>
    <row r="114" spans="11:12" x14ac:dyDescent="0.25">
      <c r="K114" s="75">
        <v>43939</v>
      </c>
      <c r="L114" s="47">
        <v>95.326702227130383</v>
      </c>
    </row>
    <row r="115" spans="11:12" x14ac:dyDescent="0.25">
      <c r="K115" s="75">
        <v>43946</v>
      </c>
      <c r="L115" s="47">
        <v>95.483810938732177</v>
      </c>
    </row>
    <row r="116" spans="11:12" x14ac:dyDescent="0.25">
      <c r="K116" s="75">
        <v>43953</v>
      </c>
      <c r="L116" s="47">
        <v>95.450558803655298</v>
      </c>
    </row>
    <row r="117" spans="11:12" x14ac:dyDescent="0.25">
      <c r="K117" s="75">
        <v>43960</v>
      </c>
      <c r="L117" s="47">
        <v>95.88390428876275</v>
      </c>
    </row>
    <row r="118" spans="11:12" x14ac:dyDescent="0.25">
      <c r="K118" s="75">
        <v>43967</v>
      </c>
      <c r="L118" s="47">
        <v>96.137871283730703</v>
      </c>
    </row>
    <row r="119" spans="11:12" x14ac:dyDescent="0.25">
      <c r="K119" s="75">
        <v>43974</v>
      </c>
      <c r="L119" s="47">
        <v>96.326401737652859</v>
      </c>
    </row>
    <row r="120" spans="11:12" x14ac:dyDescent="0.25">
      <c r="K120" s="75">
        <v>43981</v>
      </c>
      <c r="L120" s="47">
        <v>96.748612333491451</v>
      </c>
    </row>
    <row r="121" spans="11:12" x14ac:dyDescent="0.25">
      <c r="K121" s="75">
        <v>43988</v>
      </c>
      <c r="L121" s="47">
        <v>97.87033802778231</v>
      </c>
    </row>
    <row r="122" spans="11:12" x14ac:dyDescent="0.25">
      <c r="K122" s="75">
        <v>43995</v>
      </c>
      <c r="L122" s="47">
        <v>99.49587932830687</v>
      </c>
    </row>
    <row r="123" spans="11:12" x14ac:dyDescent="0.25">
      <c r="K123" s="75">
        <v>44002</v>
      </c>
      <c r="L123" s="47">
        <v>99.347312449568875</v>
      </c>
    </row>
    <row r="124" spans="11:12" x14ac:dyDescent="0.25">
      <c r="K124" s="75">
        <v>44009</v>
      </c>
      <c r="L124" s="47">
        <v>99.051957223721288</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95.144731963015602</v>
      </c>
    </row>
    <row r="153" spans="11:12" x14ac:dyDescent="0.25">
      <c r="K153" s="75">
        <v>43918</v>
      </c>
      <c r="L153" s="47">
        <v>93.045843155056161</v>
      </c>
    </row>
    <row r="154" spans="11:12" x14ac:dyDescent="0.25">
      <c r="K154" s="75">
        <v>43925</v>
      </c>
      <c r="L154" s="47">
        <v>92.982495876668153</v>
      </c>
    </row>
    <row r="155" spans="11:12" x14ac:dyDescent="0.25">
      <c r="K155" s="75">
        <v>43932</v>
      </c>
      <c r="L155" s="47">
        <v>93.614614815616321</v>
      </c>
    </row>
    <row r="156" spans="11:12" x14ac:dyDescent="0.25">
      <c r="K156" s="75">
        <v>43939</v>
      </c>
      <c r="L156" s="47">
        <v>96.229310872630904</v>
      </c>
    </row>
    <row r="157" spans="11:12" x14ac:dyDescent="0.25">
      <c r="K157" s="75">
        <v>43946</v>
      </c>
      <c r="L157" s="47">
        <v>95.619686985843273</v>
      </c>
    </row>
    <row r="158" spans="11:12" x14ac:dyDescent="0.25">
      <c r="K158" s="75">
        <v>43953</v>
      </c>
      <c r="L158" s="47">
        <v>94.902221591038355</v>
      </c>
    </row>
    <row r="159" spans="11:12" x14ac:dyDescent="0.25">
      <c r="K159" s="75">
        <v>43960</v>
      </c>
      <c r="L159" s="47">
        <v>94.799915774791742</v>
      </c>
    </row>
    <row r="160" spans="11:12" x14ac:dyDescent="0.25">
      <c r="K160" s="75">
        <v>43967</v>
      </c>
      <c r="L160" s="47">
        <v>94.693476450570188</v>
      </c>
    </row>
    <row r="161" spans="11:12" x14ac:dyDescent="0.25">
      <c r="K161" s="75">
        <v>43974</v>
      </c>
      <c r="L161" s="47">
        <v>94.889888491801869</v>
      </c>
    </row>
    <row r="162" spans="11:12" x14ac:dyDescent="0.25">
      <c r="K162" s="75">
        <v>43981</v>
      </c>
      <c r="L162" s="47">
        <v>95.768682169091321</v>
      </c>
    </row>
    <row r="163" spans="11:12" x14ac:dyDescent="0.25">
      <c r="K163" s="75">
        <v>43988</v>
      </c>
      <c r="L163" s="47">
        <v>97.166148109572447</v>
      </c>
    </row>
    <row r="164" spans="11:12" x14ac:dyDescent="0.25">
      <c r="K164" s="75">
        <v>43995</v>
      </c>
      <c r="L164" s="47">
        <v>99.84554413048771</v>
      </c>
    </row>
    <row r="165" spans="11:12" x14ac:dyDescent="0.25">
      <c r="K165" s="75">
        <v>44002</v>
      </c>
      <c r="L165" s="47">
        <v>100.23970056403391</v>
      </c>
    </row>
    <row r="166" spans="11:12" x14ac:dyDescent="0.25">
      <c r="K166" s="75">
        <v>44009</v>
      </c>
      <c r="L166" s="47">
        <v>98.887812196685886</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E16B-155E-4FE6-80BE-AD98F28A0ABB}">
  <sheetPr codeName="Sheet19">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35</v>
      </c>
    </row>
    <row r="2" spans="1:12" ht="19.5" customHeight="1" x14ac:dyDescent="0.3">
      <c r="A2" s="7" t="str">
        <f>"Weekly Payroll Jobs and Wages in Australia - " &amp;$L$1</f>
        <v>Weekly Payroll Jobs and Wages in Australia - Education and training</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Education and training</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-4.3009408075264655E-2</v>
      </c>
      <c r="C11" s="32">
        <v>3.111916681328708E-4</v>
      </c>
      <c r="D11" s="32">
        <v>-1.1782479525268563E-5</v>
      </c>
      <c r="E11" s="32">
        <v>-1.4364082575429871E-3</v>
      </c>
      <c r="F11" s="32">
        <v>3.8764200580985619E-2</v>
      </c>
      <c r="G11" s="32">
        <v>1.8837737781944641E-2</v>
      </c>
      <c r="H11" s="32">
        <v>-1.0782511447169796E-2</v>
      </c>
      <c r="I11" s="68">
        <v>-4.3062718184458948E-3</v>
      </c>
      <c r="J11" s="46"/>
      <c r="K11" s="46"/>
      <c r="L11" s="47"/>
    </row>
    <row r="12" spans="1:12" x14ac:dyDescent="0.25">
      <c r="A12" s="69" t="s">
        <v>6</v>
      </c>
      <c r="B12" s="32">
        <v>-3.9291320811495334E-2</v>
      </c>
      <c r="C12" s="32">
        <v>-2.208205435830024E-2</v>
      </c>
      <c r="D12" s="32">
        <v>-7.9406634607548376E-4</v>
      </c>
      <c r="E12" s="32">
        <v>-6.1241352494207923E-3</v>
      </c>
      <c r="F12" s="32">
        <v>6.7270667810009677E-2</v>
      </c>
      <c r="G12" s="32">
        <v>2.339944124872595E-2</v>
      </c>
      <c r="H12" s="32">
        <v>-2.1230255255921815E-4</v>
      </c>
      <c r="I12" s="68">
        <v>7.478913320274394E-3</v>
      </c>
      <c r="J12" s="46"/>
      <c r="K12" s="46"/>
      <c r="L12" s="47"/>
    </row>
    <row r="13" spans="1:12" ht="15" customHeight="1" x14ac:dyDescent="0.25">
      <c r="A13" s="69" t="s">
        <v>5</v>
      </c>
      <c r="B13" s="32">
        <v>-6.1630262619082554E-2</v>
      </c>
      <c r="C13" s="32">
        <v>9.2144438950818586E-3</v>
      </c>
      <c r="D13" s="32">
        <v>-6.8392665396777019E-4</v>
      </c>
      <c r="E13" s="32">
        <v>-2.3231664019242038E-3</v>
      </c>
      <c r="F13" s="32">
        <v>2.6311137962102826E-2</v>
      </c>
      <c r="G13" s="32">
        <v>1.8827195166259525E-2</v>
      </c>
      <c r="H13" s="32">
        <v>-1.2087886885292942E-2</v>
      </c>
      <c r="I13" s="68">
        <v>-1.534199314556961E-2</v>
      </c>
      <c r="J13" s="46"/>
      <c r="K13" s="46"/>
      <c r="L13" s="47"/>
    </row>
    <row r="14" spans="1:12" ht="15" customHeight="1" x14ac:dyDescent="0.25">
      <c r="A14" s="69" t="s">
        <v>46</v>
      </c>
      <c r="B14" s="32">
        <v>-4.4612546125461172E-2</v>
      </c>
      <c r="C14" s="32">
        <v>2.5738970314708842E-2</v>
      </c>
      <c r="D14" s="32">
        <v>6.7054882668102778E-3</v>
      </c>
      <c r="E14" s="32">
        <v>2.250377349860555E-3</v>
      </c>
      <c r="F14" s="32">
        <v>-1.2799990384835147E-2</v>
      </c>
      <c r="G14" s="32">
        <v>9.6726247861109727E-3</v>
      </c>
      <c r="H14" s="32">
        <v>-1.5141703793603911E-2</v>
      </c>
      <c r="I14" s="68">
        <v>-3.2742916284723478E-2</v>
      </c>
      <c r="J14" s="46"/>
      <c r="K14" s="46"/>
      <c r="L14" s="47"/>
    </row>
    <row r="15" spans="1:12" ht="15" customHeight="1" x14ac:dyDescent="0.25">
      <c r="A15" s="69" t="s">
        <v>4</v>
      </c>
      <c r="B15" s="32">
        <v>1.1010222643539791E-2</v>
      </c>
      <c r="C15" s="32">
        <v>-1.476230899830222E-2</v>
      </c>
      <c r="D15" s="32">
        <v>1.1658206429779883E-2</v>
      </c>
      <c r="E15" s="32">
        <v>-2.3785774572239182E-3</v>
      </c>
      <c r="F15" s="32">
        <v>6.5301776385867205E-2</v>
      </c>
      <c r="G15" s="32">
        <v>-1.572057498160917E-3</v>
      </c>
      <c r="H15" s="32">
        <v>-3.5476187257896807E-2</v>
      </c>
      <c r="I15" s="68">
        <v>-8.6105997633550979E-3</v>
      </c>
      <c r="J15" s="46"/>
      <c r="K15" s="64"/>
      <c r="L15" s="47"/>
    </row>
    <row r="16" spans="1:12" ht="15" customHeight="1" x14ac:dyDescent="0.25">
      <c r="A16" s="69" t="s">
        <v>3</v>
      </c>
      <c r="B16" s="32">
        <v>-3.2256822400379193E-2</v>
      </c>
      <c r="C16" s="32">
        <v>2.0871132034203654E-2</v>
      </c>
      <c r="D16" s="32">
        <v>-1.0080290865020491E-2</v>
      </c>
      <c r="E16" s="32">
        <v>1.1275546159267069E-2</v>
      </c>
      <c r="F16" s="32">
        <v>1.1109084562772598E-2</v>
      </c>
      <c r="G16" s="32">
        <v>1.6204447169815062E-2</v>
      </c>
      <c r="H16" s="32">
        <v>-2.6531082954245777E-2</v>
      </c>
      <c r="I16" s="68">
        <v>1.6661349529494052E-2</v>
      </c>
      <c r="J16" s="46"/>
      <c r="K16" s="46"/>
      <c r="L16" s="47"/>
    </row>
    <row r="17" spans="1:12" ht="15" customHeight="1" x14ac:dyDescent="0.25">
      <c r="A17" s="69" t="s">
        <v>45</v>
      </c>
      <c r="B17" s="32">
        <v>-2.5376976084312886E-2</v>
      </c>
      <c r="C17" s="32">
        <v>3.660056046561766E-2</v>
      </c>
      <c r="D17" s="32">
        <v>3.1707788028320083E-2</v>
      </c>
      <c r="E17" s="32">
        <v>-1.2499999999999956E-2</v>
      </c>
      <c r="F17" s="32">
        <v>1.9529467488281993E-2</v>
      </c>
      <c r="G17" s="32">
        <v>4.0532092258626307E-2</v>
      </c>
      <c r="H17" s="32">
        <v>1.7778473928293792E-3</v>
      </c>
      <c r="I17" s="68">
        <v>3.8685468007359836E-2</v>
      </c>
      <c r="J17" s="46"/>
      <c r="K17" s="46"/>
      <c r="L17" s="47"/>
    </row>
    <row r="18" spans="1:12" ht="15" customHeight="1" x14ac:dyDescent="0.25">
      <c r="A18" s="69" t="s">
        <v>2</v>
      </c>
      <c r="B18" s="32">
        <v>-3.4700680272108819E-2</v>
      </c>
      <c r="C18" s="32">
        <v>-3.5928143712571359E-4</v>
      </c>
      <c r="D18" s="32">
        <v>-1.7546734364181749E-2</v>
      </c>
      <c r="E18" s="32">
        <v>2.081406105457928E-3</v>
      </c>
      <c r="F18" s="32">
        <v>0.10215882936820098</v>
      </c>
      <c r="G18" s="32">
        <v>5.4775847958907553E-2</v>
      </c>
      <c r="H18" s="32">
        <v>-3.2374724859319581E-2</v>
      </c>
      <c r="I18" s="68">
        <v>1.7963166828320887E-3</v>
      </c>
      <c r="J18" s="46"/>
      <c r="K18" s="46"/>
      <c r="L18" s="47"/>
    </row>
    <row r="19" spans="1:12" x14ac:dyDescent="0.25">
      <c r="A19" s="70" t="s">
        <v>1</v>
      </c>
      <c r="B19" s="32">
        <v>-1.3131924850319998E-2</v>
      </c>
      <c r="C19" s="32">
        <v>3.2856525496975042E-2</v>
      </c>
      <c r="D19" s="32">
        <v>6.540324278795584E-3</v>
      </c>
      <c r="E19" s="32">
        <v>7.4246924056002861E-3</v>
      </c>
      <c r="F19" s="32">
        <v>6.8583622467451422E-2</v>
      </c>
      <c r="G19" s="32">
        <v>1.0864638946965322E-2</v>
      </c>
      <c r="H19" s="32">
        <v>-2.0219728098383682E-2</v>
      </c>
      <c r="I19" s="68">
        <v>-2.6343712341005521E-2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-4.4970877222679562E-2</v>
      </c>
      <c r="C21" s="32">
        <v>-6.7516764559959475E-3</v>
      </c>
      <c r="D21" s="32">
        <v>-5.1714589135791744E-3</v>
      </c>
      <c r="E21" s="32">
        <v>-2.6499012781876496E-3</v>
      </c>
      <c r="F21" s="32">
        <v>2.7696974915387695E-2</v>
      </c>
      <c r="G21" s="32">
        <v>1.2071793543378284E-2</v>
      </c>
      <c r="H21" s="32">
        <v>-1.2680676340536046E-2</v>
      </c>
      <c r="I21" s="68">
        <v>-1.1349451212800954E-3</v>
      </c>
      <c r="J21" s="46"/>
      <c r="K21" s="46"/>
      <c r="L21" s="46"/>
    </row>
    <row r="22" spans="1:12" x14ac:dyDescent="0.25">
      <c r="A22" s="69" t="s">
        <v>13</v>
      </c>
      <c r="B22" s="32">
        <v>-3.9801553062985384E-2</v>
      </c>
      <c r="C22" s="32">
        <v>2.236812132149657E-3</v>
      </c>
      <c r="D22" s="32">
        <v>2.2545105220497241E-3</v>
      </c>
      <c r="E22" s="32">
        <v>-1.2927233607280542E-3</v>
      </c>
      <c r="F22" s="32">
        <v>4.5182518902608937E-2</v>
      </c>
      <c r="G22" s="32">
        <v>2.2854636550318164E-2</v>
      </c>
      <c r="H22" s="32">
        <v>-9.4345783655025439E-3</v>
      </c>
      <c r="I22" s="68">
        <v>-6.1512554324539837E-3</v>
      </c>
      <c r="J22" s="46"/>
      <c r="K22" s="52" t="s">
        <v>12</v>
      </c>
      <c r="L22" s="46" t="s">
        <v>63</v>
      </c>
    </row>
    <row r="23" spans="1:12" x14ac:dyDescent="0.25">
      <c r="A23" s="70" t="s">
        <v>48</v>
      </c>
      <c r="B23" s="32">
        <v>-0.24586335085245481</v>
      </c>
      <c r="C23" s="32">
        <v>0.13084257064137894</v>
      </c>
      <c r="D23" s="32">
        <v>2.5273614499825792E-2</v>
      </c>
      <c r="E23" s="32">
        <v>4.100145137880995E-2</v>
      </c>
      <c r="F23" s="32">
        <v>0.13294808541496717</v>
      </c>
      <c r="G23" s="32">
        <v>6.9725628767407954E-2</v>
      </c>
      <c r="H23" s="32">
        <v>2.3683057833759458E-2</v>
      </c>
      <c r="I23" s="68">
        <v>4.0164758331458383E-2</v>
      </c>
      <c r="J23" s="46"/>
      <c r="K23" s="49"/>
      <c r="L23" s="46" t="s">
        <v>9</v>
      </c>
    </row>
    <row r="24" spans="1:12" x14ac:dyDescent="0.25">
      <c r="A24" s="69" t="s">
        <v>49</v>
      </c>
      <c r="B24" s="32">
        <v>-7.643163301575806E-2</v>
      </c>
      <c r="C24" s="32">
        <v>1.9278209368509991E-2</v>
      </c>
      <c r="D24" s="32">
        <v>2.1656205097178027E-3</v>
      </c>
      <c r="E24" s="32">
        <v>5.9644264564915339E-3</v>
      </c>
      <c r="F24" s="32">
        <v>3.9833273107409806E-2</v>
      </c>
      <c r="G24" s="32">
        <v>3.7612631444025046E-2</v>
      </c>
      <c r="H24" s="32">
        <v>2.2775886827675063E-3</v>
      </c>
      <c r="I24" s="68">
        <v>5.6958805669642398E-3</v>
      </c>
      <c r="J24" s="46"/>
      <c r="K24" s="46" t="s">
        <v>48</v>
      </c>
      <c r="L24" s="47">
        <v>66.688031448959535</v>
      </c>
    </row>
    <row r="25" spans="1:12" x14ac:dyDescent="0.25">
      <c r="A25" s="69" t="s">
        <v>50</v>
      </c>
      <c r="B25" s="32">
        <v>-2.1388594557938512E-2</v>
      </c>
      <c r="C25" s="32">
        <v>2.0824495065940862E-3</v>
      </c>
      <c r="D25" s="32">
        <v>-2.6733977646996587E-3</v>
      </c>
      <c r="E25" s="32">
        <v>-3.5622530710943678E-4</v>
      </c>
      <c r="F25" s="32">
        <v>3.9041681380582061E-2</v>
      </c>
      <c r="G25" s="32">
        <v>1.7683240625383512E-2</v>
      </c>
      <c r="H25" s="32">
        <v>-9.3035458830186268E-3</v>
      </c>
      <c r="I25" s="68">
        <v>-2.8666665752556941E-3</v>
      </c>
      <c r="J25" s="46"/>
      <c r="K25" s="46" t="s">
        <v>49</v>
      </c>
      <c r="L25" s="47">
        <v>90.610037426036541</v>
      </c>
    </row>
    <row r="26" spans="1:12" x14ac:dyDescent="0.25">
      <c r="A26" s="69" t="s">
        <v>51</v>
      </c>
      <c r="B26" s="32">
        <v>-1.9223014581781106E-2</v>
      </c>
      <c r="C26" s="32">
        <v>-1.6855573038925264E-3</v>
      </c>
      <c r="D26" s="32">
        <v>-1.8972332015809723E-4</v>
      </c>
      <c r="E26" s="32">
        <v>-2.823388787849157E-3</v>
      </c>
      <c r="F26" s="32">
        <v>4.1006241133214827E-2</v>
      </c>
      <c r="G26" s="32">
        <v>1.4573666202853275E-2</v>
      </c>
      <c r="H26" s="32">
        <v>-1.1187611078406823E-2</v>
      </c>
      <c r="I26" s="68">
        <v>-5.3742901701760992E-3</v>
      </c>
      <c r="J26" s="46"/>
      <c r="K26" s="46" t="s">
        <v>50</v>
      </c>
      <c r="L26" s="47">
        <v>97.657773162668477</v>
      </c>
    </row>
    <row r="27" spans="1:12" ht="17.25" customHeight="1" x14ac:dyDescent="0.25">
      <c r="A27" s="69" t="s">
        <v>52</v>
      </c>
      <c r="B27" s="32">
        <v>-2.0882652535680335E-2</v>
      </c>
      <c r="C27" s="32">
        <v>-7.9502284481759444E-3</v>
      </c>
      <c r="D27" s="32">
        <v>-2.350787172011648E-3</v>
      </c>
      <c r="E27" s="32">
        <v>-4.5968472128711246E-3</v>
      </c>
      <c r="F27" s="32">
        <v>4.335686043425202E-2</v>
      </c>
      <c r="G27" s="32">
        <v>1.6922749601249176E-2</v>
      </c>
      <c r="H27" s="32">
        <v>-1.9163133823369649E-2</v>
      </c>
      <c r="I27" s="68">
        <v>-7.8658470078830645E-3</v>
      </c>
      <c r="J27" s="59"/>
      <c r="K27" s="50" t="s">
        <v>51</v>
      </c>
      <c r="L27" s="47">
        <v>98.243293242304901</v>
      </c>
    </row>
    <row r="28" spans="1:12" x14ac:dyDescent="0.25">
      <c r="A28" s="69" t="s">
        <v>53</v>
      </c>
      <c r="B28" s="32">
        <v>-5.6394303326602224E-2</v>
      </c>
      <c r="C28" s="32">
        <v>-1.8572470817120657E-2</v>
      </c>
      <c r="D28" s="32">
        <v>2.1247113163980202E-4</v>
      </c>
      <c r="E28" s="32">
        <v>-7.7244678948309442E-3</v>
      </c>
      <c r="F28" s="32">
        <v>1.6055684098402967E-2</v>
      </c>
      <c r="G28" s="32">
        <v>1.2247047350685047E-2</v>
      </c>
      <c r="H28" s="32">
        <v>-1.5554469546837812E-2</v>
      </c>
      <c r="I28" s="68">
        <v>-8.2047457643964483E-3</v>
      </c>
      <c r="J28" s="54"/>
      <c r="K28" s="41" t="s">
        <v>52</v>
      </c>
      <c r="L28" s="47">
        <v>98.696393622743869</v>
      </c>
    </row>
    <row r="29" spans="1:12" ht="15.75" thickBot="1" x14ac:dyDescent="0.3">
      <c r="A29" s="71" t="s">
        <v>54</v>
      </c>
      <c r="B29" s="72">
        <v>-0.13775669727555584</v>
      </c>
      <c r="C29" s="72">
        <v>-0.14399306863557593</v>
      </c>
      <c r="D29" s="72">
        <v>-6.055463214066914E-3</v>
      </c>
      <c r="E29" s="72">
        <v>-4.2148483324953911E-2</v>
      </c>
      <c r="F29" s="72">
        <v>-4.4364877373718192E-3</v>
      </c>
      <c r="G29" s="72">
        <v>-6.303097505678168E-2</v>
      </c>
      <c r="H29" s="72">
        <v>-1.1791753828116591E-2</v>
      </c>
      <c r="I29" s="73">
        <v>-1.805247056028747E-2</v>
      </c>
      <c r="J29" s="54"/>
      <c r="K29" s="41" t="s">
        <v>53</v>
      </c>
      <c r="L29" s="47">
        <v>96.146242958869166</v>
      </c>
    </row>
    <row r="30" spans="1:12" x14ac:dyDescent="0.25">
      <c r="A30" s="31" t="s">
        <v>47</v>
      </c>
      <c r="B30" s="29"/>
      <c r="C30" s="29"/>
      <c r="D30" s="29"/>
      <c r="E30" s="29"/>
      <c r="F30" s="29"/>
      <c r="G30" s="29"/>
      <c r="H30" s="29"/>
      <c r="I30" s="29"/>
      <c r="J30" s="54"/>
      <c r="K30" s="41" t="s">
        <v>54</v>
      </c>
      <c r="L30" s="47">
        <v>100.72854215678835</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Education and training</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73.554672477887451</v>
      </c>
    </row>
    <row r="34" spans="1:12" x14ac:dyDescent="0.25">
      <c r="F34" s="23"/>
      <c r="G34" s="23"/>
      <c r="H34" s="23"/>
      <c r="I34" s="23"/>
      <c r="K34" s="46" t="s">
        <v>49</v>
      </c>
      <c r="L34" s="47">
        <v>92.157259048110234</v>
      </c>
    </row>
    <row r="35" spans="1:12" x14ac:dyDescent="0.25">
      <c r="B35" s="23"/>
      <c r="C35" s="23"/>
      <c r="D35" s="23"/>
      <c r="E35" s="23"/>
      <c r="F35" s="23"/>
      <c r="G35" s="23"/>
      <c r="H35" s="23"/>
      <c r="I35" s="23"/>
      <c r="K35" s="46" t="s">
        <v>50</v>
      </c>
      <c r="L35" s="47">
        <v>98.123463592438753</v>
      </c>
    </row>
    <row r="36" spans="1:12" x14ac:dyDescent="0.25">
      <c r="A36" s="23"/>
      <c r="B36" s="23"/>
      <c r="C36" s="23"/>
      <c r="D36" s="23"/>
      <c r="E36" s="23"/>
      <c r="F36" s="23"/>
      <c r="G36" s="23"/>
      <c r="H36" s="23"/>
      <c r="I36" s="23"/>
      <c r="K36" s="50" t="s">
        <v>51</v>
      </c>
      <c r="L36" s="47">
        <v>98.096309699393316</v>
      </c>
    </row>
    <row r="37" spans="1:12" x14ac:dyDescent="0.25">
      <c r="A37" s="23"/>
      <c r="B37" s="23"/>
      <c r="C37" s="23"/>
      <c r="D37" s="23"/>
      <c r="E37" s="23"/>
      <c r="F37" s="23"/>
      <c r="G37" s="23"/>
      <c r="H37" s="23"/>
      <c r="I37" s="23"/>
      <c r="K37" s="41" t="s">
        <v>52</v>
      </c>
      <c r="L37" s="47">
        <v>98.142446751284723</v>
      </c>
    </row>
    <row r="38" spans="1:12" x14ac:dyDescent="0.25">
      <c r="A38" s="23"/>
      <c r="B38" s="23"/>
      <c r="C38" s="23"/>
      <c r="D38" s="23"/>
      <c r="E38" s="23"/>
      <c r="F38" s="23"/>
      <c r="G38" s="23"/>
      <c r="H38" s="23"/>
      <c r="I38" s="23"/>
      <c r="K38" s="41" t="s">
        <v>53</v>
      </c>
      <c r="L38" s="47">
        <v>94.340525029227337</v>
      </c>
    </row>
    <row r="39" spans="1:12" x14ac:dyDescent="0.25">
      <c r="A39" s="23"/>
      <c r="B39" s="23"/>
      <c r="C39" s="23"/>
      <c r="D39" s="23"/>
      <c r="E39" s="23"/>
      <c r="F39" s="23"/>
      <c r="G39" s="23"/>
      <c r="H39" s="23"/>
      <c r="I39" s="23"/>
      <c r="K39" s="41" t="s">
        <v>54</v>
      </c>
      <c r="L39" s="47">
        <v>86.749639523412</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75.41366491475452</v>
      </c>
    </row>
    <row r="43" spans="1:12" x14ac:dyDescent="0.25">
      <c r="K43" s="46" t="s">
        <v>49</v>
      </c>
      <c r="L43" s="47">
        <v>92.356836698424189</v>
      </c>
    </row>
    <row r="44" spans="1:12" x14ac:dyDescent="0.25">
      <c r="B44" s="29"/>
      <c r="C44" s="29"/>
      <c r="D44" s="29"/>
      <c r="E44" s="29"/>
      <c r="F44" s="29"/>
      <c r="G44" s="29"/>
      <c r="H44" s="29"/>
      <c r="I44" s="29"/>
      <c r="J44" s="54"/>
      <c r="K44" s="46" t="s">
        <v>50</v>
      </c>
      <c r="L44" s="47">
        <v>97.861140544206151</v>
      </c>
    </row>
    <row r="45" spans="1:12" ht="15.4" customHeight="1" x14ac:dyDescent="0.25">
      <c r="A45" s="26" t="str">
        <f>"Indexed number of payroll jobs in "&amp;$L$1&amp;" each week by age group"</f>
        <v>Indexed number of payroll jobs in Education and training each week by age group</v>
      </c>
      <c r="B45" s="29"/>
      <c r="C45" s="29"/>
      <c r="D45" s="29"/>
      <c r="E45" s="29"/>
      <c r="F45" s="29"/>
      <c r="G45" s="29"/>
      <c r="H45" s="29"/>
      <c r="I45" s="29"/>
      <c r="J45" s="54"/>
      <c r="K45" s="50" t="s">
        <v>51</v>
      </c>
      <c r="L45" s="47">
        <v>98.077698541821889</v>
      </c>
    </row>
    <row r="46" spans="1:12" ht="15.4" customHeight="1" x14ac:dyDescent="0.25">
      <c r="B46" s="29"/>
      <c r="C46" s="29"/>
      <c r="D46" s="29"/>
      <c r="E46" s="29"/>
      <c r="F46" s="29"/>
      <c r="G46" s="29"/>
      <c r="H46" s="29"/>
      <c r="I46" s="29"/>
      <c r="J46" s="54"/>
      <c r="K46" s="41" t="s">
        <v>52</v>
      </c>
      <c r="L46" s="47">
        <v>97.911734746431961</v>
      </c>
    </row>
    <row r="47" spans="1:12" ht="15.4" customHeight="1" x14ac:dyDescent="0.25">
      <c r="B47" s="29"/>
      <c r="C47" s="29"/>
      <c r="D47" s="29"/>
      <c r="E47" s="29"/>
      <c r="F47" s="29"/>
      <c r="G47" s="29"/>
      <c r="H47" s="29"/>
      <c r="I47" s="29"/>
      <c r="J47" s="54"/>
      <c r="K47" s="41" t="s">
        <v>53</v>
      </c>
      <c r="L47" s="47">
        <v>94.360569667339774</v>
      </c>
    </row>
    <row r="48" spans="1:12" ht="15.4" customHeight="1" x14ac:dyDescent="0.25">
      <c r="B48" s="29"/>
      <c r="C48" s="29"/>
      <c r="D48" s="29"/>
      <c r="E48" s="29"/>
      <c r="F48" s="29"/>
      <c r="G48" s="29"/>
      <c r="H48" s="29"/>
      <c r="I48" s="29"/>
      <c r="J48" s="54"/>
      <c r="K48" s="41" t="s">
        <v>54</v>
      </c>
      <c r="L48" s="47">
        <v>86.224330272444419</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98.141680679515375</v>
      </c>
    </row>
    <row r="54" spans="1:12" ht="15.4" customHeight="1" x14ac:dyDescent="0.25">
      <c r="B54" s="28"/>
      <c r="C54" s="28"/>
      <c r="D54" s="28"/>
      <c r="E54" s="28"/>
      <c r="F54" s="28"/>
      <c r="G54" s="28"/>
      <c r="H54" s="28"/>
      <c r="I54" s="28"/>
      <c r="J54" s="54"/>
      <c r="K54" s="46" t="s">
        <v>5</v>
      </c>
      <c r="L54" s="47">
        <v>94.131528046421664</v>
      </c>
    </row>
    <row r="55" spans="1:12" ht="15.4" customHeight="1" x14ac:dyDescent="0.25">
      <c r="B55" s="4"/>
      <c r="C55" s="4"/>
      <c r="D55" s="5"/>
      <c r="E55" s="2"/>
      <c r="F55" s="28"/>
      <c r="G55" s="28"/>
      <c r="H55" s="28"/>
      <c r="I55" s="28"/>
      <c r="J55" s="54"/>
      <c r="K55" s="46" t="s">
        <v>46</v>
      </c>
      <c r="L55" s="47">
        <v>93.884271184640312</v>
      </c>
    </row>
    <row r="56" spans="1:12" ht="15.4" customHeight="1" x14ac:dyDescent="0.25">
      <c r="B56" s="4"/>
      <c r="C56" s="4"/>
      <c r="D56" s="5"/>
      <c r="E56" s="2"/>
      <c r="F56" s="28"/>
      <c r="G56" s="28"/>
      <c r="H56" s="28"/>
      <c r="I56" s="28"/>
      <c r="J56" s="54"/>
      <c r="K56" s="50" t="s">
        <v>4</v>
      </c>
      <c r="L56" s="47">
        <v>102.91225416036309</v>
      </c>
    </row>
    <row r="57" spans="1:12" ht="15.4" customHeight="1" x14ac:dyDescent="0.25">
      <c r="A57" s="4"/>
      <c r="B57" s="4"/>
      <c r="C57" s="4"/>
      <c r="D57" s="5"/>
      <c r="E57" s="2"/>
      <c r="F57" s="28"/>
      <c r="G57" s="28"/>
      <c r="H57" s="28"/>
      <c r="I57" s="28"/>
      <c r="J57" s="54"/>
      <c r="K57" s="41" t="s">
        <v>3</v>
      </c>
      <c r="L57" s="47">
        <v>95.301505636680034</v>
      </c>
    </row>
    <row r="58" spans="1:12" ht="15.4" customHeight="1" x14ac:dyDescent="0.25">
      <c r="B58" s="29"/>
      <c r="C58" s="29"/>
      <c r="D58" s="29"/>
      <c r="E58" s="29"/>
      <c r="F58" s="28"/>
      <c r="G58" s="28"/>
      <c r="H58" s="28"/>
      <c r="I58" s="28"/>
      <c r="J58" s="54"/>
      <c r="K58" s="41" t="s">
        <v>45</v>
      </c>
      <c r="L58" s="47">
        <v>95.069424766222724</v>
      </c>
    </row>
    <row r="59" spans="1:12" ht="15.4" customHeight="1" x14ac:dyDescent="0.25">
      <c r="K59" s="41" t="s">
        <v>2</v>
      </c>
      <c r="L59" s="47">
        <v>96.01973684210526</v>
      </c>
    </row>
    <row r="60" spans="1:12" ht="15.4" customHeight="1" x14ac:dyDescent="0.25">
      <c r="A60" s="26" t="str">
        <f>"Indexed number of payroll jobs held by men in "&amp;$L$1&amp;" each week by State and Territory"</f>
        <v>Indexed number of payroll jobs held by men in Education and training each week by State and Territory</v>
      </c>
      <c r="K60" s="41" t="s">
        <v>1</v>
      </c>
      <c r="L60" s="47">
        <v>95.812274368231044</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95.768119691286174</v>
      </c>
    </row>
    <row r="63" spans="1:12" ht="15.4" customHeight="1" x14ac:dyDescent="0.25">
      <c r="B63" s="4"/>
      <c r="C63" s="4"/>
      <c r="D63" s="4"/>
      <c r="E63" s="4"/>
      <c r="F63" s="28"/>
      <c r="G63" s="28"/>
      <c r="H63" s="28"/>
      <c r="I63" s="28"/>
      <c r="J63" s="54"/>
      <c r="K63" s="46" t="s">
        <v>5</v>
      </c>
      <c r="L63" s="47">
        <v>95.185041908446166</v>
      </c>
    </row>
    <row r="64" spans="1:12" ht="15.4" customHeight="1" x14ac:dyDescent="0.25">
      <c r="B64" s="4"/>
      <c r="C64" s="4"/>
      <c r="D64" s="3"/>
      <c r="E64" s="2"/>
      <c r="F64" s="28"/>
      <c r="G64" s="28"/>
      <c r="H64" s="28"/>
      <c r="I64" s="28"/>
      <c r="J64" s="54"/>
      <c r="K64" s="46" t="s">
        <v>46</v>
      </c>
      <c r="L64" s="47">
        <v>95.105823618450756</v>
      </c>
    </row>
    <row r="65" spans="1:12" ht="15.4" customHeight="1" x14ac:dyDescent="0.25">
      <c r="B65" s="4"/>
      <c r="C65" s="4"/>
      <c r="D65" s="3"/>
      <c r="E65" s="2"/>
      <c r="F65" s="28"/>
      <c r="G65" s="28"/>
      <c r="H65" s="28"/>
      <c r="I65" s="28"/>
      <c r="J65" s="54"/>
      <c r="K65" s="50" t="s">
        <v>4</v>
      </c>
      <c r="L65" s="47">
        <v>100.69591527987897</v>
      </c>
    </row>
    <row r="66" spans="1:12" ht="15.4" customHeight="1" x14ac:dyDescent="0.25">
      <c r="B66" s="4"/>
      <c r="C66" s="4"/>
      <c r="D66" s="3"/>
      <c r="E66" s="2"/>
      <c r="F66" s="28"/>
      <c r="G66" s="28"/>
      <c r="H66" s="28"/>
      <c r="I66" s="28"/>
      <c r="J66" s="54"/>
      <c r="K66" s="41" t="s">
        <v>3</v>
      </c>
      <c r="L66" s="47">
        <v>97.703714912612554</v>
      </c>
    </row>
    <row r="67" spans="1:12" ht="15.4" customHeight="1" x14ac:dyDescent="0.25">
      <c r="B67" s="28"/>
      <c r="C67" s="28"/>
      <c r="D67" s="28"/>
      <c r="E67" s="28"/>
      <c r="F67" s="28"/>
      <c r="G67" s="28"/>
      <c r="H67" s="28"/>
      <c r="I67" s="28"/>
      <c r="J67" s="54"/>
      <c r="K67" s="41" t="s">
        <v>45</v>
      </c>
      <c r="L67" s="47">
        <v>94.927741569849815</v>
      </c>
    </row>
    <row r="68" spans="1:12" ht="15.4" customHeight="1" x14ac:dyDescent="0.25">
      <c r="A68" s="28"/>
      <c r="B68" s="28"/>
      <c r="C68" s="28"/>
      <c r="D68" s="28"/>
      <c r="E68" s="28"/>
      <c r="F68" s="28"/>
      <c r="G68" s="28"/>
      <c r="H68" s="28"/>
      <c r="I68" s="28"/>
      <c r="J68" s="54"/>
      <c r="K68" s="41" t="s">
        <v>2</v>
      </c>
      <c r="L68" s="47">
        <v>98.026315789473685</v>
      </c>
    </row>
    <row r="69" spans="1:12" ht="15.4" customHeight="1" x14ac:dyDescent="0.25">
      <c r="A69" s="28"/>
      <c r="B69" s="27"/>
      <c r="C69" s="27"/>
      <c r="D69" s="27"/>
      <c r="E69" s="27"/>
      <c r="F69" s="27"/>
      <c r="G69" s="27"/>
      <c r="H69" s="27"/>
      <c r="I69" s="27"/>
      <c r="J69" s="63"/>
      <c r="K69" s="41" t="s">
        <v>1</v>
      </c>
      <c r="L69" s="47">
        <v>97.978339350180505</v>
      </c>
    </row>
    <row r="70" spans="1:12" ht="15.4" customHeight="1" x14ac:dyDescent="0.25">
      <c r="K70" s="43"/>
      <c r="L70" s="47" t="s">
        <v>7</v>
      </c>
    </row>
    <row r="71" spans="1:12" ht="15.4" customHeight="1" x14ac:dyDescent="0.25">
      <c r="K71" s="46" t="s">
        <v>6</v>
      </c>
      <c r="L71" s="47">
        <v>94.95129996119519</v>
      </c>
    </row>
    <row r="72" spans="1:12" ht="15.4" customHeight="1" x14ac:dyDescent="0.25">
      <c r="K72" s="46" t="s">
        <v>5</v>
      </c>
      <c r="L72" s="47">
        <v>94.759381044487426</v>
      </c>
    </row>
    <row r="73" spans="1:12" ht="15.4" customHeight="1" x14ac:dyDescent="0.25">
      <c r="K73" s="46" t="s">
        <v>46</v>
      </c>
      <c r="L73" s="47">
        <v>95.320445069973715</v>
      </c>
    </row>
    <row r="74" spans="1:12" ht="15.4" customHeight="1" x14ac:dyDescent="0.25">
      <c r="K74" s="50" t="s">
        <v>4</v>
      </c>
      <c r="L74" s="47">
        <v>102.16202723146748</v>
      </c>
    </row>
    <row r="75" spans="1:12" ht="15.4" customHeight="1" x14ac:dyDescent="0.25">
      <c r="A75" s="26" t="str">
        <f>"Indexed number of payroll jobs held by women in "&amp;$L$1&amp;" each week by State and Territory"</f>
        <v>Indexed number of payroll jobs held by women in Education and training each week by State and Territory</v>
      </c>
      <c r="K75" s="41" t="s">
        <v>3</v>
      </c>
      <c r="L75" s="47">
        <v>95.729666338806084</v>
      </c>
    </row>
    <row r="76" spans="1:12" ht="15.4" customHeight="1" x14ac:dyDescent="0.25">
      <c r="K76" s="41" t="s">
        <v>45</v>
      </c>
      <c r="L76" s="47">
        <v>97.433267214508362</v>
      </c>
    </row>
    <row r="77" spans="1:12" ht="15.4" customHeight="1" x14ac:dyDescent="0.25">
      <c r="B77" s="4"/>
      <c r="C77" s="4"/>
      <c r="D77" s="4"/>
      <c r="E77" s="4"/>
      <c r="F77" s="28"/>
      <c r="G77" s="28"/>
      <c r="H77" s="28"/>
      <c r="I77" s="28"/>
      <c r="J77" s="54"/>
      <c r="K77" s="41" t="s">
        <v>2</v>
      </c>
      <c r="L77" s="47">
        <v>97.13486842105263</v>
      </c>
    </row>
    <row r="78" spans="1:12" ht="15.4" customHeight="1" x14ac:dyDescent="0.25">
      <c r="B78" s="4"/>
      <c r="C78" s="4"/>
      <c r="D78" s="4"/>
      <c r="E78" s="4"/>
      <c r="F78" s="28"/>
      <c r="G78" s="28"/>
      <c r="H78" s="28"/>
      <c r="I78" s="28"/>
      <c r="J78" s="54"/>
      <c r="K78" s="41" t="s">
        <v>1</v>
      </c>
      <c r="L78" s="47">
        <v>97.857400722021666</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98.737985678111471</v>
      </c>
    </row>
    <row r="83" spans="1:12" ht="15.4" customHeight="1" x14ac:dyDescent="0.25">
      <c r="B83" s="28"/>
      <c r="C83" s="28"/>
      <c r="D83" s="28"/>
      <c r="E83" s="28"/>
      <c r="F83" s="28"/>
      <c r="G83" s="28"/>
      <c r="H83" s="28"/>
      <c r="I83" s="28"/>
      <c r="J83" s="54"/>
      <c r="K83" s="46" t="s">
        <v>5</v>
      </c>
      <c r="L83" s="47">
        <v>92.773704028764755</v>
      </c>
    </row>
    <row r="84" spans="1:12" ht="15.4" customHeight="1" x14ac:dyDescent="0.25">
      <c r="A84" s="28"/>
      <c r="B84" s="27"/>
      <c r="C84" s="27"/>
      <c r="D84" s="27"/>
      <c r="E84" s="27"/>
      <c r="F84" s="27"/>
      <c r="G84" s="27"/>
      <c r="H84" s="27"/>
      <c r="I84" s="27"/>
      <c r="J84" s="63"/>
      <c r="K84" s="46" t="s">
        <v>46</v>
      </c>
      <c r="L84" s="47">
        <v>93.205264557298591</v>
      </c>
    </row>
    <row r="85" spans="1:12" ht="15.4" customHeight="1" x14ac:dyDescent="0.25">
      <c r="K85" s="50" t="s">
        <v>4</v>
      </c>
      <c r="L85" s="47">
        <v>102.63325377883849</v>
      </c>
    </row>
    <row r="86" spans="1:12" ht="15.4" customHeight="1" x14ac:dyDescent="0.25">
      <c r="K86" s="41" t="s">
        <v>3</v>
      </c>
      <c r="L86" s="47">
        <v>94.792221084953937</v>
      </c>
    </row>
    <row r="87" spans="1:12" ht="15.4" customHeight="1" x14ac:dyDescent="0.25">
      <c r="K87" s="41" t="s">
        <v>45</v>
      </c>
      <c r="L87" s="47">
        <v>93.552610047455403</v>
      </c>
    </row>
    <row r="88" spans="1:12" ht="15.4" customHeight="1" x14ac:dyDescent="0.25">
      <c r="K88" s="41" t="s">
        <v>2</v>
      </c>
      <c r="L88" s="47">
        <v>96.720142602495542</v>
      </c>
    </row>
    <row r="89" spans="1:12" ht="15.4" customHeight="1" x14ac:dyDescent="0.25">
      <c r="K89" s="41" t="s">
        <v>1</v>
      </c>
      <c r="L89" s="47">
        <v>95.48259401560135</v>
      </c>
    </row>
    <row r="90" spans="1:12" ht="15.4" customHeight="1" x14ac:dyDescent="0.25">
      <c r="K90" s="49"/>
      <c r="L90" s="47" t="s">
        <v>8</v>
      </c>
    </row>
    <row r="91" spans="1:12" ht="15" customHeight="1" x14ac:dyDescent="0.25">
      <c r="K91" s="46" t="s">
        <v>6</v>
      </c>
      <c r="L91" s="47">
        <v>96.632359481217264</v>
      </c>
    </row>
    <row r="92" spans="1:12" ht="15" customHeight="1" x14ac:dyDescent="0.25">
      <c r="K92" s="46" t="s">
        <v>5</v>
      </c>
      <c r="L92" s="47">
        <v>93.557940035672829</v>
      </c>
    </row>
    <row r="93" spans="1:12" ht="15" customHeight="1" x14ac:dyDescent="0.25">
      <c r="A93" s="26"/>
      <c r="K93" s="46" t="s">
        <v>46</v>
      </c>
      <c r="L93" s="47">
        <v>95.155543738367456</v>
      </c>
    </row>
    <row r="94" spans="1:12" ht="15" customHeight="1" x14ac:dyDescent="0.25">
      <c r="K94" s="50" t="s">
        <v>4</v>
      </c>
      <c r="L94" s="47">
        <v>99.486873508353227</v>
      </c>
    </row>
    <row r="95" spans="1:12" ht="15" customHeight="1" x14ac:dyDescent="0.25">
      <c r="K95" s="41" t="s">
        <v>3</v>
      </c>
      <c r="L95" s="47">
        <v>97.851927669737293</v>
      </c>
    </row>
    <row r="96" spans="1:12" ht="15" customHeight="1" x14ac:dyDescent="0.25">
      <c r="K96" s="41" t="s">
        <v>45</v>
      </c>
      <c r="L96" s="47">
        <v>94.0108001963672</v>
      </c>
    </row>
    <row r="97" spans="1:12" ht="15" customHeight="1" x14ac:dyDescent="0.25">
      <c r="K97" s="41" t="s">
        <v>2</v>
      </c>
      <c r="L97" s="47">
        <v>98.253119429590015</v>
      </c>
    </row>
    <row r="98" spans="1:12" ht="15" customHeight="1" x14ac:dyDescent="0.25">
      <c r="K98" s="41" t="s">
        <v>1</v>
      </c>
      <c r="L98" s="47">
        <v>97.985795785306777</v>
      </c>
    </row>
    <row r="99" spans="1:12" ht="15" customHeight="1" x14ac:dyDescent="0.25">
      <c r="K99" s="43"/>
      <c r="L99" s="47" t="s">
        <v>7</v>
      </c>
    </row>
    <row r="100" spans="1:12" ht="15" customHeight="1" x14ac:dyDescent="0.25">
      <c r="A100" s="25"/>
      <c r="B100" s="24"/>
      <c r="K100" s="46" t="s">
        <v>6</v>
      </c>
      <c r="L100" s="47">
        <v>96.862090560078414</v>
      </c>
    </row>
    <row r="101" spans="1:12" x14ac:dyDescent="0.25">
      <c r="A101" s="25"/>
      <c r="B101" s="24"/>
      <c r="K101" s="46" t="s">
        <v>5</v>
      </c>
      <c r="L101" s="47">
        <v>93.657722035049972</v>
      </c>
    </row>
    <row r="102" spans="1:12" x14ac:dyDescent="0.25">
      <c r="A102" s="25"/>
      <c r="B102" s="24"/>
      <c r="K102" s="46" t="s">
        <v>46</v>
      </c>
      <c r="L102" s="47">
        <v>95.987396968891261</v>
      </c>
    </row>
    <row r="103" spans="1:12" x14ac:dyDescent="0.25">
      <c r="A103" s="25"/>
      <c r="B103" s="24"/>
      <c r="K103" s="50" t="s">
        <v>4</v>
      </c>
      <c r="L103" s="47">
        <v>100.50286396181383</v>
      </c>
    </row>
    <row r="104" spans="1:12" x14ac:dyDescent="0.25">
      <c r="A104" s="25"/>
      <c r="B104" s="24"/>
      <c r="K104" s="41" t="s">
        <v>3</v>
      </c>
      <c r="L104" s="47">
        <v>97.214247697031738</v>
      </c>
    </row>
    <row r="105" spans="1:12" x14ac:dyDescent="0.25">
      <c r="A105" s="25"/>
      <c r="B105" s="24"/>
      <c r="K105" s="41" t="s">
        <v>45</v>
      </c>
      <c r="L105" s="47">
        <v>97.459990181639668</v>
      </c>
    </row>
    <row r="106" spans="1:12" x14ac:dyDescent="0.25">
      <c r="A106" s="25"/>
      <c r="B106" s="24"/>
      <c r="K106" s="41" t="s">
        <v>2</v>
      </c>
      <c r="L106" s="47">
        <v>96.072727272727278</v>
      </c>
    </row>
    <row r="107" spans="1:12" x14ac:dyDescent="0.25">
      <c r="A107" s="25"/>
      <c r="B107" s="24"/>
      <c r="K107" s="41" t="s">
        <v>1</v>
      </c>
      <c r="L107" s="47">
        <v>99.137967167307011</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100.62512970692001</v>
      </c>
    </row>
    <row r="111" spans="1:12" x14ac:dyDescent="0.25">
      <c r="K111" s="75">
        <v>43918</v>
      </c>
      <c r="L111" s="47">
        <v>99.585975511333501</v>
      </c>
    </row>
    <row r="112" spans="1:12" x14ac:dyDescent="0.25">
      <c r="K112" s="75">
        <v>43925</v>
      </c>
      <c r="L112" s="47">
        <v>97.084534323333415</v>
      </c>
    </row>
    <row r="113" spans="11:12" x14ac:dyDescent="0.25">
      <c r="K113" s="75">
        <v>43932</v>
      </c>
      <c r="L113" s="47">
        <v>94.007194410496467</v>
      </c>
    </row>
    <row r="114" spans="11:12" x14ac:dyDescent="0.25">
      <c r="K114" s="75">
        <v>43939</v>
      </c>
      <c r="L114" s="47">
        <v>91.306638688403623</v>
      </c>
    </row>
    <row r="115" spans="11:12" x14ac:dyDescent="0.25">
      <c r="K115" s="75">
        <v>43946</v>
      </c>
      <c r="L115" s="47">
        <v>90.30979777249982</v>
      </c>
    </row>
    <row r="116" spans="11:12" x14ac:dyDescent="0.25">
      <c r="K116" s="75">
        <v>43953</v>
      </c>
      <c r="L116" s="47">
        <v>91.062789678788008</v>
      </c>
    </row>
    <row r="117" spans="11:12" x14ac:dyDescent="0.25">
      <c r="K117" s="75">
        <v>43960</v>
      </c>
      <c r="L117" s="47">
        <v>92.675767288491244</v>
      </c>
    </row>
    <row r="118" spans="11:12" x14ac:dyDescent="0.25">
      <c r="K118" s="75">
        <v>43967</v>
      </c>
      <c r="L118" s="47">
        <v>94.773214656305484</v>
      </c>
    </row>
    <row r="119" spans="11:12" x14ac:dyDescent="0.25">
      <c r="K119" s="75">
        <v>43974</v>
      </c>
      <c r="L119" s="47">
        <v>95.26886803329721</v>
      </c>
    </row>
    <row r="120" spans="11:12" x14ac:dyDescent="0.25">
      <c r="K120" s="75">
        <v>43981</v>
      </c>
      <c r="L120" s="47">
        <v>95.66928770724283</v>
      </c>
    </row>
    <row r="121" spans="11:12" x14ac:dyDescent="0.25">
      <c r="K121" s="75">
        <v>43988</v>
      </c>
      <c r="L121" s="47">
        <v>96.105102958470724</v>
      </c>
    </row>
    <row r="122" spans="11:12" x14ac:dyDescent="0.25">
      <c r="K122" s="75">
        <v>43995</v>
      </c>
      <c r="L122" s="47">
        <v>95.837849055733628</v>
      </c>
    </row>
    <row r="123" spans="11:12" x14ac:dyDescent="0.25">
      <c r="K123" s="75">
        <v>44002</v>
      </c>
      <c r="L123" s="47">
        <v>95.700186777964817</v>
      </c>
    </row>
    <row r="124" spans="11:12" x14ac:dyDescent="0.25">
      <c r="K124" s="75">
        <v>44009</v>
      </c>
      <c r="L124" s="47">
        <v>95.699059192473541</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102.15586373847341</v>
      </c>
    </row>
    <row r="153" spans="11:12" x14ac:dyDescent="0.25">
      <c r="K153" s="75">
        <v>43918</v>
      </c>
      <c r="L153" s="47">
        <v>101.56822819538782</v>
      </c>
    </row>
    <row r="154" spans="11:12" x14ac:dyDescent="0.25">
      <c r="K154" s="75">
        <v>43925</v>
      </c>
      <c r="L154" s="47">
        <v>99.560230843962501</v>
      </c>
    </row>
    <row r="155" spans="11:12" x14ac:dyDescent="0.25">
      <c r="K155" s="75">
        <v>43932</v>
      </c>
      <c r="L155" s="47">
        <v>97.997949430793014</v>
      </c>
    </row>
    <row r="156" spans="11:12" x14ac:dyDescent="0.25">
      <c r="K156" s="75">
        <v>43939</v>
      </c>
      <c r="L156" s="47">
        <v>96.885081482299768</v>
      </c>
    </row>
    <row r="157" spans="11:12" x14ac:dyDescent="0.25">
      <c r="K157" s="75">
        <v>43946</v>
      </c>
      <c r="L157" s="47">
        <v>96.147284361108447</v>
      </c>
    </row>
    <row r="158" spans="11:12" x14ac:dyDescent="0.25">
      <c r="K158" s="75">
        <v>43953</v>
      </c>
      <c r="L158" s="47">
        <v>97.940141391017491</v>
      </c>
    </row>
    <row r="159" spans="11:12" x14ac:dyDescent="0.25">
      <c r="K159" s="75">
        <v>43960</v>
      </c>
      <c r="L159" s="47">
        <v>98.977870083430503</v>
      </c>
    </row>
    <row r="160" spans="11:12" x14ac:dyDescent="0.25">
      <c r="K160" s="75">
        <v>43967</v>
      </c>
      <c r="L160" s="47">
        <v>100.73927176528994</v>
      </c>
    </row>
    <row r="161" spans="11:12" x14ac:dyDescent="0.25">
      <c r="K161" s="75">
        <v>43974</v>
      </c>
      <c r="L161" s="47">
        <v>101.16840131961801</v>
      </c>
    </row>
    <row r="162" spans="11:12" x14ac:dyDescent="0.25">
      <c r="K162" s="75">
        <v>43981</v>
      </c>
      <c r="L162" s="47">
        <v>101.95580336888794</v>
      </c>
    </row>
    <row r="163" spans="11:12" x14ac:dyDescent="0.25">
      <c r="K163" s="75">
        <v>43988</v>
      </c>
      <c r="L163" s="47">
        <v>103.51853976818519</v>
      </c>
    </row>
    <row r="164" spans="11:12" x14ac:dyDescent="0.25">
      <c r="K164" s="75">
        <v>43995</v>
      </c>
      <c r="L164" s="47">
        <v>105.46282893151154</v>
      </c>
    </row>
    <row r="165" spans="11:12" x14ac:dyDescent="0.25">
      <c r="K165" s="75">
        <v>44002</v>
      </c>
      <c r="L165" s="47">
        <v>105.00867732339019</v>
      </c>
    </row>
    <row r="166" spans="11:12" x14ac:dyDescent="0.25">
      <c r="K166" s="75">
        <v>44009</v>
      </c>
      <c r="L166" s="47">
        <v>103.87642005809856</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D83BE-39E9-4912-9296-C065B83A327A}">
  <sheetPr>
    <tabColor rgb="FF0070C0"/>
  </sheetPr>
  <dimension ref="A1:L213"/>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36</v>
      </c>
    </row>
    <row r="2" spans="1:12" ht="19.5" customHeight="1" x14ac:dyDescent="0.3">
      <c r="A2" s="7" t="str">
        <f>"Weekly Payroll Jobs and Wages in Australia - " &amp;$L$1</f>
        <v>Weekly Payroll Jobs and Wages in Australia - Health care and social assistance</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24" customHeight="1" x14ac:dyDescent="0.25">
      <c r="A5" s="103" t="s">
        <v>70</v>
      </c>
      <c r="B5" s="103"/>
      <c r="C5" s="103"/>
      <c r="D5" s="103"/>
      <c r="E5" s="103"/>
      <c r="F5" s="103"/>
      <c r="G5" s="103"/>
      <c r="H5" s="103"/>
      <c r="I5" s="103"/>
      <c r="K5" s="41"/>
      <c r="L5" s="47"/>
    </row>
    <row r="6" spans="1:12" ht="16.5" customHeight="1" thickBot="1" x14ac:dyDescent="0.3">
      <c r="A6" s="36" t="str">
        <f>"Change in payroll jobs and total wages, "&amp;$L$1</f>
        <v>Change in payroll jobs and total wages, Health care and social assistance</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-5.2079509056788598E-2</v>
      </c>
      <c r="C11" s="32">
        <v>-2.731377133347257E-2</v>
      </c>
      <c r="D11" s="32">
        <v>-5.2641847950913867E-2</v>
      </c>
      <c r="E11" s="32">
        <v>1.1267068952491854E-3</v>
      </c>
      <c r="F11" s="32">
        <v>3.8371243207697692E-2</v>
      </c>
      <c r="G11" s="32">
        <v>7.0921612993490868E-6</v>
      </c>
      <c r="H11" s="32">
        <v>-2.8214184716324198E-6</v>
      </c>
      <c r="I11" s="68">
        <v>1.6180093049822375E-6</v>
      </c>
      <c r="J11" s="46"/>
      <c r="K11" s="46"/>
      <c r="L11" s="47"/>
    </row>
    <row r="12" spans="1:12" x14ac:dyDescent="0.25">
      <c r="A12" s="69" t="s">
        <v>6</v>
      </c>
      <c r="B12" s="32">
        <v>-2.885886725087905E-2</v>
      </c>
      <c r="C12" s="32">
        <v>-1.1625662255206892E-3</v>
      </c>
      <c r="D12" s="32">
        <v>-2.8344169664393681E-2</v>
      </c>
      <c r="E12" s="32">
        <v>3.6501929806558309E-3</v>
      </c>
      <c r="F12" s="32">
        <v>1.761870084233208E-2</v>
      </c>
      <c r="G12" s="32">
        <v>0</v>
      </c>
      <c r="H12" s="32">
        <v>0</v>
      </c>
      <c r="I12" s="68">
        <v>0</v>
      </c>
      <c r="J12" s="46"/>
      <c r="K12" s="46"/>
      <c r="L12" s="47"/>
    </row>
    <row r="13" spans="1:12" ht="15" customHeight="1" x14ac:dyDescent="0.25">
      <c r="A13" s="69" t="s">
        <v>5</v>
      </c>
      <c r="B13" s="32">
        <v>-5.0959000346097572E-2</v>
      </c>
      <c r="C13" s="32">
        <v>-2.5409523001188261E-2</v>
      </c>
      <c r="D13" s="32">
        <v>-6.1369000786782091E-2</v>
      </c>
      <c r="E13" s="32">
        <v>5.6774684142650855E-3</v>
      </c>
      <c r="F13" s="32">
        <v>4.5140819479061012E-2</v>
      </c>
      <c r="G13" s="32">
        <v>0</v>
      </c>
      <c r="H13" s="32">
        <v>0</v>
      </c>
      <c r="I13" s="68">
        <v>0</v>
      </c>
      <c r="J13" s="46"/>
      <c r="K13" s="46"/>
      <c r="L13" s="47"/>
    </row>
    <row r="14" spans="1:12" ht="15" customHeight="1" x14ac:dyDescent="0.25">
      <c r="A14" s="69" t="s">
        <v>46</v>
      </c>
      <c r="B14" s="32">
        <v>-5.3298487368337644E-2</v>
      </c>
      <c r="C14" s="32">
        <v>-1.3874163990724053E-2</v>
      </c>
      <c r="D14" s="32">
        <v>-2.2475687430151492E-2</v>
      </c>
      <c r="E14" s="32">
        <v>-1.2507439563824718E-2</v>
      </c>
      <c r="F14" s="32">
        <v>2.9700051359071056E-2</v>
      </c>
      <c r="G14" s="32">
        <v>0</v>
      </c>
      <c r="H14" s="32">
        <v>0</v>
      </c>
      <c r="I14" s="68">
        <v>0</v>
      </c>
      <c r="J14" s="46"/>
      <c r="K14" s="46"/>
      <c r="L14" s="47"/>
    </row>
    <row r="15" spans="1:12" ht="15" customHeight="1" x14ac:dyDescent="0.25">
      <c r="A15" s="69" t="s">
        <v>4</v>
      </c>
      <c r="B15" s="32">
        <v>-3.6429100921317348E-2</v>
      </c>
      <c r="C15" s="32">
        <v>-1.2040198337535779E-2</v>
      </c>
      <c r="D15" s="32">
        <v>-4.1661302968952985E-2</v>
      </c>
      <c r="E15" s="32">
        <v>7.8076165540341691E-3</v>
      </c>
      <c r="F15" s="32">
        <v>-2.9596925182224898E-2</v>
      </c>
      <c r="G15" s="32">
        <v>0</v>
      </c>
      <c r="H15" s="32">
        <v>0</v>
      </c>
      <c r="I15" s="68">
        <v>0</v>
      </c>
      <c r="J15" s="46"/>
      <c r="K15" s="64"/>
      <c r="L15" s="47"/>
    </row>
    <row r="16" spans="1:12" ht="15" customHeight="1" x14ac:dyDescent="0.25">
      <c r="A16" s="69" t="s">
        <v>3</v>
      </c>
      <c r="B16" s="32">
        <v>-0.12205931277030557</v>
      </c>
      <c r="C16" s="32">
        <v>-0.13218981402641328</v>
      </c>
      <c r="D16" s="32">
        <v>-0.16088736464963627</v>
      </c>
      <c r="E16" s="32">
        <v>8.2957382004718028E-3</v>
      </c>
      <c r="F16" s="32">
        <v>0.12092814581531819</v>
      </c>
      <c r="G16" s="32">
        <v>0</v>
      </c>
      <c r="H16" s="32">
        <v>0</v>
      </c>
      <c r="I16" s="68">
        <v>0</v>
      </c>
      <c r="J16" s="46"/>
      <c r="K16" s="46"/>
      <c r="L16" s="47"/>
    </row>
    <row r="17" spans="1:12" ht="15" customHeight="1" x14ac:dyDescent="0.25">
      <c r="A17" s="69" t="s">
        <v>45</v>
      </c>
      <c r="B17" s="32">
        <v>-2.4866015132408603E-2</v>
      </c>
      <c r="C17" s="32">
        <v>7.8198183521362985E-3</v>
      </c>
      <c r="D17" s="32">
        <v>0</v>
      </c>
      <c r="E17" s="32">
        <v>0</v>
      </c>
      <c r="F17" s="32">
        <v>7.5878010483207747E-2</v>
      </c>
      <c r="G17" s="32">
        <v>0</v>
      </c>
      <c r="H17" s="32">
        <v>0</v>
      </c>
      <c r="I17" s="68">
        <v>0</v>
      </c>
      <c r="J17" s="46"/>
      <c r="K17" s="46"/>
      <c r="L17" s="47"/>
    </row>
    <row r="18" spans="1:12" ht="15" customHeight="1" x14ac:dyDescent="0.25">
      <c r="A18" s="69" t="s">
        <v>2</v>
      </c>
      <c r="B18" s="32">
        <v>-9.997687059095639E-2</v>
      </c>
      <c r="C18" s="32">
        <v>-9.1943293856834529E-2</v>
      </c>
      <c r="D18" s="32">
        <v>-9.542628000232467E-2</v>
      </c>
      <c r="E18" s="32">
        <v>-1.4038505615402208E-2</v>
      </c>
      <c r="F18" s="32">
        <v>5.4144865962604927E-2</v>
      </c>
      <c r="G18" s="32">
        <v>0</v>
      </c>
      <c r="H18" s="32">
        <v>0</v>
      </c>
      <c r="I18" s="68">
        <v>0</v>
      </c>
      <c r="J18" s="46"/>
      <c r="K18" s="46"/>
      <c r="L18" s="47"/>
    </row>
    <row r="19" spans="1:12" x14ac:dyDescent="0.25">
      <c r="A19" s="70" t="s">
        <v>1</v>
      </c>
      <c r="B19" s="32">
        <v>-8.1034482758620685E-2</v>
      </c>
      <c r="C19" s="32">
        <v>-5.3133074935400537E-2</v>
      </c>
      <c r="D19" s="32">
        <v>-8.6048324240062368E-2</v>
      </c>
      <c r="E19" s="32">
        <v>4.3314894061161624E-3</v>
      </c>
      <c r="F19" s="32">
        <v>3.4764560547149159E-2</v>
      </c>
      <c r="G19" s="32">
        <v>0</v>
      </c>
      <c r="H19" s="32">
        <v>0</v>
      </c>
      <c r="I19" s="68">
        <v>2.5706397964619931E-4</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-4.9850318248583658E-2</v>
      </c>
      <c r="C21" s="32">
        <v>-3.3743691216362559E-2</v>
      </c>
      <c r="D21" s="32">
        <v>-5.4724945912777212E-2</v>
      </c>
      <c r="E21" s="32">
        <v>-2.8134541142035285E-3</v>
      </c>
      <c r="F21" s="32">
        <v>1.2849931247402413E-2</v>
      </c>
      <c r="G21" s="32">
        <v>5.3881683943490799E-6</v>
      </c>
      <c r="H21" s="32">
        <v>7.8661999758367074E-7</v>
      </c>
      <c r="I21" s="68">
        <v>-2.070974672196968E-6</v>
      </c>
      <c r="J21" s="46"/>
      <c r="K21" s="46"/>
      <c r="L21" s="46"/>
    </row>
    <row r="22" spans="1:12" x14ac:dyDescent="0.25">
      <c r="A22" s="69" t="s">
        <v>13</v>
      </c>
      <c r="B22" s="32">
        <v>-5.4039559328460385E-2</v>
      </c>
      <c r="C22" s="32">
        <v>-2.6495237351993772E-2</v>
      </c>
      <c r="D22" s="32">
        <v>-5.2347586658630929E-2</v>
      </c>
      <c r="E22" s="32">
        <v>1.9723031798737356E-3</v>
      </c>
      <c r="F22" s="32">
        <v>4.7267258562419201E-2</v>
      </c>
      <c r="G22" s="32">
        <v>-3.0166587501323505E-6</v>
      </c>
      <c r="H22" s="32">
        <v>-5.902586646566732E-6</v>
      </c>
      <c r="I22" s="68">
        <v>-2.0759072091314223E-6</v>
      </c>
      <c r="J22" s="46"/>
      <c r="K22" s="52" t="s">
        <v>12</v>
      </c>
      <c r="L22" s="46" t="s">
        <v>63</v>
      </c>
    </row>
    <row r="23" spans="1:12" x14ac:dyDescent="0.25">
      <c r="A23" s="70" t="s">
        <v>48</v>
      </c>
      <c r="B23" s="32">
        <v>-5.740974992702097E-3</v>
      </c>
      <c r="C23" s="32">
        <v>6.3654817050954993E-2</v>
      </c>
      <c r="D23" s="32">
        <v>-1.8113678950655854E-2</v>
      </c>
      <c r="E23" s="32">
        <v>1.8796808458563907E-2</v>
      </c>
      <c r="F23" s="32">
        <v>0.13009294047526665</v>
      </c>
      <c r="G23" s="32">
        <v>0</v>
      </c>
      <c r="H23" s="32">
        <v>0</v>
      </c>
      <c r="I23" s="68">
        <v>0</v>
      </c>
      <c r="J23" s="46"/>
      <c r="K23" s="49"/>
      <c r="L23" s="46" t="s">
        <v>9</v>
      </c>
    </row>
    <row r="24" spans="1:12" x14ac:dyDescent="0.25">
      <c r="A24" s="69" t="s">
        <v>49</v>
      </c>
      <c r="B24" s="32">
        <v>-3.5486866995898536E-2</v>
      </c>
      <c r="C24" s="32">
        <v>-9.9972163513581958E-3</v>
      </c>
      <c r="D24" s="32">
        <v>-4.0619835949286087E-2</v>
      </c>
      <c r="E24" s="32">
        <v>1.7314197642066542E-3</v>
      </c>
      <c r="F24" s="32">
        <v>1.9916086662070676E-2</v>
      </c>
      <c r="G24" s="32">
        <v>9.4484746691048116E-6</v>
      </c>
      <c r="H24" s="32">
        <v>3.0191080873098741E-6</v>
      </c>
      <c r="I24" s="68">
        <v>-1.1954050129103777E-5</v>
      </c>
      <c r="J24" s="46"/>
      <c r="K24" s="46" t="s">
        <v>48</v>
      </c>
      <c r="L24" s="47">
        <v>93.475722487107134</v>
      </c>
    </row>
    <row r="25" spans="1:12" x14ac:dyDescent="0.25">
      <c r="A25" s="69" t="s">
        <v>50</v>
      </c>
      <c r="B25" s="32">
        <v>-5.016145170723052E-2</v>
      </c>
      <c r="C25" s="32">
        <v>-2.745639477134576E-2</v>
      </c>
      <c r="D25" s="32">
        <v>-5.5840191316374632E-2</v>
      </c>
      <c r="E25" s="32">
        <v>5.4305577761737389E-4</v>
      </c>
      <c r="F25" s="32">
        <v>3.0408470357184525E-2</v>
      </c>
      <c r="G25" s="32">
        <v>2.7573485790188812E-6</v>
      </c>
      <c r="H25" s="32">
        <v>-1.6951562573197521E-5</v>
      </c>
      <c r="I25" s="68">
        <v>1.977445815537493E-6</v>
      </c>
      <c r="J25" s="46"/>
      <c r="K25" s="46" t="s">
        <v>49</v>
      </c>
      <c r="L25" s="47">
        <v>97.425295053151416</v>
      </c>
    </row>
    <row r="26" spans="1:12" x14ac:dyDescent="0.25">
      <c r="A26" s="69" t="s">
        <v>51</v>
      </c>
      <c r="B26" s="32">
        <v>-5.3311901960907626E-2</v>
      </c>
      <c r="C26" s="32">
        <v>-3.4206498194945811E-2</v>
      </c>
      <c r="D26" s="32">
        <v>-5.7158431257068099E-2</v>
      </c>
      <c r="E26" s="32">
        <v>-2.6621066345966504E-4</v>
      </c>
      <c r="F26" s="32">
        <v>2.7636988891329928E-2</v>
      </c>
      <c r="G26" s="32">
        <v>1.5782888994841926E-5</v>
      </c>
      <c r="H26" s="32">
        <v>4.3250980175102427E-7</v>
      </c>
      <c r="I26" s="68">
        <v>-2.4945579248925043E-6</v>
      </c>
      <c r="J26" s="46"/>
      <c r="K26" s="46" t="s">
        <v>50</v>
      </c>
      <c r="L26" s="47">
        <v>97.66539445493072</v>
      </c>
    </row>
    <row r="27" spans="1:12" ht="17.25" customHeight="1" x14ac:dyDescent="0.25">
      <c r="A27" s="69" t="s">
        <v>52</v>
      </c>
      <c r="B27" s="32">
        <v>-5.5594148115206576E-2</v>
      </c>
      <c r="C27" s="32">
        <v>-3.8355897101227332E-2</v>
      </c>
      <c r="D27" s="32">
        <v>-5.7923032762287496E-2</v>
      </c>
      <c r="E27" s="32">
        <v>-4.8252477829946461E-4</v>
      </c>
      <c r="F27" s="32">
        <v>3.9026232764450608E-2</v>
      </c>
      <c r="G27" s="32">
        <v>6.6108020111421695E-6</v>
      </c>
      <c r="H27" s="32">
        <v>1.4089603281863816E-6</v>
      </c>
      <c r="I27" s="68">
        <v>2.2266176435969953E-6</v>
      </c>
      <c r="J27" s="59"/>
      <c r="K27" s="50" t="s">
        <v>51</v>
      </c>
      <c r="L27" s="47">
        <v>98.021792056971378</v>
      </c>
    </row>
    <row r="28" spans="1:12" x14ac:dyDescent="0.25">
      <c r="A28" s="69" t="s">
        <v>53</v>
      </c>
      <c r="B28" s="32">
        <v>-7.5264483005455074E-2</v>
      </c>
      <c r="C28" s="32">
        <v>-3.9371013545132283E-2</v>
      </c>
      <c r="D28" s="32">
        <v>-6.0380349249145704E-2</v>
      </c>
      <c r="E28" s="32">
        <v>4.8303723777975982E-4</v>
      </c>
      <c r="F28" s="32">
        <v>5.9582542637472091E-2</v>
      </c>
      <c r="G28" s="32">
        <v>-5.8461987171298802E-6</v>
      </c>
      <c r="H28" s="32">
        <v>2.2774658685609239E-6</v>
      </c>
      <c r="I28" s="68">
        <v>1.1062295630637209E-6</v>
      </c>
      <c r="J28" s="54"/>
      <c r="K28" s="41" t="s">
        <v>52</v>
      </c>
      <c r="L28" s="47">
        <v>98.207418840086845</v>
      </c>
    </row>
    <row r="29" spans="1:12" ht="15.75" thickBot="1" x14ac:dyDescent="0.3">
      <c r="A29" s="71" t="s">
        <v>54</v>
      </c>
      <c r="B29" s="72">
        <v>-9.8147096486832619E-2</v>
      </c>
      <c r="C29" s="72">
        <v>-1.8470581106465489E-2</v>
      </c>
      <c r="D29" s="72">
        <v>-4.6605061801059389E-2</v>
      </c>
      <c r="E29" s="72">
        <v>6.1589482411466001E-3</v>
      </c>
      <c r="F29" s="72">
        <v>-3.3514383134990111E-2</v>
      </c>
      <c r="G29" s="72">
        <v>4.1999896941868897E-5</v>
      </c>
      <c r="H29" s="72">
        <v>9.4007434925380551E-6</v>
      </c>
      <c r="I29" s="73">
        <v>5.2614244541171473E-6</v>
      </c>
      <c r="J29" s="54"/>
      <c r="K29" s="41" t="s">
        <v>53</v>
      </c>
      <c r="L29" s="47">
        <v>96.263545034927063</v>
      </c>
    </row>
    <row r="30" spans="1:12" x14ac:dyDescent="0.25">
      <c r="A30" s="31" t="s">
        <v>47</v>
      </c>
      <c r="B30" s="29"/>
      <c r="C30" s="29"/>
      <c r="D30" s="29"/>
      <c r="E30" s="29"/>
      <c r="F30" s="29"/>
      <c r="G30" s="29"/>
      <c r="H30" s="29"/>
      <c r="I30" s="29"/>
      <c r="J30" s="54"/>
      <c r="K30" s="41" t="s">
        <v>54</v>
      </c>
      <c r="L30" s="47">
        <v>91.882411892433595</v>
      </c>
    </row>
    <row r="31" spans="1:12" ht="15.75" customHeight="1" x14ac:dyDescent="0.25">
      <c r="A31" s="26" t="str">
        <f>"Indexed number of payroll jobs and total wages, "&amp;$L$1</f>
        <v>Indexed number of payroll jobs and total wages, Health care and social assistance</v>
      </c>
      <c r="B31" s="30"/>
      <c r="C31" s="30"/>
      <c r="D31" s="30"/>
      <c r="E31" s="30"/>
      <c r="F31" s="30"/>
      <c r="G31" s="30"/>
      <c r="H31" s="30"/>
      <c r="I31" s="30"/>
      <c r="J31" s="62"/>
      <c r="K31" s="49"/>
      <c r="L31" s="47" t="s">
        <v>8</v>
      </c>
    </row>
    <row r="32" spans="1:12" x14ac:dyDescent="0.25">
      <c r="B32" s="23"/>
      <c r="C32" s="23"/>
      <c r="D32" s="23"/>
      <c r="E32" s="23"/>
      <c r="F32" s="23"/>
      <c r="G32" s="23"/>
      <c r="H32" s="23"/>
      <c r="I32" s="23"/>
      <c r="K32" s="46" t="s">
        <v>48</v>
      </c>
      <c r="L32" s="47">
        <v>101.26009535856768</v>
      </c>
    </row>
    <row r="33" spans="1:12" x14ac:dyDescent="0.25">
      <c r="F33" s="23"/>
      <c r="G33" s="23"/>
      <c r="H33" s="23"/>
      <c r="I33" s="23"/>
      <c r="K33" s="46" t="s">
        <v>49</v>
      </c>
      <c r="L33" s="47">
        <v>100.53502971457269</v>
      </c>
    </row>
    <row r="34" spans="1:12" x14ac:dyDescent="0.25">
      <c r="B34" s="23"/>
      <c r="C34" s="23"/>
      <c r="D34" s="23"/>
      <c r="E34" s="23"/>
      <c r="F34" s="23"/>
      <c r="G34" s="23"/>
      <c r="H34" s="23"/>
      <c r="I34" s="23"/>
      <c r="K34" s="46" t="s">
        <v>50</v>
      </c>
      <c r="L34" s="47">
        <v>100.60145957886743</v>
      </c>
    </row>
    <row r="35" spans="1:12" x14ac:dyDescent="0.25">
      <c r="A35" s="23"/>
      <c r="B35" s="23"/>
      <c r="C35" s="23"/>
      <c r="D35" s="23"/>
      <c r="E35" s="23"/>
      <c r="F35" s="23"/>
      <c r="G35" s="23"/>
      <c r="H35" s="23"/>
      <c r="I35" s="23"/>
      <c r="K35" s="50" t="s">
        <v>51</v>
      </c>
      <c r="L35" s="47">
        <v>100.40797196726159</v>
      </c>
    </row>
    <row r="36" spans="1:12" x14ac:dyDescent="0.25">
      <c r="A36" s="23"/>
      <c r="B36" s="23"/>
      <c r="C36" s="23"/>
      <c r="D36" s="23"/>
      <c r="E36" s="23"/>
      <c r="F36" s="23"/>
      <c r="G36" s="23"/>
      <c r="H36" s="23"/>
      <c r="I36" s="23"/>
      <c r="K36" s="41" t="s">
        <v>52</v>
      </c>
      <c r="L36" s="47">
        <v>100.24720747115914</v>
      </c>
    </row>
    <row r="37" spans="1:12" x14ac:dyDescent="0.25">
      <c r="A37" s="23"/>
      <c r="B37" s="23"/>
      <c r="C37" s="23"/>
      <c r="D37" s="23"/>
      <c r="E37" s="23"/>
      <c r="F37" s="23"/>
      <c r="G37" s="23"/>
      <c r="H37" s="23"/>
      <c r="I37" s="23"/>
      <c r="K37" s="41" t="s">
        <v>53</v>
      </c>
      <c r="L37" s="47">
        <v>98.415940562288654</v>
      </c>
    </row>
    <row r="38" spans="1:12" x14ac:dyDescent="0.25">
      <c r="A38" s="23"/>
      <c r="B38" s="23"/>
      <c r="C38" s="23"/>
      <c r="D38" s="23"/>
      <c r="E38" s="23"/>
      <c r="F38" s="23"/>
      <c r="G38" s="23"/>
      <c r="H38" s="23"/>
      <c r="I38" s="23"/>
      <c r="K38" s="41" t="s">
        <v>54</v>
      </c>
      <c r="L38" s="47">
        <v>94.593842213685207</v>
      </c>
    </row>
    <row r="39" spans="1:12" x14ac:dyDescent="0.25">
      <c r="A39" s="23"/>
      <c r="B39" s="23"/>
      <c r="C39" s="23"/>
      <c r="D39" s="23"/>
      <c r="E39" s="23"/>
      <c r="F39" s="23"/>
      <c r="G39" s="23"/>
      <c r="H39" s="23"/>
      <c r="I39" s="23"/>
      <c r="K39" s="41"/>
      <c r="L39" s="47"/>
    </row>
    <row r="40" spans="1:12" ht="25.5" customHeight="1" x14ac:dyDescent="0.25">
      <c r="F40" s="23"/>
      <c r="G40" s="23"/>
      <c r="H40" s="23"/>
      <c r="I40" s="23"/>
      <c r="K40" s="49"/>
      <c r="L40" s="47" t="s">
        <v>7</v>
      </c>
    </row>
    <row r="41" spans="1:12" x14ac:dyDescent="0.25">
      <c r="B41" s="29"/>
      <c r="C41" s="29"/>
      <c r="D41" s="29"/>
      <c r="E41" s="29"/>
      <c r="F41" s="29"/>
      <c r="G41" s="29"/>
      <c r="H41" s="29"/>
      <c r="I41" s="29"/>
      <c r="J41" s="54"/>
      <c r="K41" s="46" t="s">
        <v>48</v>
      </c>
      <c r="L41" s="47">
        <v>99.425902500729791</v>
      </c>
    </row>
    <row r="42" spans="1:12" x14ac:dyDescent="0.25">
      <c r="K42" s="46" t="s">
        <v>49</v>
      </c>
      <c r="L42" s="47">
        <v>96.451313300410149</v>
      </c>
    </row>
    <row r="43" spans="1:12" x14ac:dyDescent="0.25">
      <c r="B43" s="29"/>
      <c r="C43" s="29"/>
      <c r="D43" s="29"/>
      <c r="E43" s="29"/>
      <c r="F43" s="29"/>
      <c r="G43" s="29"/>
      <c r="H43" s="29"/>
      <c r="I43" s="29"/>
      <c r="J43" s="54"/>
      <c r="K43" s="46" t="s">
        <v>50</v>
      </c>
      <c r="L43" s="47">
        <v>94.98385482927695</v>
      </c>
    </row>
    <row r="44" spans="1:12" ht="15.4" customHeight="1" x14ac:dyDescent="0.25">
      <c r="A44" s="26" t="str">
        <f>"Indexed number of payroll jobs in "&amp;$L$1&amp;" each week by age group"</f>
        <v>Indexed number of payroll jobs in Health care and social assistance each week by age group</v>
      </c>
      <c r="B44" s="29"/>
      <c r="C44" s="29"/>
      <c r="D44" s="29"/>
      <c r="E44" s="29"/>
      <c r="F44" s="29"/>
      <c r="G44" s="29"/>
      <c r="H44" s="29"/>
      <c r="I44" s="29"/>
      <c r="J44" s="54"/>
      <c r="K44" s="50" t="s">
        <v>51</v>
      </c>
      <c r="L44" s="47">
        <v>94.668809803909241</v>
      </c>
    </row>
    <row r="45" spans="1:12" ht="15.4" customHeight="1" x14ac:dyDescent="0.25">
      <c r="B45" s="29"/>
      <c r="C45" s="29"/>
      <c r="D45" s="29"/>
      <c r="E45" s="29"/>
      <c r="F45" s="29"/>
      <c r="G45" s="29"/>
      <c r="H45" s="29"/>
      <c r="I45" s="29"/>
      <c r="J45" s="54"/>
      <c r="K45" s="41" t="s">
        <v>52</v>
      </c>
      <c r="L45" s="47">
        <v>94.440585188479346</v>
      </c>
    </row>
    <row r="46" spans="1:12" ht="15.4" customHeight="1" x14ac:dyDescent="0.25">
      <c r="B46" s="29"/>
      <c r="C46" s="29"/>
      <c r="D46" s="29"/>
      <c r="E46" s="29"/>
      <c r="F46" s="29"/>
      <c r="G46" s="29"/>
      <c r="H46" s="29"/>
      <c r="I46" s="29"/>
      <c r="J46" s="54"/>
      <c r="K46" s="41" t="s">
        <v>53</v>
      </c>
      <c r="L46" s="47">
        <v>92.473551699454489</v>
      </c>
    </row>
    <row r="47" spans="1:12" ht="15.4" customHeight="1" x14ac:dyDescent="0.25">
      <c r="B47" s="29"/>
      <c r="C47" s="29"/>
      <c r="D47" s="29"/>
      <c r="E47" s="29"/>
      <c r="F47" s="29"/>
      <c r="G47" s="29"/>
      <c r="H47" s="29"/>
      <c r="I47" s="29"/>
      <c r="J47" s="54"/>
      <c r="K47" s="41" t="s">
        <v>54</v>
      </c>
      <c r="L47" s="47">
        <v>90.185290351316738</v>
      </c>
    </row>
    <row r="48" spans="1:12" ht="15.4" customHeight="1" x14ac:dyDescent="0.25">
      <c r="B48" s="29"/>
      <c r="C48" s="29"/>
      <c r="D48" s="29"/>
      <c r="E48" s="29"/>
      <c r="F48" s="29"/>
      <c r="G48" s="29"/>
      <c r="H48" s="29"/>
      <c r="I48" s="29"/>
      <c r="J48" s="54"/>
      <c r="K48" s="41"/>
      <c r="L48" s="47"/>
    </row>
    <row r="49" spans="1:12" ht="15.4" customHeight="1" x14ac:dyDescent="0.25">
      <c r="B49" s="29"/>
      <c r="C49" s="29"/>
      <c r="D49" s="29"/>
      <c r="E49" s="29"/>
      <c r="F49" s="29"/>
      <c r="G49" s="29"/>
      <c r="H49" s="29"/>
      <c r="I49" s="29"/>
      <c r="J49" s="54"/>
      <c r="K49" s="43"/>
      <c r="L49" s="43"/>
    </row>
    <row r="50" spans="1:12" ht="15.4" customHeight="1" x14ac:dyDescent="0.25">
      <c r="B50" s="27"/>
      <c r="C50" s="27"/>
      <c r="D50" s="27"/>
      <c r="E50" s="27"/>
      <c r="F50" s="27"/>
      <c r="G50" s="27"/>
      <c r="H50" s="27"/>
      <c r="I50" s="27"/>
      <c r="J50" s="63"/>
      <c r="K50" s="41" t="s">
        <v>11</v>
      </c>
      <c r="L50" s="46" t="s">
        <v>64</v>
      </c>
    </row>
    <row r="51" spans="1:12" ht="15.4" customHeight="1" x14ac:dyDescent="0.25">
      <c r="B51" s="27"/>
      <c r="C51" s="27"/>
      <c r="D51" s="27"/>
      <c r="E51" s="27"/>
      <c r="F51" s="27"/>
      <c r="G51" s="27"/>
      <c r="H51" s="27"/>
      <c r="I51" s="27"/>
      <c r="J51" s="63"/>
      <c r="K51" s="51"/>
      <c r="L51" s="46" t="s">
        <v>9</v>
      </c>
    </row>
    <row r="52" spans="1:12" ht="15.4" customHeight="1" x14ac:dyDescent="0.25">
      <c r="B52" s="28"/>
      <c r="C52" s="28"/>
      <c r="D52" s="28"/>
      <c r="E52" s="28"/>
      <c r="F52" s="28"/>
      <c r="G52" s="28"/>
      <c r="H52" s="28"/>
      <c r="I52" s="28"/>
      <c r="J52" s="54"/>
      <c r="K52" s="46" t="s">
        <v>6</v>
      </c>
      <c r="L52" s="47">
        <v>99.058271909085491</v>
      </c>
    </row>
    <row r="53" spans="1:12" ht="15.4" customHeight="1" x14ac:dyDescent="0.25">
      <c r="B53" s="28"/>
      <c r="C53" s="28"/>
      <c r="D53" s="28"/>
      <c r="E53" s="28"/>
      <c r="F53" s="28"/>
      <c r="G53" s="28"/>
      <c r="H53" s="28"/>
      <c r="I53" s="28"/>
      <c r="J53" s="54"/>
      <c r="K53" s="46" t="s">
        <v>5</v>
      </c>
      <c r="L53" s="47">
        <v>97.374832578608334</v>
      </c>
    </row>
    <row r="54" spans="1:12" ht="15.4" customHeight="1" x14ac:dyDescent="0.25">
      <c r="B54" s="4"/>
      <c r="C54" s="4"/>
      <c r="D54" s="5"/>
      <c r="E54" s="2"/>
      <c r="F54" s="28"/>
      <c r="G54" s="28"/>
      <c r="H54" s="28"/>
      <c r="I54" s="28"/>
      <c r="J54" s="54"/>
      <c r="K54" s="46" t="s">
        <v>46</v>
      </c>
      <c r="L54" s="47">
        <v>96.939364502822713</v>
      </c>
    </row>
    <row r="55" spans="1:12" ht="15.4" customHeight="1" x14ac:dyDescent="0.25">
      <c r="B55" s="4"/>
      <c r="C55" s="4"/>
      <c r="D55" s="5"/>
      <c r="E55" s="2"/>
      <c r="F55" s="28"/>
      <c r="G55" s="28"/>
      <c r="H55" s="28"/>
      <c r="I55" s="28"/>
      <c r="J55" s="54"/>
      <c r="K55" s="50" t="s">
        <v>4</v>
      </c>
      <c r="L55" s="47">
        <v>98.412059145043443</v>
      </c>
    </row>
    <row r="56" spans="1:12" ht="15.4" customHeight="1" x14ac:dyDescent="0.25">
      <c r="A56" s="4"/>
      <c r="B56" s="4"/>
      <c r="C56" s="4"/>
      <c r="D56" s="5"/>
      <c r="E56" s="2"/>
      <c r="F56" s="28"/>
      <c r="G56" s="28"/>
      <c r="H56" s="28"/>
      <c r="I56" s="28"/>
      <c r="J56" s="54"/>
      <c r="K56" s="41" t="s">
        <v>3</v>
      </c>
      <c r="L56" s="47">
        <v>101.17016089712337</v>
      </c>
    </row>
    <row r="57" spans="1:12" ht="15.4" customHeight="1" x14ac:dyDescent="0.25">
      <c r="B57" s="29"/>
      <c r="C57" s="29"/>
      <c r="D57" s="29"/>
      <c r="E57" s="29"/>
      <c r="F57" s="28"/>
      <c r="G57" s="28"/>
      <c r="H57" s="28"/>
      <c r="I57" s="28"/>
      <c r="J57" s="54"/>
      <c r="K57" s="41" t="s">
        <v>45</v>
      </c>
      <c r="L57" s="47">
        <v>98.621217924166984</v>
      </c>
    </row>
    <row r="58" spans="1:12" ht="15.4" customHeight="1" x14ac:dyDescent="0.25">
      <c r="K58" s="41" t="s">
        <v>2</v>
      </c>
      <c r="L58" s="47">
        <v>101.45952109464082</v>
      </c>
    </row>
    <row r="59" spans="1:12" ht="15.4" customHeight="1" x14ac:dyDescent="0.25">
      <c r="A59" s="26" t="str">
        <f>"Indexed number of payroll jobs held by men in "&amp;$L$1&amp;" each week by State and Territory"</f>
        <v>Indexed number of payroll jobs held by men in Health care and social assistance each week by State and Territory</v>
      </c>
      <c r="K59" s="41" t="s">
        <v>1</v>
      </c>
      <c r="L59" s="47">
        <v>96.574897030132234</v>
      </c>
    </row>
    <row r="60" spans="1:12" ht="15.4" customHeight="1" x14ac:dyDescent="0.25">
      <c r="K60" s="49"/>
      <c r="L60" s="47" t="s">
        <v>8</v>
      </c>
    </row>
    <row r="61" spans="1:12" ht="15.4" customHeight="1" x14ac:dyDescent="0.25">
      <c r="B61" s="4"/>
      <c r="C61" s="4"/>
      <c r="D61" s="4"/>
      <c r="E61" s="4"/>
      <c r="F61" s="28"/>
      <c r="G61" s="28"/>
      <c r="H61" s="28"/>
      <c r="I61" s="28"/>
      <c r="J61" s="54"/>
      <c r="K61" s="46" t="s">
        <v>6</v>
      </c>
      <c r="L61" s="47">
        <v>100.70927622037232</v>
      </c>
    </row>
    <row r="62" spans="1:12" ht="15.4" customHeight="1" x14ac:dyDescent="0.25">
      <c r="B62" s="4"/>
      <c r="C62" s="4"/>
      <c r="D62" s="4"/>
      <c r="E62" s="4"/>
      <c r="F62" s="28"/>
      <c r="G62" s="28"/>
      <c r="H62" s="28"/>
      <c r="I62" s="28"/>
      <c r="J62" s="54"/>
      <c r="K62" s="46" t="s">
        <v>5</v>
      </c>
      <c r="L62" s="47">
        <v>101.85598571337458</v>
      </c>
    </row>
    <row r="63" spans="1:12" ht="15.4" customHeight="1" x14ac:dyDescent="0.25">
      <c r="B63" s="4"/>
      <c r="C63" s="4"/>
      <c r="D63" s="3"/>
      <c r="E63" s="2"/>
      <c r="F63" s="28"/>
      <c r="G63" s="28"/>
      <c r="H63" s="28"/>
      <c r="I63" s="28"/>
      <c r="J63" s="54"/>
      <c r="K63" s="46" t="s">
        <v>46</v>
      </c>
      <c r="L63" s="47">
        <v>96.973152567188976</v>
      </c>
    </row>
    <row r="64" spans="1:12" ht="15.4" customHeight="1" x14ac:dyDescent="0.25">
      <c r="B64" s="4"/>
      <c r="C64" s="4"/>
      <c r="D64" s="3"/>
      <c r="E64" s="2"/>
      <c r="F64" s="28"/>
      <c r="G64" s="28"/>
      <c r="H64" s="28"/>
      <c r="I64" s="28"/>
      <c r="J64" s="54"/>
      <c r="K64" s="50" t="s">
        <v>4</v>
      </c>
      <c r="L64" s="47">
        <v>100.82849088084691</v>
      </c>
    </row>
    <row r="65" spans="1:12" ht="15.4" customHeight="1" x14ac:dyDescent="0.25">
      <c r="B65" s="4"/>
      <c r="C65" s="4"/>
      <c r="D65" s="3"/>
      <c r="E65" s="2"/>
      <c r="F65" s="28"/>
      <c r="G65" s="28"/>
      <c r="H65" s="28"/>
      <c r="I65" s="28"/>
      <c r="J65" s="54"/>
      <c r="K65" s="41" t="s">
        <v>3</v>
      </c>
      <c r="L65" s="47">
        <v>104.43686006825939</v>
      </c>
    </row>
    <row r="66" spans="1:12" ht="15.4" customHeight="1" x14ac:dyDescent="0.25">
      <c r="B66" s="28"/>
      <c r="C66" s="28"/>
      <c r="D66" s="28"/>
      <c r="E66" s="28"/>
      <c r="F66" s="28"/>
      <c r="G66" s="28"/>
      <c r="H66" s="28"/>
      <c r="I66" s="28"/>
      <c r="J66" s="54"/>
      <c r="K66" s="41" t="s">
        <v>45</v>
      </c>
      <c r="L66" s="47">
        <v>98.870164687859045</v>
      </c>
    </row>
    <row r="67" spans="1:12" ht="15.4" customHeight="1" x14ac:dyDescent="0.25">
      <c r="A67" s="28"/>
      <c r="B67" s="28"/>
      <c r="C67" s="28"/>
      <c r="D67" s="28"/>
      <c r="E67" s="28"/>
      <c r="F67" s="28"/>
      <c r="G67" s="28"/>
      <c r="H67" s="28"/>
      <c r="I67" s="28"/>
      <c r="J67" s="54"/>
      <c r="K67" s="41" t="s">
        <v>2</v>
      </c>
      <c r="L67" s="47">
        <v>100.25085518814139</v>
      </c>
    </row>
    <row r="68" spans="1:12" ht="15.4" customHeight="1" x14ac:dyDescent="0.25">
      <c r="A68" s="28"/>
      <c r="B68" s="27"/>
      <c r="C68" s="27"/>
      <c r="D68" s="27"/>
      <c r="E68" s="27"/>
      <c r="F68" s="27"/>
      <c r="G68" s="27"/>
      <c r="H68" s="27"/>
      <c r="I68" s="27"/>
      <c r="J68" s="63"/>
      <c r="K68" s="41" t="s">
        <v>1</v>
      </c>
      <c r="L68" s="47">
        <v>101.23563841318015</v>
      </c>
    </row>
    <row r="69" spans="1:12" ht="15.4" customHeight="1" x14ac:dyDescent="0.25">
      <c r="K69" s="43"/>
      <c r="L69" s="47" t="s">
        <v>7</v>
      </c>
    </row>
    <row r="70" spans="1:12" ht="15.4" customHeight="1" x14ac:dyDescent="0.25">
      <c r="K70" s="46" t="s">
        <v>6</v>
      </c>
      <c r="L70" s="47">
        <v>97.665547453956648</v>
      </c>
    </row>
    <row r="71" spans="1:12" ht="15.4" customHeight="1" x14ac:dyDescent="0.25">
      <c r="K71" s="46" t="s">
        <v>5</v>
      </c>
      <c r="L71" s="47">
        <v>95.531602780789598</v>
      </c>
    </row>
    <row r="72" spans="1:12" ht="15.4" customHeight="1" x14ac:dyDescent="0.25">
      <c r="K72" s="46" t="s">
        <v>46</v>
      </c>
      <c r="L72" s="47">
        <v>94.74736382706142</v>
      </c>
    </row>
    <row r="73" spans="1:12" ht="15.4" customHeight="1" x14ac:dyDescent="0.25">
      <c r="K73" s="50" t="s">
        <v>4</v>
      </c>
      <c r="L73" s="47">
        <v>96.139462631609234</v>
      </c>
    </row>
    <row r="74" spans="1:12" ht="15.4" customHeight="1" x14ac:dyDescent="0.25">
      <c r="A74" s="26" t="str">
        <f>"Indexed number of payroll jobs held by women in "&amp;$L$1&amp;" each week by State and Territory"</f>
        <v>Indexed number of payroll jobs held by women in Health care and social assistance each week by State and Territory</v>
      </c>
      <c r="K74" s="41" t="s">
        <v>3</v>
      </c>
      <c r="L74" s="47">
        <v>86.201852754753787</v>
      </c>
    </row>
    <row r="75" spans="1:12" ht="15.4" customHeight="1" x14ac:dyDescent="0.25">
      <c r="K75" s="41" t="s">
        <v>45</v>
      </c>
      <c r="L75" s="47">
        <v>98.870164687859045</v>
      </c>
    </row>
    <row r="76" spans="1:12" ht="15.4" customHeight="1" x14ac:dyDescent="0.25">
      <c r="B76" s="4"/>
      <c r="C76" s="4"/>
      <c r="D76" s="4"/>
      <c r="E76" s="4"/>
      <c r="F76" s="28"/>
      <c r="G76" s="28"/>
      <c r="H76" s="28"/>
      <c r="I76" s="28"/>
      <c r="J76" s="54"/>
      <c r="K76" s="41" t="s">
        <v>2</v>
      </c>
      <c r="L76" s="47">
        <v>90.877993158494874</v>
      </c>
    </row>
    <row r="77" spans="1:12" ht="15.4" customHeight="1" x14ac:dyDescent="0.25">
      <c r="B77" s="4"/>
      <c r="C77" s="4"/>
      <c r="D77" s="4"/>
      <c r="E77" s="4"/>
      <c r="F77" s="28"/>
      <c r="G77" s="28"/>
      <c r="H77" s="28"/>
      <c r="I77" s="28"/>
      <c r="J77" s="54"/>
      <c r="K77" s="41" t="s">
        <v>1</v>
      </c>
      <c r="L77" s="47">
        <v>90.635161500108381</v>
      </c>
    </row>
    <row r="78" spans="1:12" ht="15.4" customHeight="1" x14ac:dyDescent="0.25">
      <c r="B78" s="4"/>
      <c r="C78" s="4"/>
      <c r="D78" s="3"/>
      <c r="E78" s="2"/>
      <c r="F78" s="28"/>
      <c r="G78" s="28"/>
      <c r="H78" s="28"/>
      <c r="I78" s="28"/>
      <c r="J78" s="54"/>
      <c r="K78" s="49"/>
      <c r="L78" s="49"/>
    </row>
    <row r="79" spans="1:12" ht="15.4" customHeight="1" x14ac:dyDescent="0.25">
      <c r="B79" s="4"/>
      <c r="C79" s="4"/>
      <c r="D79" s="3"/>
      <c r="E79" s="2"/>
      <c r="F79" s="28"/>
      <c r="G79" s="28"/>
      <c r="H79" s="28"/>
      <c r="I79" s="28"/>
      <c r="J79" s="54"/>
      <c r="K79" s="46" t="s">
        <v>10</v>
      </c>
      <c r="L79" s="46" t="s">
        <v>65</v>
      </c>
    </row>
    <row r="80" spans="1:12" ht="15.4" customHeight="1" x14ac:dyDescent="0.25">
      <c r="B80" s="4"/>
      <c r="C80" s="4"/>
      <c r="D80" s="3"/>
      <c r="E80" s="2"/>
      <c r="F80" s="28"/>
      <c r="G80" s="28"/>
      <c r="H80" s="28"/>
      <c r="I80" s="28"/>
      <c r="J80" s="54"/>
      <c r="K80" s="49"/>
      <c r="L80" s="46" t="s">
        <v>9</v>
      </c>
    </row>
    <row r="81" spans="1:12" ht="15.4" customHeight="1" x14ac:dyDescent="0.25">
      <c r="A81" s="28"/>
      <c r="B81" s="28"/>
      <c r="C81" s="28"/>
      <c r="D81" s="28"/>
      <c r="E81" s="28"/>
      <c r="F81" s="28"/>
      <c r="G81" s="28"/>
      <c r="H81" s="28"/>
      <c r="I81" s="28"/>
      <c r="J81" s="54"/>
      <c r="K81" s="46" t="s">
        <v>6</v>
      </c>
      <c r="L81" s="47">
        <v>96.685271609753471</v>
      </c>
    </row>
    <row r="82" spans="1:12" ht="15.4" customHeight="1" x14ac:dyDescent="0.25">
      <c r="B82" s="28"/>
      <c r="C82" s="28"/>
      <c r="D82" s="28"/>
      <c r="E82" s="28"/>
      <c r="F82" s="28"/>
      <c r="G82" s="28"/>
      <c r="H82" s="28"/>
      <c r="I82" s="28"/>
      <c r="J82" s="54"/>
      <c r="K82" s="46" t="s">
        <v>5</v>
      </c>
      <c r="L82" s="47">
        <v>97.292481902587411</v>
      </c>
    </row>
    <row r="83" spans="1:12" ht="15.4" customHeight="1" x14ac:dyDescent="0.25">
      <c r="A83" s="28"/>
      <c r="B83" s="27"/>
      <c r="C83" s="27"/>
      <c r="D83" s="27"/>
      <c r="E83" s="27"/>
      <c r="F83" s="27"/>
      <c r="G83" s="27"/>
      <c r="H83" s="27"/>
      <c r="I83" s="27"/>
      <c r="J83" s="63"/>
      <c r="K83" s="46" t="s">
        <v>46</v>
      </c>
      <c r="L83" s="47">
        <v>95.76072537610419</v>
      </c>
    </row>
    <row r="84" spans="1:12" ht="15.4" customHeight="1" x14ac:dyDescent="0.25">
      <c r="K84" s="50" t="s">
        <v>4</v>
      </c>
      <c r="L84" s="47">
        <v>97.100014994751831</v>
      </c>
    </row>
    <row r="85" spans="1:12" ht="15.4" customHeight="1" x14ac:dyDescent="0.25">
      <c r="K85" s="41" t="s">
        <v>3</v>
      </c>
      <c r="L85" s="47">
        <v>101.15605633802818</v>
      </c>
    </row>
    <row r="86" spans="1:12" ht="15.4" customHeight="1" x14ac:dyDescent="0.25">
      <c r="K86" s="41" t="s">
        <v>45</v>
      </c>
      <c r="L86" s="47">
        <v>96.104353071277771</v>
      </c>
    </row>
    <row r="87" spans="1:12" ht="15.4" customHeight="1" x14ac:dyDescent="0.25">
      <c r="K87" s="41" t="s">
        <v>2</v>
      </c>
      <c r="L87" s="47">
        <v>98.167684619655745</v>
      </c>
    </row>
    <row r="88" spans="1:12" ht="15.4" customHeight="1" x14ac:dyDescent="0.25">
      <c r="K88" s="41" t="s">
        <v>1</v>
      </c>
      <c r="L88" s="47">
        <v>97.268299569421899</v>
      </c>
    </row>
    <row r="89" spans="1:12" ht="15.4" customHeight="1" x14ac:dyDescent="0.25">
      <c r="K89" s="49"/>
      <c r="L89" s="47" t="s">
        <v>8</v>
      </c>
    </row>
    <row r="90" spans="1:12" ht="15" customHeight="1" x14ac:dyDescent="0.25">
      <c r="K90" s="46" t="s">
        <v>6</v>
      </c>
      <c r="L90" s="47">
        <v>99.642785092733305</v>
      </c>
    </row>
    <row r="91" spans="1:12" ht="15" customHeight="1" x14ac:dyDescent="0.25">
      <c r="K91" s="46" t="s">
        <v>5</v>
      </c>
      <c r="L91" s="47">
        <v>100.76810896061133</v>
      </c>
    </row>
    <row r="92" spans="1:12" ht="15" customHeight="1" x14ac:dyDescent="0.25">
      <c r="A92" s="26"/>
      <c r="K92" s="46" t="s">
        <v>46</v>
      </c>
      <c r="L92" s="47">
        <v>96.740179082878598</v>
      </c>
    </row>
    <row r="93" spans="1:12" ht="15" customHeight="1" x14ac:dyDescent="0.25">
      <c r="K93" s="50" t="s">
        <v>4</v>
      </c>
      <c r="L93" s="47">
        <v>100.21592442645075</v>
      </c>
    </row>
    <row r="94" spans="1:12" ht="15" customHeight="1" x14ac:dyDescent="0.25">
      <c r="K94" s="41" t="s">
        <v>3</v>
      </c>
      <c r="L94" s="47">
        <v>104.57239436619719</v>
      </c>
    </row>
    <row r="95" spans="1:12" ht="15" customHeight="1" x14ac:dyDescent="0.25">
      <c r="K95" s="41" t="s">
        <v>45</v>
      </c>
      <c r="L95" s="47">
        <v>96.973961998592543</v>
      </c>
    </row>
    <row r="96" spans="1:12" ht="15" customHeight="1" x14ac:dyDescent="0.25">
      <c r="K96" s="41" t="s">
        <v>2</v>
      </c>
      <c r="L96" s="47">
        <v>98.968826842230513</v>
      </c>
    </row>
    <row r="97" spans="1:12" ht="15" customHeight="1" x14ac:dyDescent="0.25">
      <c r="K97" s="41" t="s">
        <v>1</v>
      </c>
      <c r="L97" s="47">
        <v>100.33881555728101</v>
      </c>
    </row>
    <row r="98" spans="1:12" ht="15" customHeight="1" x14ac:dyDescent="0.25">
      <c r="K98" s="43"/>
      <c r="L98" s="47" t="s">
        <v>7</v>
      </c>
    </row>
    <row r="99" spans="1:12" ht="15" customHeight="1" x14ac:dyDescent="0.25">
      <c r="A99" s="25"/>
      <c r="B99" s="24"/>
      <c r="K99" s="46" t="s">
        <v>6</v>
      </c>
      <c r="L99" s="47">
        <v>96.867913870321303</v>
      </c>
    </row>
    <row r="100" spans="1:12" x14ac:dyDescent="0.25">
      <c r="A100" s="25"/>
      <c r="B100" s="24"/>
      <c r="K100" s="46" t="s">
        <v>5</v>
      </c>
      <c r="L100" s="47">
        <v>94.571436112999123</v>
      </c>
    </row>
    <row r="101" spans="1:12" x14ac:dyDescent="0.25">
      <c r="A101" s="25"/>
      <c r="B101" s="24"/>
      <c r="K101" s="46" t="s">
        <v>46</v>
      </c>
      <c r="L101" s="47">
        <v>94.586059272212012</v>
      </c>
    </row>
    <row r="102" spans="1:12" x14ac:dyDescent="0.25">
      <c r="A102" s="25"/>
      <c r="B102" s="24"/>
      <c r="K102" s="50" t="s">
        <v>4</v>
      </c>
      <c r="L102" s="47">
        <v>96.12235717498875</v>
      </c>
    </row>
    <row r="103" spans="1:12" x14ac:dyDescent="0.25">
      <c r="A103" s="25"/>
      <c r="B103" s="24"/>
      <c r="K103" s="41" t="s">
        <v>3</v>
      </c>
      <c r="L103" s="47">
        <v>87.969201877934282</v>
      </c>
    </row>
    <row r="104" spans="1:12" x14ac:dyDescent="0.25">
      <c r="A104" s="25"/>
      <c r="B104" s="24"/>
      <c r="K104" s="41" t="s">
        <v>45</v>
      </c>
      <c r="L104" s="47">
        <v>96.973961998592543</v>
      </c>
    </row>
    <row r="105" spans="1:12" x14ac:dyDescent="0.25">
      <c r="A105" s="25"/>
      <c r="B105" s="24"/>
      <c r="K105" s="41" t="s">
        <v>2</v>
      </c>
      <c r="L105" s="47">
        <v>89.323391766478949</v>
      </c>
    </row>
    <row r="106" spans="1:12" x14ac:dyDescent="0.25">
      <c r="A106" s="25"/>
      <c r="B106" s="24"/>
      <c r="K106" s="41" t="s">
        <v>1</v>
      </c>
      <c r="L106" s="47">
        <v>92.186066210206818</v>
      </c>
    </row>
    <row r="107" spans="1:12" x14ac:dyDescent="0.25">
      <c r="A107" s="25"/>
      <c r="B107" s="24"/>
      <c r="K107" s="52" t="s">
        <v>55</v>
      </c>
      <c r="L107" s="52"/>
    </row>
    <row r="108" spans="1:12" x14ac:dyDescent="0.25">
      <c r="A108" s="25"/>
      <c r="B108" s="24"/>
      <c r="K108" s="75">
        <v>43904</v>
      </c>
      <c r="L108" s="47">
        <v>100</v>
      </c>
    </row>
    <row r="109" spans="1:12" x14ac:dyDescent="0.25">
      <c r="K109" s="75">
        <v>43911</v>
      </c>
      <c r="L109" s="47">
        <v>99.456185577164263</v>
      </c>
    </row>
    <row r="110" spans="1:12" x14ac:dyDescent="0.25">
      <c r="K110" s="75">
        <v>43918</v>
      </c>
      <c r="L110" s="47">
        <v>98.071566555872636</v>
      </c>
    </row>
    <row r="111" spans="1:12" x14ac:dyDescent="0.25">
      <c r="K111" s="75">
        <v>43925</v>
      </c>
      <c r="L111" s="47">
        <v>96.33151799210215</v>
      </c>
    </row>
    <row r="112" spans="1:12" x14ac:dyDescent="0.25">
      <c r="K112" s="75">
        <v>43932</v>
      </c>
      <c r="L112" s="47">
        <v>94.747417176971467</v>
      </c>
    </row>
    <row r="113" spans="11:12" x14ac:dyDescent="0.25">
      <c r="K113" s="75">
        <v>43939</v>
      </c>
      <c r="L113" s="47">
        <v>94.282857041549732</v>
      </c>
    </row>
    <row r="114" spans="11:12" x14ac:dyDescent="0.25">
      <c r="K114" s="75">
        <v>43946</v>
      </c>
      <c r="L114" s="47">
        <v>94.626927021706607</v>
      </c>
    </row>
    <row r="115" spans="11:12" x14ac:dyDescent="0.25">
      <c r="K115" s="75">
        <v>43953</v>
      </c>
      <c r="L115" s="47">
        <v>95.143360302991695</v>
      </c>
    </row>
    <row r="116" spans="11:12" x14ac:dyDescent="0.25">
      <c r="K116" s="75">
        <v>43960</v>
      </c>
      <c r="L116" s="47">
        <v>95.808255840981886</v>
      </c>
    </row>
    <row r="117" spans="11:12" x14ac:dyDescent="0.25">
      <c r="K117" s="75">
        <v>43967</v>
      </c>
      <c r="L117" s="47">
        <v>96.036563344990569</v>
      </c>
    </row>
    <row r="118" spans="11:12" x14ac:dyDescent="0.25">
      <c r="K118" s="75">
        <v>43974</v>
      </c>
      <c r="L118" s="47">
        <v>96.485167563393588</v>
      </c>
    </row>
    <row r="119" spans="11:12" x14ac:dyDescent="0.25">
      <c r="K119" s="75">
        <v>43981</v>
      </c>
      <c r="L119" s="47">
        <v>97.453882146839092</v>
      </c>
    </row>
    <row r="120" spans="11:12" x14ac:dyDescent="0.25">
      <c r="K120" s="75">
        <v>43988</v>
      </c>
      <c r="L120" s="47">
        <v>98.729370575187829</v>
      </c>
    </row>
    <row r="121" spans="11:12" x14ac:dyDescent="0.25">
      <c r="K121" s="75">
        <v>43995</v>
      </c>
      <c r="L121" s="47">
        <v>99.94674794772763</v>
      </c>
    </row>
    <row r="122" spans="11:12" x14ac:dyDescent="0.25">
      <c r="K122" s="75">
        <v>44002</v>
      </c>
      <c r="L122" s="47">
        <v>100.05935863779807</v>
      </c>
    </row>
    <row r="123" spans="11:12" x14ac:dyDescent="0.25">
      <c r="K123" s="75">
        <v>44009</v>
      </c>
      <c r="L123" s="47">
        <v>94.792049094321143</v>
      </c>
    </row>
    <row r="124" spans="11:12" x14ac:dyDescent="0.25">
      <c r="K124" s="75" t="s">
        <v>56</v>
      </c>
      <c r="L124" s="47" t="s">
        <v>56</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A139" s="25"/>
      <c r="B139" s="24"/>
      <c r="K139" s="75" t="s">
        <v>56</v>
      </c>
      <c r="L139" s="47" t="s">
        <v>56</v>
      </c>
    </row>
    <row r="140" spans="1:12" x14ac:dyDescent="0.25">
      <c r="A140" s="25"/>
      <c r="B140" s="24"/>
      <c r="K140" s="75" t="s">
        <v>56</v>
      </c>
      <c r="L140" s="47" t="s">
        <v>56</v>
      </c>
    </row>
    <row r="141" spans="1:12" x14ac:dyDescent="0.25">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c r="L148" s="47"/>
    </row>
    <row r="149" spans="11:12" x14ac:dyDescent="0.25">
      <c r="K149" s="75" t="s">
        <v>57</v>
      </c>
      <c r="L149" s="75"/>
    </row>
    <row r="150" spans="11:12" x14ac:dyDescent="0.25">
      <c r="K150" s="75">
        <v>43904</v>
      </c>
      <c r="L150" s="47">
        <v>100</v>
      </c>
    </row>
    <row r="151" spans="11:12" x14ac:dyDescent="0.25">
      <c r="K151" s="75">
        <v>43911</v>
      </c>
      <c r="L151" s="47">
        <v>101.30967072151398</v>
      </c>
    </row>
    <row r="152" spans="11:12" x14ac:dyDescent="0.25">
      <c r="K152" s="75">
        <v>43918</v>
      </c>
      <c r="L152" s="47">
        <v>98.957155957486805</v>
      </c>
    </row>
    <row r="153" spans="11:12" x14ac:dyDescent="0.25">
      <c r="K153" s="75">
        <v>43925</v>
      </c>
      <c r="L153" s="47">
        <v>97.88109461336164</v>
      </c>
    </row>
    <row r="154" spans="11:12" x14ac:dyDescent="0.25">
      <c r="K154" s="75">
        <v>43932</v>
      </c>
      <c r="L154" s="47">
        <v>98.639111364633479</v>
      </c>
    </row>
    <row r="155" spans="11:12" x14ac:dyDescent="0.25">
      <c r="K155" s="75">
        <v>43939</v>
      </c>
      <c r="L155" s="47">
        <v>98.971088351687442</v>
      </c>
    </row>
    <row r="156" spans="11:12" x14ac:dyDescent="0.25">
      <c r="K156" s="75">
        <v>43946</v>
      </c>
      <c r="L156" s="47">
        <v>98.353410979398134</v>
      </c>
    </row>
    <row r="157" spans="11:12" x14ac:dyDescent="0.25">
      <c r="K157" s="75">
        <v>43953</v>
      </c>
      <c r="L157" s="47">
        <v>99.230372777635097</v>
      </c>
    </row>
    <row r="158" spans="11:12" x14ac:dyDescent="0.25">
      <c r="K158" s="75">
        <v>43960</v>
      </c>
      <c r="L158" s="47">
        <v>99.041790677709457</v>
      </c>
    </row>
    <row r="159" spans="11:12" x14ac:dyDescent="0.25">
      <c r="K159" s="75">
        <v>43967</v>
      </c>
      <c r="L159" s="47">
        <v>101.38194978213917</v>
      </c>
    </row>
    <row r="160" spans="11:12" x14ac:dyDescent="0.25">
      <c r="K160" s="75">
        <v>43974</v>
      </c>
      <c r="L160" s="47">
        <v>102.38528461031444</v>
      </c>
    </row>
    <row r="161" spans="11:12" x14ac:dyDescent="0.25">
      <c r="K161" s="75">
        <v>43981</v>
      </c>
      <c r="L161" s="47">
        <v>103.83638789635808</v>
      </c>
    </row>
    <row r="162" spans="11:12" x14ac:dyDescent="0.25">
      <c r="K162" s="75">
        <v>43988</v>
      </c>
      <c r="L162" s="47">
        <v>103.83679428503729</v>
      </c>
    </row>
    <row r="163" spans="11:12" x14ac:dyDescent="0.25">
      <c r="K163" s="75">
        <v>43995</v>
      </c>
      <c r="L163" s="47">
        <v>103.83724927994142</v>
      </c>
    </row>
    <row r="164" spans="11:12" x14ac:dyDescent="0.25">
      <c r="K164" s="75">
        <v>44002</v>
      </c>
      <c r="L164" s="47">
        <v>103.83741728957696</v>
      </c>
    </row>
    <row r="165" spans="11:12" x14ac:dyDescent="0.25">
      <c r="K165" s="75">
        <v>44009</v>
      </c>
      <c r="L165" s="47">
        <v>103.83712432076977</v>
      </c>
    </row>
    <row r="166" spans="11:12" x14ac:dyDescent="0.25">
      <c r="K166" s="75" t="s">
        <v>56</v>
      </c>
      <c r="L166" s="47" t="s">
        <v>56</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c r="L190" s="47"/>
    </row>
    <row r="191" spans="11:12" x14ac:dyDescent="0.25">
      <c r="K191" s="76"/>
      <c r="L191" s="76"/>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42"/>
      <c r="L198" s="49"/>
    </row>
    <row r="199" spans="11:12" x14ac:dyDescent="0.25">
      <c r="K199" s="42"/>
      <c r="L199" s="49"/>
    </row>
    <row r="200" spans="11:12" x14ac:dyDescent="0.25">
      <c r="L200" s="74"/>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sheetData>
  <sheetProtection selectLockedCells="1"/>
  <mergeCells count="15">
    <mergeCell ref="H8:H9"/>
    <mergeCell ref="I8:I9"/>
    <mergeCell ref="B10:I10"/>
    <mergeCell ref="B20:I20"/>
    <mergeCell ref="A1:I1"/>
    <mergeCell ref="B7:E7"/>
    <mergeCell ref="F7:I7"/>
    <mergeCell ref="A8:A9"/>
    <mergeCell ref="B8:B9"/>
    <mergeCell ref="C8:C9"/>
    <mergeCell ref="D8:D9"/>
    <mergeCell ref="E8:E9"/>
    <mergeCell ref="F8:F9"/>
    <mergeCell ref="G8:G9"/>
    <mergeCell ref="A5:I5"/>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89" max="8"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2CA16-F07C-45AD-8049-943673412DED}">
  <sheetPr codeName="Sheet21">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37</v>
      </c>
    </row>
    <row r="2" spans="1:12" ht="19.5" customHeight="1" x14ac:dyDescent="0.3">
      <c r="A2" s="7" t="str">
        <f>"Weekly Payroll Jobs and Wages in Australia - " &amp;$L$1</f>
        <v>Weekly Payroll Jobs and Wages in Australia - Arts and recreation services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Arts and recreation services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-0.1808079379536236</v>
      </c>
      <c r="C11" s="32">
        <v>0.1024865243475348</v>
      </c>
      <c r="D11" s="32">
        <v>1.7620272378462642E-2</v>
      </c>
      <c r="E11" s="32">
        <v>3.7194148645398384E-2</v>
      </c>
      <c r="F11" s="32">
        <v>-6.1751742114528718E-2</v>
      </c>
      <c r="G11" s="32">
        <v>0.11036325221199816</v>
      </c>
      <c r="H11" s="32">
        <v>1.9512808424857475E-3</v>
      </c>
      <c r="I11" s="68">
        <v>6.4001823602653607E-2</v>
      </c>
      <c r="J11" s="46"/>
      <c r="K11" s="46"/>
      <c r="L11" s="47"/>
    </row>
    <row r="12" spans="1:12" x14ac:dyDescent="0.25">
      <c r="A12" s="69" t="s">
        <v>6</v>
      </c>
      <c r="B12" s="32">
        <v>-0.20813210227272716</v>
      </c>
      <c r="C12" s="32">
        <v>0.11409804267324986</v>
      </c>
      <c r="D12" s="32">
        <v>1.6172094893446065E-2</v>
      </c>
      <c r="E12" s="32">
        <v>4.2534164267948427E-2</v>
      </c>
      <c r="F12" s="32">
        <v>-5.1035257619134411E-2</v>
      </c>
      <c r="G12" s="32">
        <v>0.14797469873531743</v>
      </c>
      <c r="H12" s="32">
        <v>-2.3544145005953587E-2</v>
      </c>
      <c r="I12" s="68">
        <v>8.9839009237395295E-2</v>
      </c>
      <c r="J12" s="46"/>
      <c r="K12" s="46"/>
      <c r="L12" s="47"/>
    </row>
    <row r="13" spans="1:12" ht="15" customHeight="1" x14ac:dyDescent="0.25">
      <c r="A13" s="69" t="s">
        <v>5</v>
      </c>
      <c r="B13" s="32">
        <v>-0.17261638783473199</v>
      </c>
      <c r="C13" s="32">
        <v>8.7426765015806041E-2</v>
      </c>
      <c r="D13" s="32">
        <v>1.4895207290687607E-2</v>
      </c>
      <c r="E13" s="32">
        <v>4.6209072617523272E-2</v>
      </c>
      <c r="F13" s="32">
        <v>-6.6187262700261984E-2</v>
      </c>
      <c r="G13" s="32">
        <v>0.10426221975901306</v>
      </c>
      <c r="H13" s="32">
        <v>7.4762079782995094E-3</v>
      </c>
      <c r="I13" s="68">
        <v>7.4741717167937871E-2</v>
      </c>
      <c r="J13" s="46"/>
      <c r="K13" s="46"/>
      <c r="L13" s="47"/>
    </row>
    <row r="14" spans="1:12" ht="15" customHeight="1" x14ac:dyDescent="0.25">
      <c r="A14" s="69" t="s">
        <v>46</v>
      </c>
      <c r="B14" s="32">
        <v>-0.1707541833608297</v>
      </c>
      <c r="C14" s="32">
        <v>0.10310459693537632</v>
      </c>
      <c r="D14" s="32">
        <v>2.4790475843739612E-2</v>
      </c>
      <c r="E14" s="32">
        <v>2.0243666889532719E-2</v>
      </c>
      <c r="F14" s="32">
        <v>-8.3885673768755442E-2</v>
      </c>
      <c r="G14" s="32">
        <v>9.6579994190733265E-2</v>
      </c>
      <c r="H14" s="32">
        <v>2.2625518874491046E-2</v>
      </c>
      <c r="I14" s="68">
        <v>3.5122969417000105E-2</v>
      </c>
      <c r="J14" s="46"/>
      <c r="K14" s="46"/>
      <c r="L14" s="47"/>
    </row>
    <row r="15" spans="1:12" ht="15" customHeight="1" x14ac:dyDescent="0.25">
      <c r="A15" s="69" t="s">
        <v>4</v>
      </c>
      <c r="B15" s="32">
        <v>-0.24297333589104164</v>
      </c>
      <c r="C15" s="32">
        <v>0.12657151013417067</v>
      </c>
      <c r="D15" s="32">
        <v>2.4767592833030427E-2</v>
      </c>
      <c r="E15" s="32">
        <v>3.7585881718981584E-2</v>
      </c>
      <c r="F15" s="32">
        <v>-6.8775814374363087E-2</v>
      </c>
      <c r="G15" s="32">
        <v>0.16004017772800117</v>
      </c>
      <c r="H15" s="32">
        <v>4.2622436539045738E-2</v>
      </c>
      <c r="I15" s="68">
        <v>6.6009269160147044E-2</v>
      </c>
      <c r="J15" s="46"/>
      <c r="K15" s="64"/>
      <c r="L15" s="47"/>
    </row>
    <row r="16" spans="1:12" ht="15" customHeight="1" x14ac:dyDescent="0.25">
      <c r="A16" s="69" t="s">
        <v>3</v>
      </c>
      <c r="B16" s="32">
        <v>-0.13173073938014168</v>
      </c>
      <c r="C16" s="32">
        <v>0.10503358356380876</v>
      </c>
      <c r="D16" s="32">
        <v>1.3409022283954464E-2</v>
      </c>
      <c r="E16" s="32">
        <v>3.1713395638629294E-2</v>
      </c>
      <c r="F16" s="32">
        <v>-6.0933404098010513E-2</v>
      </c>
      <c r="G16" s="32">
        <v>5.0625924393983501E-2</v>
      </c>
      <c r="H16" s="32">
        <v>4.9251828684861998E-3</v>
      </c>
      <c r="I16" s="68">
        <v>1.6251858748141279E-2</v>
      </c>
      <c r="J16" s="46"/>
      <c r="K16" s="46"/>
      <c r="L16" s="47"/>
    </row>
    <row r="17" spans="1:12" ht="15" customHeight="1" x14ac:dyDescent="0.25">
      <c r="A17" s="69" t="s">
        <v>45</v>
      </c>
      <c r="B17" s="32">
        <v>-0.17043633125556534</v>
      </c>
      <c r="C17" s="32">
        <v>0.14540983606557378</v>
      </c>
      <c r="D17" s="32">
        <v>4.1281669150521783E-2</v>
      </c>
      <c r="E17" s="32">
        <v>4.1117145073700456E-2</v>
      </c>
      <c r="F17" s="32">
        <v>-3.0515878674298724E-2</v>
      </c>
      <c r="G17" s="32">
        <v>0.15124360169429285</v>
      </c>
      <c r="H17" s="32">
        <v>7.1294027703583396E-2</v>
      </c>
      <c r="I17" s="68">
        <v>5.171007086825874E-2</v>
      </c>
      <c r="J17" s="46"/>
      <c r="K17" s="46"/>
      <c r="L17" s="47"/>
    </row>
    <row r="18" spans="1:12" ht="15" customHeight="1" x14ac:dyDescent="0.25">
      <c r="A18" s="69" t="s">
        <v>2</v>
      </c>
      <c r="B18" s="32">
        <v>-7.3295615275813297E-2</v>
      </c>
      <c r="C18" s="32">
        <v>0.16718527315914478</v>
      </c>
      <c r="D18" s="32">
        <v>4.772921108742012E-2</v>
      </c>
      <c r="E18" s="32">
        <v>4.7459519821328788E-2</v>
      </c>
      <c r="F18" s="32">
        <v>9.5739424397458528E-2</v>
      </c>
      <c r="G18" s="32">
        <v>0.23915946384003739</v>
      </c>
      <c r="H18" s="32">
        <v>3.0222452827154633E-2</v>
      </c>
      <c r="I18" s="68">
        <v>9.8544156700469454E-2</v>
      </c>
      <c r="J18" s="46"/>
      <c r="K18" s="46"/>
      <c r="L18" s="47"/>
    </row>
    <row r="19" spans="1:12" x14ac:dyDescent="0.25">
      <c r="A19" s="70" t="s">
        <v>1</v>
      </c>
      <c r="B19" s="32">
        <v>-0.20821787709497208</v>
      </c>
      <c r="C19" s="32">
        <v>3.3010204081632688E-2</v>
      </c>
      <c r="D19" s="32">
        <v>-2.2895553257497481E-2</v>
      </c>
      <c r="E19" s="32">
        <v>1.1153712094806645E-2</v>
      </c>
      <c r="F19" s="32">
        <v>-5.6390841091483068E-2</v>
      </c>
      <c r="G19" s="32">
        <v>-5.479126280178348E-2</v>
      </c>
      <c r="H19" s="32">
        <v>-6.7038903364771585E-2</v>
      </c>
      <c r="I19" s="68">
        <v>1.3448173487843107E-2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-0.15423715853733744</v>
      </c>
      <c r="C21" s="32">
        <v>7.0705386416861637E-2</v>
      </c>
      <c r="D21" s="32">
        <v>1.4282460473577396E-2</v>
      </c>
      <c r="E21" s="32">
        <v>2.3911924160280984E-2</v>
      </c>
      <c r="F21" s="32">
        <v>-9.6332947834629423E-2</v>
      </c>
      <c r="G21" s="32">
        <v>0.10948668486357294</v>
      </c>
      <c r="H21" s="32">
        <v>8.2640715970636602E-3</v>
      </c>
      <c r="I21" s="68">
        <v>5.407788494654131E-2</v>
      </c>
      <c r="J21" s="46"/>
      <c r="K21" s="46"/>
      <c r="L21" s="46"/>
    </row>
    <row r="22" spans="1:12" x14ac:dyDescent="0.25">
      <c r="A22" s="69" t="s">
        <v>13</v>
      </c>
      <c r="B22" s="32">
        <v>-0.18714945452111631</v>
      </c>
      <c r="C22" s="32">
        <v>0.12152432548904923</v>
      </c>
      <c r="D22" s="32">
        <v>1.8559986581121457E-2</v>
      </c>
      <c r="E22" s="32">
        <v>4.4912803435281701E-2</v>
      </c>
      <c r="F22" s="32">
        <v>-6.4624144424878516E-3</v>
      </c>
      <c r="G22" s="32">
        <v>0.10735852402699964</v>
      </c>
      <c r="H22" s="32">
        <v>-6.6097593554041989E-3</v>
      </c>
      <c r="I22" s="68">
        <v>7.3446229722810896E-2</v>
      </c>
      <c r="J22" s="46"/>
      <c r="K22" s="52" t="s">
        <v>12</v>
      </c>
      <c r="L22" s="46" t="s">
        <v>63</v>
      </c>
    </row>
    <row r="23" spans="1:12" x14ac:dyDescent="0.25">
      <c r="A23" s="70" t="s">
        <v>48</v>
      </c>
      <c r="B23" s="32">
        <v>-0.38400157853196526</v>
      </c>
      <c r="C23" s="32">
        <v>0.45158710477371344</v>
      </c>
      <c r="D23" s="32">
        <v>7.5274397244546432E-2</v>
      </c>
      <c r="E23" s="32">
        <v>0.1848728064208951</v>
      </c>
      <c r="F23" s="32">
        <v>0.52745122130370325</v>
      </c>
      <c r="G23" s="32">
        <v>0.39626315188528993</v>
      </c>
      <c r="H23" s="32">
        <v>2.5180392491161996E-3</v>
      </c>
      <c r="I23" s="68">
        <v>0.30388328562711253</v>
      </c>
      <c r="J23" s="46"/>
      <c r="K23" s="49"/>
      <c r="L23" s="46" t="s">
        <v>9</v>
      </c>
    </row>
    <row r="24" spans="1:12" x14ac:dyDescent="0.25">
      <c r="A24" s="69" t="s">
        <v>49</v>
      </c>
      <c r="B24" s="32">
        <v>-0.21516386285581235</v>
      </c>
      <c r="C24" s="32">
        <v>0.13535339358895193</v>
      </c>
      <c r="D24" s="32">
        <v>2.232023252875015E-2</v>
      </c>
      <c r="E24" s="32">
        <v>5.1002789215035094E-2</v>
      </c>
      <c r="F24" s="32">
        <v>-5.9358812453368159E-2</v>
      </c>
      <c r="G24" s="32">
        <v>0.13442086817506849</v>
      </c>
      <c r="H24" s="32">
        <v>-6.0094810403377164E-4</v>
      </c>
      <c r="I24" s="68">
        <v>8.8754893702862825E-2</v>
      </c>
      <c r="J24" s="46"/>
      <c r="K24" s="46" t="s">
        <v>48</v>
      </c>
      <c r="L24" s="47">
        <v>42.436200999736911</v>
      </c>
    </row>
    <row r="25" spans="1:12" x14ac:dyDescent="0.25">
      <c r="A25" s="69" t="s">
        <v>50</v>
      </c>
      <c r="B25" s="32">
        <v>-0.15292490910652423</v>
      </c>
      <c r="C25" s="32">
        <v>6.8625808082632078E-2</v>
      </c>
      <c r="D25" s="32">
        <v>1.2807804210166029E-2</v>
      </c>
      <c r="E25" s="32">
        <v>2.221833449965005E-2</v>
      </c>
      <c r="F25" s="32">
        <v>-0.11397465757802849</v>
      </c>
      <c r="G25" s="32">
        <v>8.6143723196051347E-2</v>
      </c>
      <c r="H25" s="32">
        <v>-2.6315904443154903E-3</v>
      </c>
      <c r="I25" s="68">
        <v>5.1170114269837086E-2</v>
      </c>
      <c r="J25" s="46"/>
      <c r="K25" s="46" t="s">
        <v>49</v>
      </c>
      <c r="L25" s="47">
        <v>69.127034945767122</v>
      </c>
    </row>
    <row r="26" spans="1:12" x14ac:dyDescent="0.25">
      <c r="A26" s="69" t="s">
        <v>51</v>
      </c>
      <c r="B26" s="32">
        <v>-0.13024504893272715</v>
      </c>
      <c r="C26" s="32">
        <v>6.4592529711375191E-2</v>
      </c>
      <c r="D26" s="32">
        <v>9.0121580547111169E-3</v>
      </c>
      <c r="E26" s="32">
        <v>2.0760140530182047E-2</v>
      </c>
      <c r="F26" s="32">
        <v>-3.9299720894080181E-2</v>
      </c>
      <c r="G26" s="32">
        <v>0.12504474981194247</v>
      </c>
      <c r="H26" s="32">
        <v>1.2732239191866945E-2</v>
      </c>
      <c r="I26" s="68">
        <v>5.6928971479527357E-2</v>
      </c>
      <c r="J26" s="46"/>
      <c r="K26" s="46" t="s">
        <v>50</v>
      </c>
      <c r="L26" s="47">
        <v>79.267699178380241</v>
      </c>
    </row>
    <row r="27" spans="1:12" ht="17.25" customHeight="1" x14ac:dyDescent="0.25">
      <c r="A27" s="69" t="s">
        <v>52</v>
      </c>
      <c r="B27" s="32">
        <v>-0.13347735896787249</v>
      </c>
      <c r="C27" s="32">
        <v>5.891059725485337E-2</v>
      </c>
      <c r="D27" s="32">
        <v>1.0730008852168682E-2</v>
      </c>
      <c r="E27" s="32">
        <v>1.8145766989124512E-2</v>
      </c>
      <c r="F27" s="32">
        <v>-4.0423492002691686E-2</v>
      </c>
      <c r="G27" s="32">
        <v>7.8910976074836547E-2</v>
      </c>
      <c r="H27" s="32">
        <v>-1.6428065184572738E-3</v>
      </c>
      <c r="I27" s="68">
        <v>4.8733652430392072E-2</v>
      </c>
      <c r="J27" s="59"/>
      <c r="K27" s="50" t="s">
        <v>51</v>
      </c>
      <c r="L27" s="47">
        <v>81.698389458272331</v>
      </c>
    </row>
    <row r="28" spans="1:12" x14ac:dyDescent="0.25">
      <c r="A28" s="69" t="s">
        <v>53</v>
      </c>
      <c r="B28" s="32">
        <v>-0.14399913904433925</v>
      </c>
      <c r="C28" s="32">
        <v>6.535762121617994E-2</v>
      </c>
      <c r="D28" s="32">
        <v>1.1310870947234486E-2</v>
      </c>
      <c r="E28" s="32">
        <v>2.2357987781099764E-2</v>
      </c>
      <c r="F28" s="32">
        <v>2.5710061027378384E-2</v>
      </c>
      <c r="G28" s="32">
        <v>0.10086291926481339</v>
      </c>
      <c r="H28" s="32">
        <v>4.6529565466737477E-3</v>
      </c>
      <c r="I28" s="68">
        <v>3.9839129182090316E-2</v>
      </c>
      <c r="J28" s="54"/>
      <c r="K28" s="41" t="s">
        <v>52</v>
      </c>
      <c r="L28" s="47">
        <v>81.831520364280294</v>
      </c>
    </row>
    <row r="29" spans="1:12" ht="15.75" thickBot="1" x14ac:dyDescent="0.3">
      <c r="A29" s="71" t="s">
        <v>54</v>
      </c>
      <c r="B29" s="72">
        <v>-0.2319010416666667</v>
      </c>
      <c r="C29" s="72">
        <v>9.4434137291280251E-2</v>
      </c>
      <c r="D29" s="72">
        <v>-7.4593381940549763E-3</v>
      </c>
      <c r="E29" s="72">
        <v>4.5134818288393941E-2</v>
      </c>
      <c r="F29" s="72">
        <v>0.13410122870000496</v>
      </c>
      <c r="G29" s="72">
        <v>0.12202806430854518</v>
      </c>
      <c r="H29" s="72">
        <v>-4.8280320788366859E-2</v>
      </c>
      <c r="I29" s="73">
        <v>9.8546706057757394E-2</v>
      </c>
      <c r="J29" s="54"/>
      <c r="K29" s="41" t="s">
        <v>53</v>
      </c>
      <c r="L29" s="47">
        <v>80.3486870426173</v>
      </c>
    </row>
    <row r="30" spans="1:12" x14ac:dyDescent="0.25">
      <c r="A30" s="31" t="s">
        <v>47</v>
      </c>
      <c r="B30" s="29"/>
      <c r="C30" s="29"/>
      <c r="D30" s="29"/>
      <c r="E30" s="29"/>
      <c r="F30" s="29"/>
      <c r="G30" s="29"/>
      <c r="H30" s="29"/>
      <c r="I30" s="29"/>
      <c r="J30" s="54"/>
      <c r="K30" s="41" t="s">
        <v>54</v>
      </c>
      <c r="L30" s="47">
        <v>70.182291666666657</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Arts and recreation services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57.287555906340437</v>
      </c>
    </row>
    <row r="34" spans="1:12" x14ac:dyDescent="0.25">
      <c r="F34" s="23"/>
      <c r="G34" s="23"/>
      <c r="H34" s="23"/>
      <c r="I34" s="23"/>
      <c r="K34" s="46" t="s">
        <v>49</v>
      </c>
      <c r="L34" s="47">
        <v>76.770087509944304</v>
      </c>
    </row>
    <row r="35" spans="1:12" x14ac:dyDescent="0.25">
      <c r="B35" s="23"/>
      <c r="C35" s="23"/>
      <c r="D35" s="23"/>
      <c r="E35" s="23"/>
      <c r="F35" s="23"/>
      <c r="G35" s="23"/>
      <c r="H35" s="23"/>
      <c r="I35" s="23"/>
      <c r="K35" s="46" t="s">
        <v>50</v>
      </c>
      <c r="L35" s="47">
        <v>83.636311585697527</v>
      </c>
    </row>
    <row r="36" spans="1:12" x14ac:dyDescent="0.25">
      <c r="A36" s="23"/>
      <c r="B36" s="23"/>
      <c r="C36" s="23"/>
      <c r="D36" s="23"/>
      <c r="E36" s="23"/>
      <c r="F36" s="23"/>
      <c r="G36" s="23"/>
      <c r="H36" s="23"/>
      <c r="I36" s="23"/>
      <c r="K36" s="50" t="s">
        <v>51</v>
      </c>
      <c r="L36" s="47">
        <v>86.198659166217155</v>
      </c>
    </row>
    <row r="37" spans="1:12" x14ac:dyDescent="0.25">
      <c r="A37" s="23"/>
      <c r="B37" s="23"/>
      <c r="C37" s="23"/>
      <c r="D37" s="23"/>
      <c r="E37" s="23"/>
      <c r="F37" s="23"/>
      <c r="G37" s="23"/>
      <c r="H37" s="23"/>
      <c r="I37" s="23"/>
      <c r="K37" s="41" t="s">
        <v>52</v>
      </c>
      <c r="L37" s="47">
        <v>85.732355173286109</v>
      </c>
    </row>
    <row r="38" spans="1:12" x14ac:dyDescent="0.25">
      <c r="A38" s="23"/>
      <c r="B38" s="23"/>
      <c r="C38" s="23"/>
      <c r="D38" s="23"/>
      <c r="E38" s="23"/>
      <c r="F38" s="23"/>
      <c r="G38" s="23"/>
      <c r="H38" s="23"/>
      <c r="I38" s="23"/>
      <c r="K38" s="41" t="s">
        <v>53</v>
      </c>
      <c r="L38" s="47">
        <v>84.642703400774849</v>
      </c>
    </row>
    <row r="39" spans="1:12" x14ac:dyDescent="0.25">
      <c r="A39" s="23"/>
      <c r="B39" s="23"/>
      <c r="C39" s="23"/>
      <c r="D39" s="23"/>
      <c r="E39" s="23"/>
      <c r="F39" s="23"/>
      <c r="G39" s="23"/>
      <c r="H39" s="23"/>
      <c r="I39" s="23"/>
      <c r="K39" s="41" t="s">
        <v>54</v>
      </c>
      <c r="L39" s="47">
        <v>77.387152777777786</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61.599842146803475</v>
      </c>
    </row>
    <row r="43" spans="1:12" x14ac:dyDescent="0.25">
      <c r="K43" s="46" t="s">
        <v>49</v>
      </c>
      <c r="L43" s="47">
        <v>78.483613714418766</v>
      </c>
    </row>
    <row r="44" spans="1:12" x14ac:dyDescent="0.25">
      <c r="B44" s="29"/>
      <c r="C44" s="29"/>
      <c r="D44" s="29"/>
      <c r="E44" s="29"/>
      <c r="F44" s="29"/>
      <c r="G44" s="29"/>
      <c r="H44" s="29"/>
      <c r="I44" s="29"/>
      <c r="J44" s="54"/>
      <c r="K44" s="46" t="s">
        <v>50</v>
      </c>
      <c r="L44" s="47">
        <v>84.707509089347582</v>
      </c>
    </row>
    <row r="45" spans="1:12" ht="15.4" customHeight="1" x14ac:dyDescent="0.25">
      <c r="A45" s="26" t="str">
        <f>"Indexed number of payroll jobs in "&amp;$L$1&amp;" each week by age group"</f>
        <v>Indexed number of payroll jobs in Arts and recreation services each week by age group</v>
      </c>
      <c r="B45" s="29"/>
      <c r="C45" s="29"/>
      <c r="D45" s="29"/>
      <c r="E45" s="29"/>
      <c r="F45" s="29"/>
      <c r="G45" s="29"/>
      <c r="H45" s="29"/>
      <c r="I45" s="29"/>
      <c r="J45" s="54"/>
      <c r="K45" s="50" t="s">
        <v>51</v>
      </c>
      <c r="L45" s="47">
        <v>86.97549510672728</v>
      </c>
    </row>
    <row r="46" spans="1:12" ht="15.4" customHeight="1" x14ac:dyDescent="0.25">
      <c r="B46" s="29"/>
      <c r="C46" s="29"/>
      <c r="D46" s="29"/>
      <c r="E46" s="29"/>
      <c r="F46" s="29"/>
      <c r="G46" s="29"/>
      <c r="H46" s="29"/>
      <c r="I46" s="29"/>
      <c r="J46" s="54"/>
      <c r="K46" s="41" t="s">
        <v>52</v>
      </c>
      <c r="L46" s="47">
        <v>86.652264103212744</v>
      </c>
    </row>
    <row r="47" spans="1:12" ht="15.4" customHeight="1" x14ac:dyDescent="0.25">
      <c r="B47" s="29"/>
      <c r="C47" s="29"/>
      <c r="D47" s="29"/>
      <c r="E47" s="29"/>
      <c r="F47" s="29"/>
      <c r="G47" s="29"/>
      <c r="H47" s="29"/>
      <c r="I47" s="29"/>
      <c r="J47" s="54"/>
      <c r="K47" s="41" t="s">
        <v>53</v>
      </c>
      <c r="L47" s="47">
        <v>85.60008609556607</v>
      </c>
    </row>
    <row r="48" spans="1:12" ht="15.4" customHeight="1" x14ac:dyDescent="0.25">
      <c r="B48" s="29"/>
      <c r="C48" s="29"/>
      <c r="D48" s="29"/>
      <c r="E48" s="29"/>
      <c r="F48" s="29"/>
      <c r="G48" s="29"/>
      <c r="H48" s="29"/>
      <c r="I48" s="29"/>
      <c r="J48" s="54"/>
      <c r="K48" s="41" t="s">
        <v>54</v>
      </c>
      <c r="L48" s="47">
        <v>76.809895833333329</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75.429385067188747</v>
      </c>
    </row>
    <row r="54" spans="1:12" ht="15.4" customHeight="1" x14ac:dyDescent="0.25">
      <c r="B54" s="28"/>
      <c r="C54" s="28"/>
      <c r="D54" s="28"/>
      <c r="E54" s="28"/>
      <c r="F54" s="28"/>
      <c r="G54" s="28"/>
      <c r="H54" s="28"/>
      <c r="I54" s="28"/>
      <c r="J54" s="54"/>
      <c r="K54" s="46" t="s">
        <v>5</v>
      </c>
      <c r="L54" s="47">
        <v>80.895905432204373</v>
      </c>
    </row>
    <row r="55" spans="1:12" ht="15.4" customHeight="1" x14ac:dyDescent="0.25">
      <c r="B55" s="4"/>
      <c r="C55" s="4"/>
      <c r="D55" s="5"/>
      <c r="E55" s="2"/>
      <c r="F55" s="28"/>
      <c r="G55" s="28"/>
      <c r="H55" s="28"/>
      <c r="I55" s="28"/>
      <c r="J55" s="54"/>
      <c r="K55" s="46" t="s">
        <v>46</v>
      </c>
      <c r="L55" s="47">
        <v>80.585962652929808</v>
      </c>
    </row>
    <row r="56" spans="1:12" ht="15.4" customHeight="1" x14ac:dyDescent="0.25">
      <c r="B56" s="4"/>
      <c r="C56" s="4"/>
      <c r="D56" s="5"/>
      <c r="E56" s="2"/>
      <c r="F56" s="28"/>
      <c r="G56" s="28"/>
      <c r="H56" s="28"/>
      <c r="I56" s="28"/>
      <c r="J56" s="54"/>
      <c r="K56" s="50" t="s">
        <v>4</v>
      </c>
      <c r="L56" s="47">
        <v>71.628202413720089</v>
      </c>
    </row>
    <row r="57" spans="1:12" ht="15.4" customHeight="1" x14ac:dyDescent="0.25">
      <c r="A57" s="4"/>
      <c r="B57" s="4"/>
      <c r="C57" s="4"/>
      <c r="D57" s="5"/>
      <c r="E57" s="2"/>
      <c r="F57" s="28"/>
      <c r="G57" s="28"/>
      <c r="H57" s="28"/>
      <c r="I57" s="28"/>
      <c r="J57" s="54"/>
      <c r="K57" s="41" t="s">
        <v>3</v>
      </c>
      <c r="L57" s="47">
        <v>82.93361140076469</v>
      </c>
    </row>
    <row r="58" spans="1:12" ht="15.4" customHeight="1" x14ac:dyDescent="0.25">
      <c r="B58" s="29"/>
      <c r="C58" s="29"/>
      <c r="D58" s="29"/>
      <c r="E58" s="29"/>
      <c r="F58" s="28"/>
      <c r="G58" s="28"/>
      <c r="H58" s="28"/>
      <c r="I58" s="28"/>
      <c r="J58" s="54"/>
      <c r="K58" s="41" t="s">
        <v>45</v>
      </c>
      <c r="L58" s="47">
        <v>77.287909151636597</v>
      </c>
    </row>
    <row r="59" spans="1:12" ht="15.4" customHeight="1" x14ac:dyDescent="0.25">
      <c r="K59" s="41" t="s">
        <v>2</v>
      </c>
      <c r="L59" s="47">
        <v>82.755102040816325</v>
      </c>
    </row>
    <row r="60" spans="1:12" ht="15.4" customHeight="1" x14ac:dyDescent="0.25">
      <c r="A60" s="26" t="str">
        <f>"Indexed number of payroll jobs held by men in "&amp;$L$1&amp;" each week by State and Territory"</f>
        <v>Indexed number of payroll jobs held by men in Arts and recreation services each week by State and Territory</v>
      </c>
      <c r="K60" s="41" t="s">
        <v>1</v>
      </c>
      <c r="L60" s="47">
        <v>81.343770384866275</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80.355076977841051</v>
      </c>
    </row>
    <row r="63" spans="1:12" ht="15.4" customHeight="1" x14ac:dyDescent="0.25">
      <c r="B63" s="4"/>
      <c r="C63" s="4"/>
      <c r="D63" s="4"/>
      <c r="E63" s="4"/>
      <c r="F63" s="28"/>
      <c r="G63" s="28"/>
      <c r="H63" s="28"/>
      <c r="I63" s="28"/>
      <c r="J63" s="54"/>
      <c r="K63" s="46" t="s">
        <v>5</v>
      </c>
      <c r="L63" s="47">
        <v>85.410428899171748</v>
      </c>
    </row>
    <row r="64" spans="1:12" ht="15.4" customHeight="1" x14ac:dyDescent="0.25">
      <c r="B64" s="4"/>
      <c r="C64" s="4"/>
      <c r="D64" s="3"/>
      <c r="E64" s="2"/>
      <c r="F64" s="28"/>
      <c r="G64" s="28"/>
      <c r="H64" s="28"/>
      <c r="I64" s="28"/>
      <c r="J64" s="54"/>
      <c r="K64" s="46" t="s">
        <v>46</v>
      </c>
      <c r="L64" s="47">
        <v>83.502897617514492</v>
      </c>
    </row>
    <row r="65" spans="1:12" ht="15.4" customHeight="1" x14ac:dyDescent="0.25">
      <c r="B65" s="4"/>
      <c r="C65" s="4"/>
      <c r="D65" s="3"/>
      <c r="E65" s="2"/>
      <c r="F65" s="28"/>
      <c r="G65" s="28"/>
      <c r="H65" s="28"/>
      <c r="I65" s="28"/>
      <c r="J65" s="54"/>
      <c r="K65" s="50" t="s">
        <v>4</v>
      </c>
      <c r="L65" s="47">
        <v>76.625026466229102</v>
      </c>
    </row>
    <row r="66" spans="1:12" ht="15.4" customHeight="1" x14ac:dyDescent="0.25">
      <c r="B66" s="4"/>
      <c r="C66" s="4"/>
      <c r="D66" s="3"/>
      <c r="E66" s="2"/>
      <c r="F66" s="28"/>
      <c r="G66" s="28"/>
      <c r="H66" s="28"/>
      <c r="I66" s="28"/>
      <c r="J66" s="54"/>
      <c r="K66" s="41" t="s">
        <v>3</v>
      </c>
      <c r="L66" s="47">
        <v>87.753446877534472</v>
      </c>
    </row>
    <row r="67" spans="1:12" ht="15.4" customHeight="1" x14ac:dyDescent="0.25">
      <c r="B67" s="28"/>
      <c r="C67" s="28"/>
      <c r="D67" s="28"/>
      <c r="E67" s="28"/>
      <c r="F67" s="28"/>
      <c r="G67" s="28"/>
      <c r="H67" s="28"/>
      <c r="I67" s="28"/>
      <c r="J67" s="54"/>
      <c r="K67" s="41" t="s">
        <v>45</v>
      </c>
      <c r="L67" s="47">
        <v>81.963927855711432</v>
      </c>
    </row>
    <row r="68" spans="1:12" ht="15.4" customHeight="1" x14ac:dyDescent="0.25">
      <c r="A68" s="28"/>
      <c r="B68" s="28"/>
      <c r="C68" s="28"/>
      <c r="D68" s="28"/>
      <c r="E68" s="28"/>
      <c r="F68" s="28"/>
      <c r="G68" s="28"/>
      <c r="H68" s="28"/>
      <c r="I68" s="28"/>
      <c r="J68" s="54"/>
      <c r="K68" s="41" t="s">
        <v>2</v>
      </c>
      <c r="L68" s="47">
        <v>90</v>
      </c>
    </row>
    <row r="69" spans="1:12" ht="15.4" customHeight="1" x14ac:dyDescent="0.25">
      <c r="A69" s="28"/>
      <c r="B69" s="27"/>
      <c r="C69" s="27"/>
      <c r="D69" s="27"/>
      <c r="E69" s="27"/>
      <c r="F69" s="27"/>
      <c r="G69" s="27"/>
      <c r="H69" s="27"/>
      <c r="I69" s="27"/>
      <c r="J69" s="63"/>
      <c r="K69" s="41" t="s">
        <v>1</v>
      </c>
      <c r="L69" s="47">
        <v>84.213959556425309</v>
      </c>
    </row>
    <row r="70" spans="1:12" ht="15.4" customHeight="1" x14ac:dyDescent="0.25">
      <c r="K70" s="43"/>
      <c r="L70" s="47" t="s">
        <v>7</v>
      </c>
    </row>
    <row r="71" spans="1:12" ht="15.4" customHeight="1" x14ac:dyDescent="0.25">
      <c r="K71" s="46" t="s">
        <v>6</v>
      </c>
      <c r="L71" s="47">
        <v>81.308623298033282</v>
      </c>
    </row>
    <row r="72" spans="1:12" ht="15.4" customHeight="1" x14ac:dyDescent="0.25">
      <c r="K72" s="46" t="s">
        <v>5</v>
      </c>
      <c r="L72" s="47">
        <v>86.369016603802933</v>
      </c>
    </row>
    <row r="73" spans="1:12" ht="15.4" customHeight="1" x14ac:dyDescent="0.25">
      <c r="K73" s="46" t="s">
        <v>46</v>
      </c>
      <c r="L73" s="47">
        <v>85.179523502897609</v>
      </c>
    </row>
    <row r="74" spans="1:12" ht="15.4" customHeight="1" x14ac:dyDescent="0.25">
      <c r="K74" s="50" t="s">
        <v>4</v>
      </c>
      <c r="L74" s="47">
        <v>78.740630954901548</v>
      </c>
    </row>
    <row r="75" spans="1:12" ht="15.4" customHeight="1" x14ac:dyDescent="0.25">
      <c r="A75" s="26" t="str">
        <f>"Indexed number of payroll jobs held by women in "&amp;$L$1&amp;" each week by State and Territory"</f>
        <v>Indexed number of payroll jobs held by women in Arts and recreation services each week by State and Territory</v>
      </c>
      <c r="K75" s="41" t="s">
        <v>3</v>
      </c>
      <c r="L75" s="47">
        <v>88.693083072645123</v>
      </c>
    </row>
    <row r="76" spans="1:12" ht="15.4" customHeight="1" x14ac:dyDescent="0.25">
      <c r="K76" s="41" t="s">
        <v>45</v>
      </c>
      <c r="L76" s="47">
        <v>84.557114228456911</v>
      </c>
    </row>
    <row r="77" spans="1:12" ht="15.4" customHeight="1" x14ac:dyDescent="0.25">
      <c r="B77" s="4"/>
      <c r="C77" s="4"/>
      <c r="D77" s="4"/>
      <c r="E77" s="4"/>
      <c r="F77" s="28"/>
      <c r="G77" s="28"/>
      <c r="H77" s="28"/>
      <c r="I77" s="28"/>
      <c r="J77" s="54"/>
      <c r="K77" s="41" t="s">
        <v>2</v>
      </c>
      <c r="L77" s="47">
        <v>94.193877551020407</v>
      </c>
    </row>
    <row r="78" spans="1:12" ht="15.4" customHeight="1" x14ac:dyDescent="0.25">
      <c r="B78" s="4"/>
      <c r="C78" s="4"/>
      <c r="D78" s="4"/>
      <c r="E78" s="4"/>
      <c r="F78" s="28"/>
      <c r="G78" s="28"/>
      <c r="H78" s="28"/>
      <c r="I78" s="28"/>
      <c r="J78" s="54"/>
      <c r="K78" s="41" t="s">
        <v>1</v>
      </c>
      <c r="L78" s="47">
        <v>83.502935420743626</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69.873352948701552</v>
      </c>
    </row>
    <row r="83" spans="1:12" ht="15.4" customHeight="1" x14ac:dyDescent="0.25">
      <c r="B83" s="28"/>
      <c r="C83" s="28"/>
      <c r="D83" s="28"/>
      <c r="E83" s="28"/>
      <c r="F83" s="28"/>
      <c r="G83" s="28"/>
      <c r="H83" s="28"/>
      <c r="I83" s="28"/>
      <c r="J83" s="54"/>
      <c r="K83" s="46" t="s">
        <v>5</v>
      </c>
      <c r="L83" s="47">
        <v>73.625226228595295</v>
      </c>
    </row>
    <row r="84" spans="1:12" ht="15.4" customHeight="1" x14ac:dyDescent="0.25">
      <c r="A84" s="28"/>
      <c r="B84" s="27"/>
      <c r="C84" s="27"/>
      <c r="D84" s="27"/>
      <c r="E84" s="27"/>
      <c r="F84" s="27"/>
      <c r="G84" s="27"/>
      <c r="H84" s="27"/>
      <c r="I84" s="27"/>
      <c r="J84" s="63"/>
      <c r="K84" s="46" t="s">
        <v>46</v>
      </c>
      <c r="L84" s="47">
        <v>72.759877364493548</v>
      </c>
    </row>
    <row r="85" spans="1:12" ht="15.4" customHeight="1" x14ac:dyDescent="0.25">
      <c r="K85" s="50" t="s">
        <v>4</v>
      </c>
      <c r="L85" s="47">
        <v>65.48573559574865</v>
      </c>
    </row>
    <row r="86" spans="1:12" ht="15.4" customHeight="1" x14ac:dyDescent="0.25">
      <c r="K86" s="41" t="s">
        <v>3</v>
      </c>
      <c r="L86" s="47">
        <v>77.51020001990247</v>
      </c>
    </row>
    <row r="87" spans="1:12" ht="15.4" customHeight="1" x14ac:dyDescent="0.25">
      <c r="K87" s="41" t="s">
        <v>45</v>
      </c>
      <c r="L87" s="47">
        <v>70.435274166195597</v>
      </c>
    </row>
    <row r="88" spans="1:12" ht="15.4" customHeight="1" x14ac:dyDescent="0.25">
      <c r="K88" s="41" t="s">
        <v>2</v>
      </c>
      <c r="L88" s="47">
        <v>79.209783631232369</v>
      </c>
    </row>
    <row r="89" spans="1:12" ht="15.4" customHeight="1" x14ac:dyDescent="0.25">
      <c r="K89" s="41" t="s">
        <v>1</v>
      </c>
      <c r="L89" s="47">
        <v>75.19460300985989</v>
      </c>
    </row>
    <row r="90" spans="1:12" ht="15.4" customHeight="1" x14ac:dyDescent="0.25">
      <c r="K90" s="49"/>
      <c r="L90" s="47" t="s">
        <v>8</v>
      </c>
    </row>
    <row r="91" spans="1:12" ht="15" customHeight="1" x14ac:dyDescent="0.25">
      <c r="K91" s="46" t="s">
        <v>6</v>
      </c>
      <c r="L91" s="47">
        <v>77.945503390047335</v>
      </c>
    </row>
    <row r="92" spans="1:12" ht="15" customHeight="1" x14ac:dyDescent="0.25">
      <c r="K92" s="46" t="s">
        <v>5</v>
      </c>
      <c r="L92" s="47">
        <v>79.747320061255749</v>
      </c>
    </row>
    <row r="93" spans="1:12" ht="15" customHeight="1" x14ac:dyDescent="0.25">
      <c r="A93" s="26"/>
      <c r="K93" s="46" t="s">
        <v>46</v>
      </c>
      <c r="L93" s="47">
        <v>80.41302713021345</v>
      </c>
    </row>
    <row r="94" spans="1:12" ht="15" customHeight="1" x14ac:dyDescent="0.25">
      <c r="K94" s="50" t="s">
        <v>4</v>
      </c>
      <c r="L94" s="47">
        <v>73.130710423270557</v>
      </c>
    </row>
    <row r="95" spans="1:12" ht="15" customHeight="1" x14ac:dyDescent="0.25">
      <c r="K95" s="41" t="s">
        <v>3</v>
      </c>
      <c r="L95" s="47">
        <v>85.819484525823469</v>
      </c>
    </row>
    <row r="96" spans="1:12" ht="15" customHeight="1" x14ac:dyDescent="0.25">
      <c r="K96" s="41" t="s">
        <v>45</v>
      </c>
      <c r="L96" s="47">
        <v>78.858111927642739</v>
      </c>
    </row>
    <row r="97" spans="1:12" ht="15" customHeight="1" x14ac:dyDescent="0.25">
      <c r="K97" s="41" t="s">
        <v>2</v>
      </c>
      <c r="L97" s="47">
        <v>88.617121354656632</v>
      </c>
    </row>
    <row r="98" spans="1:12" ht="15" customHeight="1" x14ac:dyDescent="0.25">
      <c r="K98" s="41" t="s">
        <v>1</v>
      </c>
      <c r="L98" s="47">
        <v>80.020757654385051</v>
      </c>
    </row>
    <row r="99" spans="1:12" ht="15" customHeight="1" x14ac:dyDescent="0.25">
      <c r="K99" s="43"/>
      <c r="L99" s="47" t="s">
        <v>7</v>
      </c>
    </row>
    <row r="100" spans="1:12" ht="15" customHeight="1" x14ac:dyDescent="0.25">
      <c r="A100" s="25"/>
      <c r="B100" s="24"/>
      <c r="K100" s="46" t="s">
        <v>6</v>
      </c>
      <c r="L100" s="47">
        <v>79.282589228604323</v>
      </c>
    </row>
    <row r="101" spans="1:12" x14ac:dyDescent="0.25">
      <c r="A101" s="25"/>
      <c r="B101" s="24"/>
      <c r="K101" s="46" t="s">
        <v>5</v>
      </c>
      <c r="L101" s="47">
        <v>81.051162466935821</v>
      </c>
    </row>
    <row r="102" spans="1:12" x14ac:dyDescent="0.25">
      <c r="A102" s="25"/>
      <c r="B102" s="24"/>
      <c r="K102" s="46" t="s">
        <v>46</v>
      </c>
      <c r="L102" s="47">
        <v>82.522820616648346</v>
      </c>
    </row>
    <row r="103" spans="1:12" x14ac:dyDescent="0.25">
      <c r="A103" s="25"/>
      <c r="B103" s="24"/>
      <c r="K103" s="50" t="s">
        <v>4</v>
      </c>
      <c r="L103" s="47">
        <v>74.859593511094531</v>
      </c>
    </row>
    <row r="104" spans="1:12" x14ac:dyDescent="0.25">
      <c r="A104" s="25"/>
      <c r="B104" s="24"/>
      <c r="K104" s="41" t="s">
        <v>3</v>
      </c>
      <c r="L104" s="47">
        <v>87.05881182207186</v>
      </c>
    </row>
    <row r="105" spans="1:12" x14ac:dyDescent="0.25">
      <c r="A105" s="25"/>
      <c r="B105" s="24"/>
      <c r="K105" s="41" t="s">
        <v>45</v>
      </c>
      <c r="L105" s="47">
        <v>82.395703787450543</v>
      </c>
    </row>
    <row r="106" spans="1:12" x14ac:dyDescent="0.25">
      <c r="A106" s="25"/>
      <c r="B106" s="24"/>
      <c r="K106" s="41" t="s">
        <v>2</v>
      </c>
      <c r="L106" s="47">
        <v>93.17215428033866</v>
      </c>
    </row>
    <row r="107" spans="1:12" x14ac:dyDescent="0.25">
      <c r="A107" s="25"/>
      <c r="B107" s="24"/>
      <c r="K107" s="41" t="s">
        <v>1</v>
      </c>
      <c r="L107" s="47">
        <v>77.227815256875971</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95.795690469590596</v>
      </c>
    </row>
    <row r="111" spans="1:12" x14ac:dyDescent="0.25">
      <c r="K111" s="75">
        <v>43918</v>
      </c>
      <c r="L111" s="47">
        <v>85.87098562547024</v>
      </c>
    </row>
    <row r="112" spans="1:12" x14ac:dyDescent="0.25">
      <c r="K112" s="75">
        <v>43925</v>
      </c>
      <c r="L112" s="47">
        <v>76.932867947796865</v>
      </c>
    </row>
    <row r="113" spans="11:12" x14ac:dyDescent="0.25">
      <c r="K113" s="75">
        <v>43932</v>
      </c>
      <c r="L113" s="47">
        <v>73.54656589598973</v>
      </c>
    </row>
    <row r="114" spans="11:12" x14ac:dyDescent="0.25">
      <c r="K114" s="75">
        <v>43939</v>
      </c>
      <c r="L114" s="47">
        <v>71.990315153503687</v>
      </c>
    </row>
    <row r="115" spans="11:12" x14ac:dyDescent="0.25">
      <c r="K115" s="75">
        <v>43946</v>
      </c>
      <c r="L115" s="47">
        <v>75.046246273427201</v>
      </c>
    </row>
    <row r="116" spans="11:12" x14ac:dyDescent="0.25">
      <c r="K116" s="75">
        <v>43953</v>
      </c>
      <c r="L116" s="47">
        <v>75.84558553156343</v>
      </c>
    </row>
    <row r="117" spans="11:12" x14ac:dyDescent="0.25">
      <c r="K117" s="75">
        <v>43960</v>
      </c>
      <c r="L117" s="47">
        <v>74.655910754592099</v>
      </c>
    </row>
    <row r="118" spans="11:12" x14ac:dyDescent="0.25">
      <c r="K118" s="75">
        <v>43967</v>
      </c>
      <c r="L118" s="47">
        <v>73.981592003213194</v>
      </c>
    </row>
    <row r="119" spans="11:12" x14ac:dyDescent="0.25">
      <c r="K119" s="75">
        <v>43974</v>
      </c>
      <c r="L119" s="47">
        <v>74.102086880766635</v>
      </c>
    </row>
    <row r="120" spans="11:12" x14ac:dyDescent="0.25">
      <c r="K120" s="75">
        <v>43981</v>
      </c>
      <c r="L120" s="47">
        <v>74.304043083990024</v>
      </c>
    </row>
    <row r="121" spans="11:12" x14ac:dyDescent="0.25">
      <c r="K121" s="75">
        <v>43988</v>
      </c>
      <c r="L121" s="47">
        <v>75.878962046942092</v>
      </c>
    </row>
    <row r="122" spans="11:12" x14ac:dyDescent="0.25">
      <c r="K122" s="75">
        <v>43995</v>
      </c>
      <c r="L122" s="47">
        <v>77.613975142981602</v>
      </c>
    </row>
    <row r="123" spans="11:12" x14ac:dyDescent="0.25">
      <c r="K123" s="75">
        <v>44002</v>
      </c>
      <c r="L123" s="47">
        <v>80.500760871409909</v>
      </c>
    </row>
    <row r="124" spans="11:12" x14ac:dyDescent="0.25">
      <c r="K124" s="75">
        <v>44009</v>
      </c>
      <c r="L124" s="47">
        <v>81.919206204637646</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95.823497738986703</v>
      </c>
    </row>
    <row r="153" spans="11:12" x14ac:dyDescent="0.25">
      <c r="K153" s="75">
        <v>43918</v>
      </c>
      <c r="L153" s="47">
        <v>90.861794505429373</v>
      </c>
    </row>
    <row r="154" spans="11:12" x14ac:dyDescent="0.25">
      <c r="K154" s="75">
        <v>43925</v>
      </c>
      <c r="L154" s="47">
        <v>88.564712044077297</v>
      </c>
    </row>
    <row r="155" spans="11:12" x14ac:dyDescent="0.25">
      <c r="K155" s="75">
        <v>43932</v>
      </c>
      <c r="L155" s="47">
        <v>87.605317617540734</v>
      </c>
    </row>
    <row r="156" spans="11:12" x14ac:dyDescent="0.25">
      <c r="K156" s="75">
        <v>43939</v>
      </c>
      <c r="L156" s="47">
        <v>102.11712698587961</v>
      </c>
    </row>
    <row r="157" spans="11:12" x14ac:dyDescent="0.25">
      <c r="K157" s="75">
        <v>43946</v>
      </c>
      <c r="L157" s="47">
        <v>103.54150297974873</v>
      </c>
    </row>
    <row r="158" spans="11:12" x14ac:dyDescent="0.25">
      <c r="K158" s="75">
        <v>43953</v>
      </c>
      <c r="L158" s="47">
        <v>101.30944496649789</v>
      </c>
    </row>
    <row r="159" spans="11:12" x14ac:dyDescent="0.25">
      <c r="K159" s="75">
        <v>43960</v>
      </c>
      <c r="L159" s="47">
        <v>89.372063241077456</v>
      </c>
    </row>
    <row r="160" spans="11:12" x14ac:dyDescent="0.25">
      <c r="K160" s="75">
        <v>43967</v>
      </c>
      <c r="L160" s="47">
        <v>85.475718746877902</v>
      </c>
    </row>
    <row r="161" spans="11:12" x14ac:dyDescent="0.25">
      <c r="K161" s="75">
        <v>43974</v>
      </c>
      <c r="L161" s="47">
        <v>84.552640406775396</v>
      </c>
    </row>
    <row r="162" spans="11:12" x14ac:dyDescent="0.25">
      <c r="K162" s="75">
        <v>43981</v>
      </c>
      <c r="L162" s="47">
        <v>84.49921735219084</v>
      </c>
    </row>
    <row r="163" spans="11:12" x14ac:dyDescent="0.25">
      <c r="K163" s="75">
        <v>43988</v>
      </c>
      <c r="L163" s="47">
        <v>86.950988432123083</v>
      </c>
    </row>
    <row r="164" spans="11:12" x14ac:dyDescent="0.25">
      <c r="K164" s="75">
        <v>43995</v>
      </c>
      <c r="L164" s="47">
        <v>88.009345161074421</v>
      </c>
    </row>
    <row r="165" spans="11:12" x14ac:dyDescent="0.25">
      <c r="K165" s="75">
        <v>44002</v>
      </c>
      <c r="L165" s="47">
        <v>93.642103745458556</v>
      </c>
    </row>
    <row r="166" spans="11:12" x14ac:dyDescent="0.25">
      <c r="K166" s="75">
        <v>44009</v>
      </c>
      <c r="L166" s="47">
        <v>93.82482578854713</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4B792-09D1-496A-92D2-6AA5F5328554}">
  <sheetPr codeName="Sheet4">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21</v>
      </c>
    </row>
    <row r="2" spans="1:12" ht="19.5" customHeight="1" x14ac:dyDescent="0.3">
      <c r="A2" s="7" t="str">
        <f>"Weekly Payroll Jobs and Wages in Australia - " &amp;$L$1</f>
        <v>Weekly Payroll Jobs and Wages in Australia - Agriculture, forestry and fishing</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Agriculture, forestry and fishing</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-6.0399365534623994E-2</v>
      </c>
      <c r="C11" s="32">
        <v>-6.3745959773900962E-3</v>
      </c>
      <c r="D11" s="32">
        <v>-3.5966758321940295E-3</v>
      </c>
      <c r="E11" s="32">
        <v>-8.5182143980844227E-4</v>
      </c>
      <c r="F11" s="32">
        <v>-3.2157488801376477E-4</v>
      </c>
      <c r="G11" s="32">
        <v>1.7508867923379468E-2</v>
      </c>
      <c r="H11" s="32">
        <v>-1.8567706131787376E-2</v>
      </c>
      <c r="I11" s="68">
        <v>2.8599362782249393E-2</v>
      </c>
      <c r="J11" s="46"/>
      <c r="K11" s="46"/>
      <c r="L11" s="47"/>
    </row>
    <row r="12" spans="1:12" x14ac:dyDescent="0.25">
      <c r="A12" s="69" t="s">
        <v>6</v>
      </c>
      <c r="B12" s="32">
        <v>-5.182076813655756E-2</v>
      </c>
      <c r="C12" s="32">
        <v>-5.4743602218545462E-3</v>
      </c>
      <c r="D12" s="32">
        <v>1.9023657038295116E-3</v>
      </c>
      <c r="E12" s="32">
        <v>5.2308094677644412E-4</v>
      </c>
      <c r="F12" s="32">
        <v>-6.4383193182938614E-3</v>
      </c>
      <c r="G12" s="32">
        <v>-1.0476303628280226E-2</v>
      </c>
      <c r="H12" s="32">
        <v>-3.0393262548687905E-2</v>
      </c>
      <c r="I12" s="68">
        <v>4.8084454833122736E-2</v>
      </c>
      <c r="J12" s="46"/>
      <c r="K12" s="46"/>
      <c r="L12" s="47"/>
    </row>
    <row r="13" spans="1:12" ht="15" customHeight="1" x14ac:dyDescent="0.25">
      <c r="A13" s="69" t="s">
        <v>5</v>
      </c>
      <c r="B13" s="32">
        <v>-0.10415410385259638</v>
      </c>
      <c r="C13" s="32">
        <v>-9.2868169188021765E-3</v>
      </c>
      <c r="D13" s="32">
        <v>-9.5586268390548401E-3</v>
      </c>
      <c r="E13" s="32">
        <v>-1.0962282895412567E-3</v>
      </c>
      <c r="F13" s="32">
        <v>-2.2516090968689562E-2</v>
      </c>
      <c r="G13" s="32">
        <v>5.3037885216849379E-2</v>
      </c>
      <c r="H13" s="32">
        <v>-8.0033767823028956E-3</v>
      </c>
      <c r="I13" s="68">
        <v>4.2908058607699751E-2</v>
      </c>
      <c r="J13" s="46"/>
      <c r="K13" s="46"/>
      <c r="L13" s="47"/>
    </row>
    <row r="14" spans="1:12" ht="15" customHeight="1" x14ac:dyDescent="0.25">
      <c r="A14" s="69" t="s">
        <v>46</v>
      </c>
      <c r="B14" s="32">
        <v>9.6553829455261475E-3</v>
      </c>
      <c r="C14" s="32">
        <v>4.5444114470842845E-3</v>
      </c>
      <c r="D14" s="32">
        <v>3.6637669431518471E-3</v>
      </c>
      <c r="E14" s="32">
        <v>-1.7838510989195422E-3</v>
      </c>
      <c r="F14" s="32">
        <v>0.12109488554260261</v>
      </c>
      <c r="G14" s="32">
        <v>5.4688684427355083E-2</v>
      </c>
      <c r="H14" s="32">
        <v>-7.87006966815329E-3</v>
      </c>
      <c r="I14" s="68">
        <v>1.3048483839912528E-3</v>
      </c>
      <c r="J14" s="46"/>
      <c r="K14" s="46"/>
      <c r="L14" s="47"/>
    </row>
    <row r="15" spans="1:12" ht="15" customHeight="1" x14ac:dyDescent="0.25">
      <c r="A15" s="69" t="s">
        <v>4</v>
      </c>
      <c r="B15" s="32">
        <v>-8.1789532920652719E-2</v>
      </c>
      <c r="C15" s="32">
        <v>1.4293410692084674E-2</v>
      </c>
      <c r="D15" s="32">
        <v>-3.9381401343009381E-3</v>
      </c>
      <c r="E15" s="32">
        <v>5.6616643929059407E-3</v>
      </c>
      <c r="F15" s="32">
        <v>-2.9399556888469736E-2</v>
      </c>
      <c r="G15" s="32">
        <v>4.4270523363811876E-3</v>
      </c>
      <c r="H15" s="32">
        <v>-2.46407603127764E-2</v>
      </c>
      <c r="I15" s="68">
        <v>3.4733783332885571E-2</v>
      </c>
      <c r="J15" s="46"/>
      <c r="K15" s="64"/>
      <c r="L15" s="47"/>
    </row>
    <row r="16" spans="1:12" ht="15" customHeight="1" x14ac:dyDescent="0.25">
      <c r="A16" s="69" t="s">
        <v>3</v>
      </c>
      <c r="B16" s="32">
        <v>-6.7718964204112719E-2</v>
      </c>
      <c r="C16" s="32">
        <v>-2.0666711114074254E-2</v>
      </c>
      <c r="D16" s="32">
        <v>-8.904932190810344E-3</v>
      </c>
      <c r="E16" s="32">
        <v>1.3512600499965277E-3</v>
      </c>
      <c r="F16" s="32">
        <v>-8.0151652131703832E-2</v>
      </c>
      <c r="G16" s="32">
        <v>-3.5618536485907959E-2</v>
      </c>
      <c r="H16" s="32">
        <v>-2.1823885934361242E-2</v>
      </c>
      <c r="I16" s="68">
        <v>1.2888990080356377E-2</v>
      </c>
      <c r="J16" s="46"/>
      <c r="K16" s="46"/>
      <c r="L16" s="47"/>
    </row>
    <row r="17" spans="1:12" ht="15" customHeight="1" x14ac:dyDescent="0.25">
      <c r="A17" s="69" t="s">
        <v>45</v>
      </c>
      <c r="B17" s="32">
        <v>-0.11553187476423998</v>
      </c>
      <c r="C17" s="32">
        <v>-4.0718011660018427E-2</v>
      </c>
      <c r="D17" s="32">
        <v>-1.6371263765076027E-2</v>
      </c>
      <c r="E17" s="32">
        <v>-1.416459884201815E-2</v>
      </c>
      <c r="F17" s="32">
        <v>-6.8367896255275618E-2</v>
      </c>
      <c r="G17" s="32">
        <v>8.1374083712446588E-3</v>
      </c>
      <c r="H17" s="32">
        <v>-3.2512151147162771E-2</v>
      </c>
      <c r="I17" s="68">
        <v>3.1982690152521753E-2</v>
      </c>
      <c r="J17" s="46"/>
      <c r="K17" s="46"/>
      <c r="L17" s="47"/>
    </row>
    <row r="18" spans="1:12" ht="15" customHeight="1" x14ac:dyDescent="0.25">
      <c r="A18" s="69" t="s">
        <v>2</v>
      </c>
      <c r="B18" s="32">
        <v>3.1564625850340144E-2</v>
      </c>
      <c r="C18" s="32">
        <v>-1.1759594496741466E-2</v>
      </c>
      <c r="D18" s="32">
        <v>-6.7248908296942966E-3</v>
      </c>
      <c r="E18" s="32">
        <v>-6.5075921908893664E-3</v>
      </c>
      <c r="F18" s="32">
        <v>1.5049563710382019E-2</v>
      </c>
      <c r="G18" s="32">
        <v>-2.8745249556625274E-2</v>
      </c>
      <c r="H18" s="32">
        <v>-1.3499646443218771E-2</v>
      </c>
      <c r="I18" s="68">
        <v>5.4087057859211196E-3</v>
      </c>
      <c r="J18" s="46"/>
      <c r="K18" s="46"/>
      <c r="L18" s="47"/>
    </row>
    <row r="19" spans="1:12" x14ac:dyDescent="0.25">
      <c r="A19" s="70" t="s">
        <v>1</v>
      </c>
      <c r="B19" s="32">
        <v>-9.9261538461538401E-2</v>
      </c>
      <c r="C19" s="32">
        <v>-2.7441860465116208E-2</v>
      </c>
      <c r="D19" s="32">
        <v>-2.0936454849498243E-2</v>
      </c>
      <c r="E19" s="32">
        <v>3.3557046979866278E-3</v>
      </c>
      <c r="F19" s="32">
        <v>3.330961974896951E-2</v>
      </c>
      <c r="G19" s="32">
        <v>2.9124674797498029E-2</v>
      </c>
      <c r="H19" s="32">
        <v>-2.8510656827510861E-2</v>
      </c>
      <c r="I19" s="68">
        <v>3.6919529573250509E-2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-6.415377256699184E-2</v>
      </c>
      <c r="C21" s="32">
        <v>-1.3754879549850552E-2</v>
      </c>
      <c r="D21" s="32">
        <v>-4.5948887837198304E-3</v>
      </c>
      <c r="E21" s="32">
        <v>-2.3489417958191261E-3</v>
      </c>
      <c r="F21" s="32">
        <v>-9.3076902263218297E-3</v>
      </c>
      <c r="G21" s="32">
        <v>8.1969720544410318E-3</v>
      </c>
      <c r="H21" s="32">
        <v>-1.9643025920031754E-2</v>
      </c>
      <c r="I21" s="68">
        <v>2.5793075462938519E-2</v>
      </c>
      <c r="J21" s="46"/>
      <c r="K21" s="46"/>
      <c r="L21" s="46"/>
    </row>
    <row r="22" spans="1:12" x14ac:dyDescent="0.25">
      <c r="A22" s="69" t="s">
        <v>13</v>
      </c>
      <c r="B22" s="32">
        <v>-5.0781736173086678E-2</v>
      </c>
      <c r="C22" s="32">
        <v>7.33713876161457E-3</v>
      </c>
      <c r="D22" s="32">
        <v>-2.1238758193187213E-4</v>
      </c>
      <c r="E22" s="32">
        <v>8.3907549136763571E-4</v>
      </c>
      <c r="F22" s="32">
        <v>4.1755607300369091E-2</v>
      </c>
      <c r="G22" s="32">
        <v>4.5863188200917726E-2</v>
      </c>
      <c r="H22" s="32">
        <v>-1.5411379789234458E-2</v>
      </c>
      <c r="I22" s="68">
        <v>3.8408716865303116E-2</v>
      </c>
      <c r="J22" s="46"/>
      <c r="K22" s="52" t="s">
        <v>12</v>
      </c>
      <c r="L22" s="46" t="s">
        <v>63</v>
      </c>
    </row>
    <row r="23" spans="1:12" x14ac:dyDescent="0.25">
      <c r="A23" s="70" t="s">
        <v>48</v>
      </c>
      <c r="B23" s="32">
        <v>1.585598206780614E-2</v>
      </c>
      <c r="C23" s="32">
        <v>9.9136490250697484E-3</v>
      </c>
      <c r="D23" s="32">
        <v>5.7679039602587245E-4</v>
      </c>
      <c r="E23" s="32">
        <v>-2.6149187998898427E-3</v>
      </c>
      <c r="F23" s="32">
        <v>0.14488445127052807</v>
      </c>
      <c r="G23" s="32">
        <v>8.1009333302930475E-3</v>
      </c>
      <c r="H23" s="32">
        <v>-2.1396184955301267E-2</v>
      </c>
      <c r="I23" s="68">
        <v>2.8156682340269468E-2</v>
      </c>
      <c r="J23" s="46"/>
      <c r="K23" s="49"/>
      <c r="L23" s="46" t="s">
        <v>9</v>
      </c>
    </row>
    <row r="24" spans="1:12" x14ac:dyDescent="0.25">
      <c r="A24" s="69" t="s">
        <v>49</v>
      </c>
      <c r="B24" s="32">
        <v>-6.7304480888859319E-2</v>
      </c>
      <c r="C24" s="32">
        <v>-1.0699693024240564E-2</v>
      </c>
      <c r="D24" s="32">
        <v>-5.2946393727605345E-3</v>
      </c>
      <c r="E24" s="32">
        <v>-3.1475456217286979E-3</v>
      </c>
      <c r="F24" s="32">
        <v>-2.4330893993048996E-2</v>
      </c>
      <c r="G24" s="32">
        <v>-4.5132191716130698E-3</v>
      </c>
      <c r="H24" s="32">
        <v>-2.7857367649841591E-2</v>
      </c>
      <c r="I24" s="68">
        <v>2.6493149330972798E-2</v>
      </c>
      <c r="J24" s="46"/>
      <c r="K24" s="46" t="s">
        <v>48</v>
      </c>
      <c r="L24" s="47">
        <v>100.58840011207622</v>
      </c>
    </row>
    <row r="25" spans="1:12" x14ac:dyDescent="0.25">
      <c r="A25" s="69" t="s">
        <v>50</v>
      </c>
      <c r="B25" s="32">
        <v>-5.6973100125203957E-2</v>
      </c>
      <c r="C25" s="32">
        <v>-4.4715023831457534E-3</v>
      </c>
      <c r="D25" s="32">
        <v>-4.1923076923077174E-3</v>
      </c>
      <c r="E25" s="32">
        <v>-1.2017786323759161E-4</v>
      </c>
      <c r="F25" s="32">
        <v>-4.5028035698188029E-3</v>
      </c>
      <c r="G25" s="32">
        <v>2.4948215775781657E-2</v>
      </c>
      <c r="H25" s="32">
        <v>-1.4562293286372596E-2</v>
      </c>
      <c r="I25" s="68">
        <v>3.9701787478666928E-2</v>
      </c>
      <c r="J25" s="46"/>
      <c r="K25" s="46" t="s">
        <v>49</v>
      </c>
      <c r="L25" s="47">
        <v>94.278300788396933</v>
      </c>
    </row>
    <row r="26" spans="1:12" x14ac:dyDescent="0.25">
      <c r="A26" s="69" t="s">
        <v>51</v>
      </c>
      <c r="B26" s="32">
        <v>-5.2917154376381781E-2</v>
      </c>
      <c r="C26" s="32">
        <v>-1.1722750548646133E-3</v>
      </c>
      <c r="D26" s="32">
        <v>-3.5413245758073586E-3</v>
      </c>
      <c r="E26" s="32">
        <v>3.6623329060612164E-3</v>
      </c>
      <c r="F26" s="32">
        <v>-8.4978045765295995E-3</v>
      </c>
      <c r="G26" s="32">
        <v>2.8638894377885471E-2</v>
      </c>
      <c r="H26" s="32">
        <v>-1.8110299673267272E-2</v>
      </c>
      <c r="I26" s="68">
        <v>2.8639891918828209E-2</v>
      </c>
      <c r="J26" s="46"/>
      <c r="K26" s="46" t="s">
        <v>50</v>
      </c>
      <c r="L26" s="47">
        <v>94.72625867890882</v>
      </c>
    </row>
    <row r="27" spans="1:12" ht="17.25" customHeight="1" x14ac:dyDescent="0.25">
      <c r="A27" s="69" t="s">
        <v>52</v>
      </c>
      <c r="B27" s="32">
        <v>-5.4988638515432786E-2</v>
      </c>
      <c r="C27" s="32">
        <v>-1.3297313522437904E-3</v>
      </c>
      <c r="D27" s="32">
        <v>-6.0535749850628706E-3</v>
      </c>
      <c r="E27" s="32">
        <v>2.1456015168903608E-3</v>
      </c>
      <c r="F27" s="32">
        <v>3.0358227222222478E-3</v>
      </c>
      <c r="G27" s="32">
        <v>3.1879109785835524E-2</v>
      </c>
      <c r="H27" s="32">
        <v>-3.5466808610071676E-2</v>
      </c>
      <c r="I27" s="68">
        <v>3.577258951424489E-2</v>
      </c>
      <c r="J27" s="59"/>
      <c r="K27" s="50" t="s">
        <v>51</v>
      </c>
      <c r="L27" s="47">
        <v>94.819439025447608</v>
      </c>
    </row>
    <row r="28" spans="1:12" x14ac:dyDescent="0.25">
      <c r="A28" s="69" t="s">
        <v>53</v>
      </c>
      <c r="B28" s="32">
        <v>-5.9927107061503504E-2</v>
      </c>
      <c r="C28" s="32">
        <v>-7.3792572638060605E-3</v>
      </c>
      <c r="D28" s="32">
        <v>-3.8331563193976237E-3</v>
      </c>
      <c r="E28" s="32">
        <v>3.0992736077481986E-3</v>
      </c>
      <c r="F28" s="32">
        <v>1.0303967932871139E-2</v>
      </c>
      <c r="G28" s="32">
        <v>-2.9526674727475832E-4</v>
      </c>
      <c r="H28" s="32">
        <v>-2.5313798141995747E-2</v>
      </c>
      <c r="I28" s="68">
        <v>2.4274576019265082E-2</v>
      </c>
      <c r="J28" s="54"/>
      <c r="K28" s="41" t="s">
        <v>52</v>
      </c>
      <c r="L28" s="47">
        <v>94.626964590039762</v>
      </c>
    </row>
    <row r="29" spans="1:12" ht="15.75" thickBot="1" x14ac:dyDescent="0.3">
      <c r="A29" s="71" t="s">
        <v>54</v>
      </c>
      <c r="B29" s="72">
        <v>-5.0671736375158427E-2</v>
      </c>
      <c r="C29" s="72">
        <v>8.1022880215342319E-3</v>
      </c>
      <c r="D29" s="72">
        <v>-1.617338003502633E-2</v>
      </c>
      <c r="E29" s="72">
        <v>8.3885209713023823E-3</v>
      </c>
      <c r="F29" s="72">
        <v>0.14868430118382747</v>
      </c>
      <c r="G29" s="72">
        <v>4.3831816096727261E-2</v>
      </c>
      <c r="H29" s="72">
        <v>-3.7355913127033125E-2</v>
      </c>
      <c r="I29" s="73">
        <v>4.0754580765867354E-2</v>
      </c>
      <c r="J29" s="54"/>
      <c r="K29" s="41" t="s">
        <v>53</v>
      </c>
      <c r="L29" s="47">
        <v>94.706150341685643</v>
      </c>
    </row>
    <row r="30" spans="1:12" x14ac:dyDescent="0.25">
      <c r="A30" s="31" t="s">
        <v>47</v>
      </c>
      <c r="B30" s="29"/>
      <c r="C30" s="29"/>
      <c r="D30" s="29"/>
      <c r="E30" s="29"/>
      <c r="F30" s="29"/>
      <c r="G30" s="29"/>
      <c r="H30" s="29"/>
      <c r="I30" s="29"/>
      <c r="J30" s="54"/>
      <c r="K30" s="41" t="s">
        <v>54</v>
      </c>
      <c r="L30" s="47">
        <v>94.169835234474021</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Agriculture, forestry and fishing</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101.52703838610255</v>
      </c>
    </row>
    <row r="34" spans="1:12" x14ac:dyDescent="0.25">
      <c r="F34" s="23"/>
      <c r="G34" s="23"/>
      <c r="H34" s="23"/>
      <c r="I34" s="23"/>
      <c r="K34" s="46" t="s">
        <v>49</v>
      </c>
      <c r="L34" s="47">
        <v>93.766009114799914</v>
      </c>
    </row>
    <row r="35" spans="1:12" x14ac:dyDescent="0.25">
      <c r="B35" s="23"/>
      <c r="C35" s="23"/>
      <c r="D35" s="23"/>
      <c r="E35" s="23"/>
      <c r="F35" s="23"/>
      <c r="G35" s="23"/>
      <c r="H35" s="23"/>
      <c r="I35" s="23"/>
      <c r="K35" s="46" t="s">
        <v>50</v>
      </c>
      <c r="L35" s="47">
        <v>94.699700269378155</v>
      </c>
    </row>
    <row r="36" spans="1:12" x14ac:dyDescent="0.25">
      <c r="A36" s="23"/>
      <c r="B36" s="23"/>
      <c r="C36" s="23"/>
      <c r="D36" s="23"/>
      <c r="E36" s="23"/>
      <c r="F36" s="23"/>
      <c r="G36" s="23"/>
      <c r="H36" s="23"/>
      <c r="I36" s="23"/>
      <c r="K36" s="50" t="s">
        <v>51</v>
      </c>
      <c r="L36" s="47">
        <v>95.044869293796324</v>
      </c>
    </row>
    <row r="37" spans="1:12" x14ac:dyDescent="0.25">
      <c r="A37" s="23"/>
      <c r="B37" s="23"/>
      <c r="C37" s="23"/>
      <c r="D37" s="23"/>
      <c r="E37" s="23"/>
      <c r="F37" s="23"/>
      <c r="G37" s="23"/>
      <c r="H37" s="23"/>
      <c r="I37" s="23"/>
      <c r="K37" s="41" t="s">
        <v>52</v>
      </c>
      <c r="L37" s="47">
        <v>95.076690020829389</v>
      </c>
    </row>
    <row r="38" spans="1:12" x14ac:dyDescent="0.25">
      <c r="A38" s="23"/>
      <c r="B38" s="23"/>
      <c r="C38" s="23"/>
      <c r="D38" s="23"/>
      <c r="E38" s="23"/>
      <c r="F38" s="23"/>
      <c r="G38" s="23"/>
      <c r="H38" s="23"/>
      <c r="I38" s="23"/>
      <c r="K38" s="41" t="s">
        <v>53</v>
      </c>
      <c r="L38" s="47">
        <v>94.369020501138962</v>
      </c>
    </row>
    <row r="39" spans="1:12" x14ac:dyDescent="0.25">
      <c r="A39" s="23"/>
      <c r="B39" s="23"/>
      <c r="C39" s="23"/>
      <c r="D39" s="23"/>
      <c r="E39" s="23"/>
      <c r="F39" s="23"/>
      <c r="G39" s="23"/>
      <c r="H39" s="23"/>
      <c r="I39" s="23"/>
      <c r="K39" s="41" t="s">
        <v>54</v>
      </c>
      <c r="L39" s="47">
        <v>96.493451626531481</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101.58559820678062</v>
      </c>
    </row>
    <row r="43" spans="1:12" x14ac:dyDescent="0.25">
      <c r="K43" s="46" t="s">
        <v>49</v>
      </c>
      <c r="L43" s="47">
        <v>93.269551911114064</v>
      </c>
    </row>
    <row r="44" spans="1:12" x14ac:dyDescent="0.25">
      <c r="B44" s="29"/>
      <c r="C44" s="29"/>
      <c r="D44" s="29"/>
      <c r="E44" s="29"/>
      <c r="F44" s="29"/>
      <c r="G44" s="29"/>
      <c r="H44" s="29"/>
      <c r="I44" s="29"/>
      <c r="J44" s="54"/>
      <c r="K44" s="46" t="s">
        <v>50</v>
      </c>
      <c r="L44" s="47">
        <v>94.30268998747961</v>
      </c>
    </row>
    <row r="45" spans="1:12" ht="15.4" customHeight="1" x14ac:dyDescent="0.25">
      <c r="A45" s="26" t="str">
        <f>"Indexed number of payroll jobs in "&amp;$L$1&amp;" each week by age group"</f>
        <v>Indexed number of payroll jobs in Agriculture, forestry and fishing each week by age group</v>
      </c>
      <c r="B45" s="29"/>
      <c r="C45" s="29"/>
      <c r="D45" s="29"/>
      <c r="E45" s="29"/>
      <c r="F45" s="29"/>
      <c r="G45" s="29"/>
      <c r="H45" s="29"/>
      <c r="I45" s="29"/>
      <c r="J45" s="54"/>
      <c r="K45" s="50" t="s">
        <v>51</v>
      </c>
      <c r="L45" s="47">
        <v>94.708284562361825</v>
      </c>
    </row>
    <row r="46" spans="1:12" ht="15.4" customHeight="1" x14ac:dyDescent="0.25">
      <c r="B46" s="29"/>
      <c r="C46" s="29"/>
      <c r="D46" s="29"/>
      <c r="E46" s="29"/>
      <c r="F46" s="29"/>
      <c r="G46" s="29"/>
      <c r="H46" s="29"/>
      <c r="I46" s="29"/>
      <c r="J46" s="54"/>
      <c r="K46" s="41" t="s">
        <v>52</v>
      </c>
      <c r="L46" s="47">
        <v>94.501136148456723</v>
      </c>
    </row>
    <row r="47" spans="1:12" ht="15.4" customHeight="1" x14ac:dyDescent="0.25">
      <c r="B47" s="29"/>
      <c r="C47" s="29"/>
      <c r="D47" s="29"/>
      <c r="E47" s="29"/>
      <c r="F47" s="29"/>
      <c r="G47" s="29"/>
      <c r="H47" s="29"/>
      <c r="I47" s="29"/>
      <c r="J47" s="54"/>
      <c r="K47" s="41" t="s">
        <v>53</v>
      </c>
      <c r="L47" s="47">
        <v>94.007289293849652</v>
      </c>
    </row>
    <row r="48" spans="1:12" ht="15.4" customHeight="1" x14ac:dyDescent="0.25">
      <c r="B48" s="29"/>
      <c r="C48" s="29"/>
      <c r="D48" s="29"/>
      <c r="E48" s="29"/>
      <c r="F48" s="29"/>
      <c r="G48" s="29"/>
      <c r="H48" s="29"/>
      <c r="I48" s="29"/>
      <c r="J48" s="54"/>
      <c r="K48" s="41" t="s">
        <v>54</v>
      </c>
      <c r="L48" s="47">
        <v>94.932826362484164</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94.732402286999715</v>
      </c>
    </row>
    <row r="54" spans="1:12" ht="15.4" customHeight="1" x14ac:dyDescent="0.25">
      <c r="B54" s="28"/>
      <c r="C54" s="28"/>
      <c r="D54" s="28"/>
      <c r="E54" s="28"/>
      <c r="F54" s="28"/>
      <c r="G54" s="28"/>
      <c r="H54" s="28"/>
      <c r="I54" s="28"/>
      <c r="J54" s="54"/>
      <c r="K54" s="46" t="s">
        <v>5</v>
      </c>
      <c r="L54" s="47">
        <v>92.362555720653788</v>
      </c>
    </row>
    <row r="55" spans="1:12" ht="15.4" customHeight="1" x14ac:dyDescent="0.25">
      <c r="B55" s="4"/>
      <c r="C55" s="4"/>
      <c r="D55" s="5"/>
      <c r="E55" s="2"/>
      <c r="F55" s="28"/>
      <c r="G55" s="28"/>
      <c r="H55" s="28"/>
      <c r="I55" s="28"/>
      <c r="J55" s="54"/>
      <c r="K55" s="46" t="s">
        <v>46</v>
      </c>
      <c r="L55" s="47">
        <v>99.44721730263511</v>
      </c>
    </row>
    <row r="56" spans="1:12" ht="15.4" customHeight="1" x14ac:dyDescent="0.25">
      <c r="B56" s="4"/>
      <c r="C56" s="4"/>
      <c r="D56" s="5"/>
      <c r="E56" s="2"/>
      <c r="F56" s="28"/>
      <c r="G56" s="28"/>
      <c r="H56" s="28"/>
      <c r="I56" s="28"/>
      <c r="J56" s="54"/>
      <c r="K56" s="50" t="s">
        <v>4</v>
      </c>
      <c r="L56" s="47">
        <v>90.586365241963975</v>
      </c>
    </row>
    <row r="57" spans="1:12" ht="15.4" customHeight="1" x14ac:dyDescent="0.25">
      <c r="A57" s="4"/>
      <c r="B57" s="4"/>
      <c r="C57" s="4"/>
      <c r="D57" s="5"/>
      <c r="E57" s="2"/>
      <c r="F57" s="28"/>
      <c r="G57" s="28"/>
      <c r="H57" s="28"/>
      <c r="I57" s="28"/>
      <c r="J57" s="54"/>
      <c r="K57" s="41" t="s">
        <v>3</v>
      </c>
      <c r="L57" s="47">
        <v>96.510940272028392</v>
      </c>
    </row>
    <row r="58" spans="1:12" ht="15.4" customHeight="1" x14ac:dyDescent="0.25">
      <c r="B58" s="29"/>
      <c r="C58" s="29"/>
      <c r="D58" s="29"/>
      <c r="E58" s="29"/>
      <c r="F58" s="28"/>
      <c r="G58" s="28"/>
      <c r="H58" s="28"/>
      <c r="I58" s="28"/>
      <c r="J58" s="54"/>
      <c r="K58" s="41" t="s">
        <v>45</v>
      </c>
      <c r="L58" s="47">
        <v>94.252552090616689</v>
      </c>
    </row>
    <row r="59" spans="1:12" ht="15.4" customHeight="1" x14ac:dyDescent="0.25">
      <c r="K59" s="41" t="s">
        <v>2</v>
      </c>
      <c r="L59" s="47">
        <v>101.21951219512195</v>
      </c>
    </row>
    <row r="60" spans="1:12" ht="15.4" customHeight="1" x14ac:dyDescent="0.25">
      <c r="A60" s="26" t="str">
        <f>"Indexed number of payroll jobs held by men in "&amp;$L$1&amp;" each week by State and Territory"</f>
        <v>Indexed number of payroll jobs held by men in Agriculture, forestry and fishing each week by State and Territory</v>
      </c>
      <c r="K60" s="41" t="s">
        <v>1</v>
      </c>
      <c r="L60" s="47">
        <v>97.61904761904762</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93.073390195894646</v>
      </c>
    </row>
    <row r="63" spans="1:12" ht="15.4" customHeight="1" x14ac:dyDescent="0.25">
      <c r="B63" s="4"/>
      <c r="C63" s="4"/>
      <c r="D63" s="4"/>
      <c r="E63" s="4"/>
      <c r="F63" s="28"/>
      <c r="G63" s="28"/>
      <c r="H63" s="28"/>
      <c r="I63" s="28"/>
      <c r="J63" s="54"/>
      <c r="K63" s="46" t="s">
        <v>5</v>
      </c>
      <c r="L63" s="47">
        <v>91.822684497275873</v>
      </c>
    </row>
    <row r="64" spans="1:12" ht="15.4" customHeight="1" x14ac:dyDescent="0.25">
      <c r="B64" s="4"/>
      <c r="C64" s="4"/>
      <c r="D64" s="3"/>
      <c r="E64" s="2"/>
      <c r="F64" s="28"/>
      <c r="G64" s="28"/>
      <c r="H64" s="28"/>
      <c r="I64" s="28"/>
      <c r="J64" s="54"/>
      <c r="K64" s="46" t="s">
        <v>46</v>
      </c>
      <c r="L64" s="47">
        <v>99.152042075886868</v>
      </c>
    </row>
    <row r="65" spans="1:12" ht="15.4" customHeight="1" x14ac:dyDescent="0.25">
      <c r="B65" s="4"/>
      <c r="C65" s="4"/>
      <c r="D65" s="3"/>
      <c r="E65" s="2"/>
      <c r="F65" s="28"/>
      <c r="G65" s="28"/>
      <c r="H65" s="28"/>
      <c r="I65" s="28"/>
      <c r="J65" s="54"/>
      <c r="K65" s="50" t="s">
        <v>4</v>
      </c>
      <c r="L65" s="47">
        <v>91.010243730130696</v>
      </c>
    </row>
    <row r="66" spans="1:12" ht="15.4" customHeight="1" x14ac:dyDescent="0.25">
      <c r="B66" s="4"/>
      <c r="C66" s="4"/>
      <c r="D66" s="3"/>
      <c r="E66" s="2"/>
      <c r="F66" s="28"/>
      <c r="G66" s="28"/>
      <c r="H66" s="28"/>
      <c r="I66" s="28"/>
      <c r="J66" s="54"/>
      <c r="K66" s="41" t="s">
        <v>3</v>
      </c>
      <c r="L66" s="47">
        <v>94.638281095998423</v>
      </c>
    </row>
    <row r="67" spans="1:12" ht="15.4" customHeight="1" x14ac:dyDescent="0.25">
      <c r="B67" s="28"/>
      <c r="C67" s="28"/>
      <c r="D67" s="28"/>
      <c r="E67" s="28"/>
      <c r="F67" s="28"/>
      <c r="G67" s="28"/>
      <c r="H67" s="28"/>
      <c r="I67" s="28"/>
      <c r="J67" s="54"/>
      <c r="K67" s="41" t="s">
        <v>45</v>
      </c>
      <c r="L67" s="47">
        <v>92.784225982380093</v>
      </c>
    </row>
    <row r="68" spans="1:12" ht="15.4" customHeight="1" x14ac:dyDescent="0.25">
      <c r="A68" s="28"/>
      <c r="B68" s="28"/>
      <c r="C68" s="28"/>
      <c r="D68" s="28"/>
      <c r="E68" s="28"/>
      <c r="F68" s="28"/>
      <c r="G68" s="28"/>
      <c r="H68" s="28"/>
      <c r="I68" s="28"/>
      <c r="J68" s="54"/>
      <c r="K68" s="41" t="s">
        <v>2</v>
      </c>
      <c r="L68" s="47">
        <v>100</v>
      </c>
    </row>
    <row r="69" spans="1:12" ht="15.4" customHeight="1" x14ac:dyDescent="0.25">
      <c r="A69" s="28"/>
      <c r="B69" s="27"/>
      <c r="C69" s="27"/>
      <c r="D69" s="27"/>
      <c r="E69" s="27"/>
      <c r="F69" s="27"/>
      <c r="G69" s="27"/>
      <c r="H69" s="27"/>
      <c r="I69" s="27"/>
      <c r="J69" s="63"/>
      <c r="K69" s="41" t="s">
        <v>1</v>
      </c>
      <c r="L69" s="47">
        <v>95.714285714285722</v>
      </c>
    </row>
    <row r="70" spans="1:12" ht="15.4" customHeight="1" x14ac:dyDescent="0.25">
      <c r="K70" s="43"/>
      <c r="L70" s="47" t="s">
        <v>7</v>
      </c>
    </row>
    <row r="71" spans="1:12" ht="15.4" customHeight="1" x14ac:dyDescent="0.25">
      <c r="K71" s="46" t="s">
        <v>6</v>
      </c>
      <c r="L71" s="47">
        <v>92.903271159433871</v>
      </c>
    </row>
    <row r="72" spans="1:12" ht="15.4" customHeight="1" x14ac:dyDescent="0.25">
      <c r="K72" s="46" t="s">
        <v>5</v>
      </c>
      <c r="L72" s="47">
        <v>90.769390787518574</v>
      </c>
    </row>
    <row r="73" spans="1:12" ht="15.4" customHeight="1" x14ac:dyDescent="0.25">
      <c r="K73" s="46" t="s">
        <v>46</v>
      </c>
      <c r="L73" s="47">
        <v>99.585895990983744</v>
      </c>
    </row>
    <row r="74" spans="1:12" ht="15.4" customHeight="1" x14ac:dyDescent="0.25">
      <c r="K74" s="50" t="s">
        <v>4</v>
      </c>
      <c r="L74" s="47">
        <v>90.713705404450735</v>
      </c>
    </row>
    <row r="75" spans="1:12" ht="15.4" customHeight="1" x14ac:dyDescent="0.25">
      <c r="A75" s="26" t="str">
        <f>"Indexed number of payroll jobs held by women in "&amp;$L$1&amp;" each week by State and Territory"</f>
        <v>Indexed number of payroll jobs held by women in Agriculture, forestry and fishing each week by State and Territory</v>
      </c>
      <c r="K75" s="41" t="s">
        <v>3</v>
      </c>
      <c r="L75" s="47">
        <v>93.505026611472502</v>
      </c>
    </row>
    <row r="76" spans="1:12" ht="15.4" customHeight="1" x14ac:dyDescent="0.25">
      <c r="K76" s="41" t="s">
        <v>45</v>
      </c>
      <c r="L76" s="47">
        <v>91.858481331282334</v>
      </c>
    </row>
    <row r="77" spans="1:12" ht="15.4" customHeight="1" x14ac:dyDescent="0.25">
      <c r="B77" s="4"/>
      <c r="C77" s="4"/>
      <c r="D77" s="4"/>
      <c r="E77" s="4"/>
      <c r="F77" s="28"/>
      <c r="G77" s="28"/>
      <c r="H77" s="28"/>
      <c r="I77" s="28"/>
      <c r="J77" s="54"/>
      <c r="K77" s="41" t="s">
        <v>2</v>
      </c>
      <c r="L77" s="47">
        <v>99.399113082039918</v>
      </c>
    </row>
    <row r="78" spans="1:12" ht="15.4" customHeight="1" x14ac:dyDescent="0.25">
      <c r="B78" s="4"/>
      <c r="C78" s="4"/>
      <c r="D78" s="4"/>
      <c r="E78" s="4"/>
      <c r="F78" s="28"/>
      <c r="G78" s="28"/>
      <c r="H78" s="28"/>
      <c r="I78" s="28"/>
      <c r="J78" s="54"/>
      <c r="K78" s="41" t="s">
        <v>1</v>
      </c>
      <c r="L78" s="47">
        <v>93.257142857142867</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95.705960535732544</v>
      </c>
    </row>
    <row r="83" spans="1:12" ht="15.4" customHeight="1" x14ac:dyDescent="0.25">
      <c r="B83" s="28"/>
      <c r="C83" s="28"/>
      <c r="D83" s="28"/>
      <c r="E83" s="28"/>
      <c r="F83" s="28"/>
      <c r="G83" s="28"/>
      <c r="H83" s="28"/>
      <c r="I83" s="28"/>
      <c r="J83" s="54"/>
      <c r="K83" s="46" t="s">
        <v>5</v>
      </c>
      <c r="L83" s="47">
        <v>87.77082330284064</v>
      </c>
    </row>
    <row r="84" spans="1:12" ht="15.4" customHeight="1" x14ac:dyDescent="0.25">
      <c r="A84" s="28"/>
      <c r="B84" s="27"/>
      <c r="C84" s="27"/>
      <c r="D84" s="27"/>
      <c r="E84" s="27"/>
      <c r="F84" s="27"/>
      <c r="G84" s="27"/>
      <c r="H84" s="27"/>
      <c r="I84" s="27"/>
      <c r="J84" s="63"/>
      <c r="K84" s="46" t="s">
        <v>46</v>
      </c>
      <c r="L84" s="47">
        <v>101.34509371554576</v>
      </c>
    </row>
    <row r="85" spans="1:12" ht="15.4" customHeight="1" x14ac:dyDescent="0.25">
      <c r="K85" s="50" t="s">
        <v>4</v>
      </c>
      <c r="L85" s="47">
        <v>93.060409385921119</v>
      </c>
    </row>
    <row r="86" spans="1:12" ht="15.4" customHeight="1" x14ac:dyDescent="0.25">
      <c r="K86" s="41" t="s">
        <v>3</v>
      </c>
      <c r="L86" s="47">
        <v>93.834336724102144</v>
      </c>
    </row>
    <row r="87" spans="1:12" ht="15.4" customHeight="1" x14ac:dyDescent="0.25">
      <c r="K87" s="41" t="s">
        <v>45</v>
      </c>
      <c r="L87" s="47">
        <v>91.211809131479569</v>
      </c>
    </row>
    <row r="88" spans="1:12" ht="15.4" customHeight="1" x14ac:dyDescent="0.25">
      <c r="K88" s="41" t="s">
        <v>2</v>
      </c>
      <c r="L88" s="47">
        <v>106.20155038759691</v>
      </c>
    </row>
    <row r="89" spans="1:12" ht="15.4" customHeight="1" x14ac:dyDescent="0.25">
      <c r="K89" s="41" t="s">
        <v>1</v>
      </c>
      <c r="L89" s="47">
        <v>83</v>
      </c>
    </row>
    <row r="90" spans="1:12" ht="15.4" customHeight="1" x14ac:dyDescent="0.25">
      <c r="K90" s="49"/>
      <c r="L90" s="47" t="s">
        <v>8</v>
      </c>
    </row>
    <row r="91" spans="1:12" ht="15" customHeight="1" x14ac:dyDescent="0.25">
      <c r="K91" s="46" t="s">
        <v>6</v>
      </c>
      <c r="L91" s="47">
        <v>96.830589919231159</v>
      </c>
    </row>
    <row r="92" spans="1:12" ht="15" customHeight="1" x14ac:dyDescent="0.25">
      <c r="K92" s="46" t="s">
        <v>5</v>
      </c>
      <c r="L92" s="47">
        <v>88.146364949446323</v>
      </c>
    </row>
    <row r="93" spans="1:12" ht="15" customHeight="1" x14ac:dyDescent="0.25">
      <c r="A93" s="26"/>
      <c r="K93" s="46" t="s">
        <v>46</v>
      </c>
      <c r="L93" s="47">
        <v>101.83020948180817</v>
      </c>
    </row>
    <row r="94" spans="1:12" ht="15" customHeight="1" x14ac:dyDescent="0.25">
      <c r="K94" s="50" t="s">
        <v>4</v>
      </c>
      <c r="L94" s="47">
        <v>96.280579131303043</v>
      </c>
    </row>
    <row r="95" spans="1:12" ht="15" customHeight="1" x14ac:dyDescent="0.25">
      <c r="K95" s="41" t="s">
        <v>3</v>
      </c>
      <c r="L95" s="47">
        <v>94.249532904297283</v>
      </c>
    </row>
    <row r="96" spans="1:12" ht="15" customHeight="1" x14ac:dyDescent="0.25">
      <c r="K96" s="41" t="s">
        <v>45</v>
      </c>
      <c r="L96" s="47">
        <v>89.495365602471679</v>
      </c>
    </row>
    <row r="97" spans="1:12" ht="15" customHeight="1" x14ac:dyDescent="0.25">
      <c r="K97" s="41" t="s">
        <v>2</v>
      </c>
      <c r="L97" s="47">
        <v>107.23514211886305</v>
      </c>
    </row>
    <row r="98" spans="1:12" ht="15" customHeight="1" x14ac:dyDescent="0.25">
      <c r="K98" s="41" t="s">
        <v>1</v>
      </c>
      <c r="L98" s="47">
        <v>82</v>
      </c>
    </row>
    <row r="99" spans="1:12" ht="15" customHeight="1" x14ac:dyDescent="0.25">
      <c r="K99" s="43"/>
      <c r="L99" s="47" t="s">
        <v>7</v>
      </c>
    </row>
    <row r="100" spans="1:12" ht="15" customHeight="1" x14ac:dyDescent="0.25">
      <c r="A100" s="25"/>
      <c r="B100" s="24"/>
      <c r="K100" s="46" t="s">
        <v>6</v>
      </c>
      <c r="L100" s="47">
        <v>97.557509457110726</v>
      </c>
    </row>
    <row r="101" spans="1:12" x14ac:dyDescent="0.25">
      <c r="A101" s="25"/>
      <c r="B101" s="24"/>
      <c r="K101" s="46" t="s">
        <v>5</v>
      </c>
      <c r="L101" s="47">
        <v>87.650264805007211</v>
      </c>
    </row>
    <row r="102" spans="1:12" x14ac:dyDescent="0.25">
      <c r="A102" s="25"/>
      <c r="B102" s="24"/>
      <c r="K102" s="46" t="s">
        <v>46</v>
      </c>
      <c r="L102" s="47">
        <v>101.95501653803748</v>
      </c>
    </row>
    <row r="103" spans="1:12" x14ac:dyDescent="0.25">
      <c r="A103" s="25"/>
      <c r="B103" s="24"/>
      <c r="K103" s="50" t="s">
        <v>4</v>
      </c>
      <c r="L103" s="47">
        <v>96.296555167249124</v>
      </c>
    </row>
    <row r="104" spans="1:12" x14ac:dyDescent="0.25">
      <c r="A104" s="25"/>
      <c r="B104" s="24"/>
      <c r="K104" s="41" t="s">
        <v>3</v>
      </c>
      <c r="L104" s="47">
        <v>94.313473116047334</v>
      </c>
    </row>
    <row r="105" spans="1:12" x14ac:dyDescent="0.25">
      <c r="A105" s="25"/>
      <c r="B105" s="24"/>
      <c r="K105" s="41" t="s">
        <v>45</v>
      </c>
      <c r="L105" s="47">
        <v>88.168898043254387</v>
      </c>
    </row>
    <row r="106" spans="1:12" x14ac:dyDescent="0.25">
      <c r="A106" s="25"/>
      <c r="B106" s="24"/>
      <c r="K106" s="41" t="s">
        <v>2</v>
      </c>
      <c r="L106" s="47">
        <v>105.95348837209302</v>
      </c>
    </row>
    <row r="107" spans="1:12" x14ac:dyDescent="0.25">
      <c r="A107" s="25"/>
      <c r="B107" s="24"/>
      <c r="K107" s="41" t="s">
        <v>1</v>
      </c>
      <c r="L107" s="47">
        <v>82.62</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100.56638347492921</v>
      </c>
    </row>
    <row r="111" spans="1:12" x14ac:dyDescent="0.25">
      <c r="K111" s="75">
        <v>43918</v>
      </c>
      <c r="L111" s="47">
        <v>100.21076418312582</v>
      </c>
    </row>
    <row r="112" spans="1:12" x14ac:dyDescent="0.25">
      <c r="K112" s="75">
        <v>43925</v>
      </c>
      <c r="L112" s="47">
        <v>98.171204252945984</v>
      </c>
    </row>
    <row r="113" spans="11:12" x14ac:dyDescent="0.25">
      <c r="K113" s="75">
        <v>43932</v>
      </c>
      <c r="L113" s="47">
        <v>95.625375717938127</v>
      </c>
    </row>
    <row r="114" spans="11:12" x14ac:dyDescent="0.25">
      <c r="K114" s="75">
        <v>43939</v>
      </c>
      <c r="L114" s="47">
        <v>95.307418754390909</v>
      </c>
    </row>
    <row r="115" spans="11:12" x14ac:dyDescent="0.25">
      <c r="K115" s="75">
        <v>43946</v>
      </c>
      <c r="L115" s="47">
        <v>95.594231869572454</v>
      </c>
    </row>
    <row r="116" spans="11:12" x14ac:dyDescent="0.25">
      <c r="K116" s="75">
        <v>43953</v>
      </c>
      <c r="L116" s="47">
        <v>95.396504646227612</v>
      </c>
    </row>
    <row r="117" spans="11:12" x14ac:dyDescent="0.25">
      <c r="K117" s="75">
        <v>43960</v>
      </c>
      <c r="L117" s="47">
        <v>95.120555664196885</v>
      </c>
    </row>
    <row r="118" spans="11:12" x14ac:dyDescent="0.25">
      <c r="K118" s="75">
        <v>43967</v>
      </c>
      <c r="L118" s="47">
        <v>95.135765450608034</v>
      </c>
    </row>
    <row r="119" spans="11:12" x14ac:dyDescent="0.25">
      <c r="K119" s="75">
        <v>43974</v>
      </c>
      <c r="L119" s="47">
        <v>94.956145115847875</v>
      </c>
    </row>
    <row r="120" spans="11:12" x14ac:dyDescent="0.25">
      <c r="K120" s="75">
        <v>43981</v>
      </c>
      <c r="L120" s="47">
        <v>94.562863495788335</v>
      </c>
    </row>
    <row r="121" spans="11:12" x14ac:dyDescent="0.25">
      <c r="K121" s="75">
        <v>43988</v>
      </c>
      <c r="L121" s="47">
        <v>94.101499974650366</v>
      </c>
    </row>
    <row r="122" spans="11:12" x14ac:dyDescent="0.25">
      <c r="K122" s="75">
        <v>43995</v>
      </c>
      <c r="L122" s="47">
        <v>94.379621783311237</v>
      </c>
    </row>
    <row r="123" spans="11:12" x14ac:dyDescent="0.25">
      <c r="K123" s="75">
        <v>44002</v>
      </c>
      <c r="L123" s="47">
        <v>94.299227197995208</v>
      </c>
    </row>
    <row r="124" spans="11:12" x14ac:dyDescent="0.25">
      <c r="K124" s="75">
        <v>44009</v>
      </c>
      <c r="L124" s="47">
        <v>93.960063446537603</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102.18464827093602</v>
      </c>
    </row>
    <row r="153" spans="11:12" x14ac:dyDescent="0.25">
      <c r="K153" s="75">
        <v>43918</v>
      </c>
      <c r="L153" s="47">
        <v>103.40697016063922</v>
      </c>
    </row>
    <row r="154" spans="11:12" x14ac:dyDescent="0.25">
      <c r="K154" s="75">
        <v>43925</v>
      </c>
      <c r="L154" s="47">
        <v>103.38249704875658</v>
      </c>
    </row>
    <row r="155" spans="11:12" x14ac:dyDescent="0.25">
      <c r="K155" s="75">
        <v>43932</v>
      </c>
      <c r="L155" s="47">
        <v>99.113392650428608</v>
      </c>
    </row>
    <row r="156" spans="11:12" x14ac:dyDescent="0.25">
      <c r="K156" s="75">
        <v>43939</v>
      </c>
      <c r="L156" s="47">
        <v>98.910874303744009</v>
      </c>
    </row>
    <row r="157" spans="11:12" x14ac:dyDescent="0.25">
      <c r="K157" s="75">
        <v>43946</v>
      </c>
      <c r="L157" s="47">
        <v>101.44321130266867</v>
      </c>
    </row>
    <row r="158" spans="11:12" x14ac:dyDescent="0.25">
      <c r="K158" s="75">
        <v>43953</v>
      </c>
      <c r="L158" s="47">
        <v>101.5049605589214</v>
      </c>
    </row>
    <row r="159" spans="11:12" x14ac:dyDescent="0.25">
      <c r="K159" s="75">
        <v>43960</v>
      </c>
      <c r="L159" s="47">
        <v>99.985013879536695</v>
      </c>
    </row>
    <row r="160" spans="11:12" x14ac:dyDescent="0.25">
      <c r="K160" s="75">
        <v>43967</v>
      </c>
      <c r="L160" s="47">
        <v>99.686441649550019</v>
      </c>
    </row>
    <row r="161" spans="11:12" x14ac:dyDescent="0.25">
      <c r="K161" s="75">
        <v>43974</v>
      </c>
      <c r="L161" s="47">
        <v>99.410676229091123</v>
      </c>
    </row>
    <row r="162" spans="11:12" x14ac:dyDescent="0.25">
      <c r="K162" s="75">
        <v>43981</v>
      </c>
      <c r="L162" s="47">
        <v>98.247637600664532</v>
      </c>
    </row>
    <row r="163" spans="11:12" x14ac:dyDescent="0.25">
      <c r="K163" s="75">
        <v>43988</v>
      </c>
      <c r="L163" s="47">
        <v>98.164232376709265</v>
      </c>
    </row>
    <row r="164" spans="11:12" x14ac:dyDescent="0.25">
      <c r="K164" s="75">
        <v>43995</v>
      </c>
      <c r="L164" s="47">
        <v>99.027023197154932</v>
      </c>
    </row>
    <row r="165" spans="11:12" x14ac:dyDescent="0.25">
      <c r="K165" s="75">
        <v>44002</v>
      </c>
      <c r="L165" s="47">
        <v>101.85913295881659</v>
      </c>
    </row>
    <row r="166" spans="11:12" x14ac:dyDescent="0.25">
      <c r="K166" s="75">
        <v>44009</v>
      </c>
      <c r="L166" s="47">
        <v>99.967842511198626</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6271-01FB-46D8-A814-01752726F338}">
  <sheetPr codeName="Sheet22">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38</v>
      </c>
    </row>
    <row r="2" spans="1:12" ht="19.5" customHeight="1" x14ac:dyDescent="0.3">
      <c r="A2" s="7" t="str">
        <f>"Weekly Payroll Jobs and Wages in Australia - " &amp;$L$1</f>
        <v>Weekly Payroll Jobs and Wages in Australia - Other services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Other services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-6.3219818321075927E-2</v>
      </c>
      <c r="C11" s="32">
        <v>1.3116661025704968E-2</v>
      </c>
      <c r="D11" s="32">
        <v>-7.8012229481599915E-3</v>
      </c>
      <c r="E11" s="32">
        <v>2.5272841751784458E-3</v>
      </c>
      <c r="F11" s="32">
        <v>3.2988890755086153E-2</v>
      </c>
      <c r="G11" s="32">
        <v>-1.5103565480324099E-2</v>
      </c>
      <c r="H11" s="32">
        <v>-4.7268678318710955E-2</v>
      </c>
      <c r="I11" s="68">
        <v>-2.1585210817767875E-2</v>
      </c>
      <c r="J11" s="46"/>
      <c r="K11" s="46"/>
      <c r="L11" s="47"/>
    </row>
    <row r="12" spans="1:12" x14ac:dyDescent="0.25">
      <c r="A12" s="69" t="s">
        <v>6</v>
      </c>
      <c r="B12" s="32">
        <v>-7.7488054098864501E-2</v>
      </c>
      <c r="C12" s="32">
        <v>-6.7597328359106923E-3</v>
      </c>
      <c r="D12" s="32">
        <v>-1.6260317649512745E-2</v>
      </c>
      <c r="E12" s="32">
        <v>3.6764705882363913E-4</v>
      </c>
      <c r="F12" s="32">
        <v>1.7484515595023176E-2</v>
      </c>
      <c r="G12" s="32">
        <v>-4.8192839591394421E-3</v>
      </c>
      <c r="H12" s="32">
        <v>-4.5089251817669873E-2</v>
      </c>
      <c r="I12" s="68">
        <v>7.5155229498955478E-3</v>
      </c>
      <c r="J12" s="46"/>
      <c r="K12" s="46"/>
      <c r="L12" s="47"/>
    </row>
    <row r="13" spans="1:12" ht="15" customHeight="1" x14ac:dyDescent="0.25">
      <c r="A13" s="69" t="s">
        <v>5</v>
      </c>
      <c r="B13" s="32">
        <v>-7.4580124265626213E-2</v>
      </c>
      <c r="C13" s="32">
        <v>2.1523562946550889E-2</v>
      </c>
      <c r="D13" s="32">
        <v>-8.7669247400141703E-3</v>
      </c>
      <c r="E13" s="32">
        <v>3.9409225396518366E-3</v>
      </c>
      <c r="F13" s="32">
        <v>4.7334023737493736E-2</v>
      </c>
      <c r="G13" s="32">
        <v>-5.1774203343362135E-3</v>
      </c>
      <c r="H13" s="32">
        <v>-4.0930921724774749E-2</v>
      </c>
      <c r="I13" s="68">
        <v>-5.1423391739185864E-2</v>
      </c>
      <c r="J13" s="46"/>
      <c r="K13" s="46"/>
      <c r="L13" s="47"/>
    </row>
    <row r="14" spans="1:12" ht="15" customHeight="1" x14ac:dyDescent="0.25">
      <c r="A14" s="69" t="s">
        <v>46</v>
      </c>
      <c r="B14" s="32">
        <v>-5.4835612452720395E-2</v>
      </c>
      <c r="C14" s="32">
        <v>2.5446797316848624E-2</v>
      </c>
      <c r="D14" s="32">
        <v>5.3540033109600316E-4</v>
      </c>
      <c r="E14" s="32">
        <v>1.7741209744810416E-3</v>
      </c>
      <c r="F14" s="32">
        <v>2.2818281129582951E-2</v>
      </c>
      <c r="G14" s="32">
        <v>6.6992761623148045E-3</v>
      </c>
      <c r="H14" s="32">
        <v>-7.6005240460187862E-2</v>
      </c>
      <c r="I14" s="68">
        <v>-1.1614768102804041E-2</v>
      </c>
      <c r="J14" s="46"/>
      <c r="K14" s="46"/>
      <c r="L14" s="47"/>
    </row>
    <row r="15" spans="1:12" ht="15" customHeight="1" x14ac:dyDescent="0.25">
      <c r="A15" s="69" t="s">
        <v>4</v>
      </c>
      <c r="B15" s="32">
        <v>-5.0074728541348423E-2</v>
      </c>
      <c r="C15" s="32">
        <v>2.2356809597867011E-2</v>
      </c>
      <c r="D15" s="32">
        <v>-1.3828125000000524E-3</v>
      </c>
      <c r="E15" s="32">
        <v>2.5673382359341357E-3</v>
      </c>
      <c r="F15" s="32">
        <v>2.5790536137716202E-2</v>
      </c>
      <c r="G15" s="32">
        <v>-3.4573922427265313E-2</v>
      </c>
      <c r="H15" s="32">
        <v>-2.4001380895471658E-2</v>
      </c>
      <c r="I15" s="68">
        <v>-6.5240515199927351E-2</v>
      </c>
      <c r="J15" s="46"/>
      <c r="K15" s="64"/>
      <c r="L15" s="47"/>
    </row>
    <row r="16" spans="1:12" ht="15" customHeight="1" x14ac:dyDescent="0.25">
      <c r="A16" s="69" t="s">
        <v>3</v>
      </c>
      <c r="B16" s="32">
        <v>-4.4375671609714118E-2</v>
      </c>
      <c r="C16" s="32">
        <v>1.8987090367428072E-2</v>
      </c>
      <c r="D16" s="32">
        <v>-3.7917900973338803E-3</v>
      </c>
      <c r="E16" s="32">
        <v>3.3970276008492561E-3</v>
      </c>
      <c r="F16" s="32">
        <v>5.0330928321740798E-2</v>
      </c>
      <c r="G16" s="32">
        <v>-8.5829945561407106E-2</v>
      </c>
      <c r="H16" s="32">
        <v>-1.849296776956233E-2</v>
      </c>
      <c r="I16" s="68">
        <v>-2.2392384513927444E-2</v>
      </c>
      <c r="J16" s="46"/>
      <c r="K16" s="46"/>
      <c r="L16" s="47"/>
    </row>
    <row r="17" spans="1:12" ht="15" customHeight="1" x14ac:dyDescent="0.25">
      <c r="A17" s="69" t="s">
        <v>45</v>
      </c>
      <c r="B17" s="32">
        <v>-5.7216274089935681E-2</v>
      </c>
      <c r="C17" s="32">
        <v>2.8267619178458547E-2</v>
      </c>
      <c r="D17" s="32">
        <v>-9.5593489479952609E-3</v>
      </c>
      <c r="E17" s="32">
        <v>1.3410218586562994E-2</v>
      </c>
      <c r="F17" s="32">
        <v>2.6367061995223207E-2</v>
      </c>
      <c r="G17" s="32">
        <v>1.7691178125558427E-2</v>
      </c>
      <c r="H17" s="32">
        <v>-2.9203210911459943E-2</v>
      </c>
      <c r="I17" s="68">
        <v>-6.2441947299344602E-2</v>
      </c>
      <c r="J17" s="46"/>
      <c r="K17" s="46"/>
      <c r="L17" s="47"/>
    </row>
    <row r="18" spans="1:12" ht="15" customHeight="1" x14ac:dyDescent="0.25">
      <c r="A18" s="69" t="s">
        <v>2</v>
      </c>
      <c r="B18" s="32">
        <v>-6.9773299748110418E-3</v>
      </c>
      <c r="C18" s="32">
        <v>-2.8990147783251152E-2</v>
      </c>
      <c r="D18" s="32">
        <v>-2.5389369592088928E-2</v>
      </c>
      <c r="E18" s="32">
        <v>6.4275347294215912E-3</v>
      </c>
      <c r="F18" s="32">
        <v>8.189496004539043E-2</v>
      </c>
      <c r="G18" s="32">
        <v>-1.4875072311292481E-2</v>
      </c>
      <c r="H18" s="32">
        <v>-7.5974673518132585E-2</v>
      </c>
      <c r="I18" s="68">
        <v>2.6460323846892786E-2</v>
      </c>
      <c r="J18" s="46"/>
      <c r="K18" s="46"/>
      <c r="L18" s="47"/>
    </row>
    <row r="19" spans="1:12" x14ac:dyDescent="0.25">
      <c r="A19" s="70" t="s">
        <v>1</v>
      </c>
      <c r="B19" s="32">
        <v>-2.8280773143438687E-3</v>
      </c>
      <c r="C19" s="32">
        <v>1.8032640949554812E-2</v>
      </c>
      <c r="D19" s="32">
        <v>3.0024850168104411E-3</v>
      </c>
      <c r="E19" s="32">
        <v>6.1773790263273121E-3</v>
      </c>
      <c r="F19" s="32">
        <v>9.615770431926296E-2</v>
      </c>
      <c r="G19" s="32">
        <v>-2.0097871264970979E-2</v>
      </c>
      <c r="H19" s="32">
        <v>-5.1233282594832952E-2</v>
      </c>
      <c r="I19" s="68">
        <v>-5.0810761184169384E-2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-4.820629347385974E-2</v>
      </c>
      <c r="C21" s="32">
        <v>8.2711640379762308E-4</v>
      </c>
      <c r="D21" s="32">
        <v>-5.7644348835883541E-4</v>
      </c>
      <c r="E21" s="32">
        <v>-1.522736357233434E-4</v>
      </c>
      <c r="F21" s="32">
        <v>1.2319948290341776E-2</v>
      </c>
      <c r="G21" s="32">
        <v>6.9660846509629337E-3</v>
      </c>
      <c r="H21" s="32">
        <v>-2.8065642227029786E-2</v>
      </c>
      <c r="I21" s="68">
        <v>5.7071871658271878E-3</v>
      </c>
      <c r="J21" s="46"/>
      <c r="K21" s="46"/>
      <c r="L21" s="46"/>
    </row>
    <row r="22" spans="1:12" x14ac:dyDescent="0.25">
      <c r="A22" s="69" t="s">
        <v>13</v>
      </c>
      <c r="B22" s="32">
        <v>-7.4124424931201749E-2</v>
      </c>
      <c r="C22" s="32">
        <v>2.0135749748290133E-2</v>
      </c>
      <c r="D22" s="32">
        <v>-1.4595017578769021E-2</v>
      </c>
      <c r="E22" s="32">
        <v>4.2153594000831074E-3</v>
      </c>
      <c r="F22" s="32">
        <v>5.9253407263278657E-2</v>
      </c>
      <c r="G22" s="32">
        <v>-4.3336545329761278E-2</v>
      </c>
      <c r="H22" s="32">
        <v>-7.0884925221383344E-2</v>
      </c>
      <c r="I22" s="68">
        <v>-5.2511224685992897E-2</v>
      </c>
      <c r="J22" s="46"/>
      <c r="K22" s="52" t="s">
        <v>12</v>
      </c>
      <c r="L22" s="46" t="s">
        <v>63</v>
      </c>
    </row>
    <row r="23" spans="1:12" x14ac:dyDescent="0.25">
      <c r="A23" s="70" t="s">
        <v>48</v>
      </c>
      <c r="B23" s="32">
        <v>-7.8206556952183592E-2</v>
      </c>
      <c r="C23" s="32">
        <v>0.10750116767865481</v>
      </c>
      <c r="D23" s="32">
        <v>2.0658583829542998E-2</v>
      </c>
      <c r="E23" s="32">
        <v>2.2370544227666045E-2</v>
      </c>
      <c r="F23" s="32">
        <v>0.18564077132863477</v>
      </c>
      <c r="G23" s="32">
        <v>0.11097088725561255</v>
      </c>
      <c r="H23" s="32">
        <v>8.3397448267363838E-3</v>
      </c>
      <c r="I23" s="68">
        <v>2.481355891550252E-2</v>
      </c>
      <c r="J23" s="46"/>
      <c r="K23" s="49"/>
      <c r="L23" s="46" t="s">
        <v>9</v>
      </c>
    </row>
    <row r="24" spans="1:12" x14ac:dyDescent="0.25">
      <c r="A24" s="69" t="s">
        <v>49</v>
      </c>
      <c r="B24" s="32">
        <v>-8.8066065702704366E-2</v>
      </c>
      <c r="C24" s="32">
        <v>4.2129148230088509E-2</v>
      </c>
      <c r="D24" s="32">
        <v>1.2978223655402132E-4</v>
      </c>
      <c r="E24" s="32">
        <v>5.5912887987403792E-3</v>
      </c>
      <c r="F24" s="32">
        <v>5.6064031262890168E-3</v>
      </c>
      <c r="G24" s="32">
        <v>2.1218423176993628E-2</v>
      </c>
      <c r="H24" s="32">
        <v>-3.0007913926200502E-2</v>
      </c>
      <c r="I24" s="68">
        <v>-8.9216383388477372E-3</v>
      </c>
      <c r="J24" s="46"/>
      <c r="K24" s="46" t="s">
        <v>48</v>
      </c>
      <c r="L24" s="47">
        <v>83.231825839056626</v>
      </c>
    </row>
    <row r="25" spans="1:12" x14ac:dyDescent="0.25">
      <c r="A25" s="69" t="s">
        <v>50</v>
      </c>
      <c r="B25" s="32">
        <v>-5.9402643018172219E-2</v>
      </c>
      <c r="C25" s="32">
        <v>4.8131885677791253E-3</v>
      </c>
      <c r="D25" s="32">
        <v>-1.2362319030119084E-2</v>
      </c>
      <c r="E25" s="32">
        <v>4.4485731855714583E-4</v>
      </c>
      <c r="F25" s="32">
        <v>2.3323797939027502E-2</v>
      </c>
      <c r="G25" s="32">
        <v>-1.3653423353331862E-2</v>
      </c>
      <c r="H25" s="32">
        <v>-5.554102585237386E-2</v>
      </c>
      <c r="I25" s="68">
        <v>-2.7149693433311084E-2</v>
      </c>
      <c r="J25" s="46"/>
      <c r="K25" s="46" t="s">
        <v>49</v>
      </c>
      <c r="L25" s="47">
        <v>87.50680621937201</v>
      </c>
    </row>
    <row r="26" spans="1:12" x14ac:dyDescent="0.25">
      <c r="A26" s="69" t="s">
        <v>51</v>
      </c>
      <c r="B26" s="32">
        <v>-4.2073003757974736E-2</v>
      </c>
      <c r="C26" s="32">
        <v>6.8733747966120973E-5</v>
      </c>
      <c r="D26" s="32">
        <v>-1.3003962060271324E-2</v>
      </c>
      <c r="E26" s="32">
        <v>1.623474234862643E-3</v>
      </c>
      <c r="F26" s="32">
        <v>4.2775048762560441E-2</v>
      </c>
      <c r="G26" s="32">
        <v>-3.048360670889172E-2</v>
      </c>
      <c r="H26" s="32">
        <v>-5.9581823406568146E-2</v>
      </c>
      <c r="I26" s="68">
        <v>-2.0770699981151108E-2</v>
      </c>
      <c r="J26" s="46"/>
      <c r="K26" s="46" t="s">
        <v>50</v>
      </c>
      <c r="L26" s="47">
        <v>93.609177077235415</v>
      </c>
    </row>
    <row r="27" spans="1:12" ht="17.25" customHeight="1" x14ac:dyDescent="0.25">
      <c r="A27" s="69" t="s">
        <v>52</v>
      </c>
      <c r="B27" s="32">
        <v>-3.6179062881031232E-2</v>
      </c>
      <c r="C27" s="32">
        <v>-7.1065334027167193E-3</v>
      </c>
      <c r="D27" s="32">
        <v>-1.4270139309509378E-2</v>
      </c>
      <c r="E27" s="32">
        <v>-5.344068974122429E-5</v>
      </c>
      <c r="F27" s="32">
        <v>5.2549851092014155E-2</v>
      </c>
      <c r="G27" s="32">
        <v>-3.7700619203417718E-2</v>
      </c>
      <c r="H27" s="32">
        <v>-6.203385303877007E-2</v>
      </c>
      <c r="I27" s="68">
        <v>-2.8249926370812695E-2</v>
      </c>
      <c r="J27" s="59"/>
      <c r="K27" s="50" t="s">
        <v>51</v>
      </c>
      <c r="L27" s="47">
        <v>95.786115885454606</v>
      </c>
    </row>
    <row r="28" spans="1:12" x14ac:dyDescent="0.25">
      <c r="A28" s="69" t="s">
        <v>53</v>
      </c>
      <c r="B28" s="32">
        <v>-4.7749626335168216E-2</v>
      </c>
      <c r="C28" s="32">
        <v>-6.6859337567022337E-3</v>
      </c>
      <c r="D28" s="32">
        <v>-1.1085787839781869E-2</v>
      </c>
      <c r="E28" s="32">
        <v>-1.4365643429607999E-3</v>
      </c>
      <c r="F28" s="32">
        <v>5.7416498153189943E-2</v>
      </c>
      <c r="G28" s="32">
        <v>-2.7326892888001497E-2</v>
      </c>
      <c r="H28" s="32">
        <v>-4.6394720067041706E-2</v>
      </c>
      <c r="I28" s="68">
        <v>-4.1487102371753237E-2</v>
      </c>
      <c r="J28" s="54"/>
      <c r="K28" s="41" t="s">
        <v>52</v>
      </c>
      <c r="L28" s="47">
        <v>97.071938686639953</v>
      </c>
    </row>
    <row r="29" spans="1:12" ht="15.75" thickBot="1" x14ac:dyDescent="0.3">
      <c r="A29" s="71" t="s">
        <v>54</v>
      </c>
      <c r="B29" s="72">
        <v>-6.1423515532835204E-2</v>
      </c>
      <c r="C29" s="72">
        <v>3.3246753246753302E-2</v>
      </c>
      <c r="D29" s="72">
        <v>-2.1739130434781373E-3</v>
      </c>
      <c r="E29" s="72">
        <v>6.274837900019925E-4</v>
      </c>
      <c r="F29" s="72">
        <v>0.10966550496868921</v>
      </c>
      <c r="G29" s="72">
        <v>-4.7550967412902989E-2</v>
      </c>
      <c r="H29" s="72">
        <v>-3.1319354359037765E-2</v>
      </c>
      <c r="I29" s="73">
        <v>-1.9748745136676127E-2</v>
      </c>
      <c r="J29" s="54"/>
      <c r="K29" s="41" t="s">
        <v>53</v>
      </c>
      <c r="L29" s="47">
        <v>95.865991032044036</v>
      </c>
    </row>
    <row r="30" spans="1:12" x14ac:dyDescent="0.25">
      <c r="A30" s="31" t="s">
        <v>47</v>
      </c>
      <c r="B30" s="29"/>
      <c r="C30" s="29"/>
      <c r="D30" s="29"/>
      <c r="E30" s="29"/>
      <c r="F30" s="29"/>
      <c r="G30" s="29"/>
      <c r="H30" s="29"/>
      <c r="I30" s="29"/>
      <c r="J30" s="54"/>
      <c r="K30" s="41" t="s">
        <v>54</v>
      </c>
      <c r="L30" s="47">
        <v>90.837593393629561</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Other services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90.313593365297393</v>
      </c>
    </row>
    <row r="34" spans="1:12" x14ac:dyDescent="0.25">
      <c r="F34" s="23"/>
      <c r="G34" s="23"/>
      <c r="H34" s="23"/>
      <c r="I34" s="23"/>
      <c r="K34" s="46" t="s">
        <v>49</v>
      </c>
      <c r="L34" s="47">
        <v>91.18155968298143</v>
      </c>
    </row>
    <row r="35" spans="1:12" x14ac:dyDescent="0.25">
      <c r="B35" s="23"/>
      <c r="C35" s="23"/>
      <c r="D35" s="23"/>
      <c r="E35" s="23"/>
      <c r="F35" s="23"/>
      <c r="G35" s="23"/>
      <c r="H35" s="23"/>
      <c r="I35" s="23"/>
      <c r="K35" s="46" t="s">
        <v>50</v>
      </c>
      <c r="L35" s="47">
        <v>95.237086950564859</v>
      </c>
    </row>
    <row r="36" spans="1:12" x14ac:dyDescent="0.25">
      <c r="A36" s="23"/>
      <c r="B36" s="23"/>
      <c r="C36" s="23"/>
      <c r="D36" s="23"/>
      <c r="E36" s="23"/>
      <c r="F36" s="23"/>
      <c r="G36" s="23"/>
      <c r="H36" s="23"/>
      <c r="I36" s="23"/>
      <c r="K36" s="50" t="s">
        <v>51</v>
      </c>
      <c r="L36" s="47">
        <v>97.054796515862151</v>
      </c>
    </row>
    <row r="37" spans="1:12" x14ac:dyDescent="0.25">
      <c r="A37" s="23"/>
      <c r="B37" s="23"/>
      <c r="C37" s="23"/>
      <c r="D37" s="23"/>
      <c r="E37" s="23"/>
      <c r="F37" s="23"/>
      <c r="G37" s="23"/>
      <c r="H37" s="23"/>
      <c r="I37" s="23"/>
      <c r="K37" s="41" t="s">
        <v>52</v>
      </c>
      <c r="L37" s="47">
        <v>97.777390698484595</v>
      </c>
    </row>
    <row r="38" spans="1:12" x14ac:dyDescent="0.25">
      <c r="A38" s="23"/>
      <c r="B38" s="23"/>
      <c r="C38" s="23"/>
      <c r="D38" s="23"/>
      <c r="E38" s="23"/>
      <c r="F38" s="23"/>
      <c r="G38" s="23"/>
      <c r="H38" s="23"/>
      <c r="I38" s="23"/>
      <c r="K38" s="41" t="s">
        <v>53</v>
      </c>
      <c r="L38" s="47">
        <v>96.292515766833148</v>
      </c>
    </row>
    <row r="39" spans="1:12" x14ac:dyDescent="0.25">
      <c r="A39" s="23"/>
      <c r="B39" s="23"/>
      <c r="C39" s="23"/>
      <c r="D39" s="23"/>
      <c r="E39" s="23"/>
      <c r="F39" s="23"/>
      <c r="G39" s="23"/>
      <c r="H39" s="23"/>
      <c r="I39" s="23"/>
      <c r="K39" s="41" t="s">
        <v>54</v>
      </c>
      <c r="L39" s="47">
        <v>94.062131340935906</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92.179344304781637</v>
      </c>
    </row>
    <row r="43" spans="1:12" x14ac:dyDescent="0.25">
      <c r="K43" s="46" t="s">
        <v>49</v>
      </c>
      <c r="L43" s="47">
        <v>91.193393429729568</v>
      </c>
    </row>
    <row r="44" spans="1:12" x14ac:dyDescent="0.25">
      <c r="B44" s="29"/>
      <c r="C44" s="29"/>
      <c r="D44" s="29"/>
      <c r="E44" s="29"/>
      <c r="F44" s="29"/>
      <c r="G44" s="29"/>
      <c r="H44" s="29"/>
      <c r="I44" s="29"/>
      <c r="J44" s="54"/>
      <c r="K44" s="46" t="s">
        <v>50</v>
      </c>
      <c r="L44" s="47">
        <v>94.059735698182777</v>
      </c>
    </row>
    <row r="45" spans="1:12" ht="15.4" customHeight="1" x14ac:dyDescent="0.25">
      <c r="A45" s="26" t="str">
        <f>"Indexed number of payroll jobs in "&amp;$L$1&amp;" each week by age group"</f>
        <v>Indexed number of payroll jobs in Other services each week by age group</v>
      </c>
      <c r="B45" s="29"/>
      <c r="C45" s="29"/>
      <c r="D45" s="29"/>
      <c r="E45" s="29"/>
      <c r="F45" s="29"/>
      <c r="G45" s="29"/>
      <c r="H45" s="29"/>
      <c r="I45" s="29"/>
      <c r="J45" s="54"/>
      <c r="K45" s="50" t="s">
        <v>51</v>
      </c>
      <c r="L45" s="47">
        <v>95.792699624202527</v>
      </c>
    </row>
    <row r="46" spans="1:12" ht="15.4" customHeight="1" x14ac:dyDescent="0.25">
      <c r="B46" s="29"/>
      <c r="C46" s="29"/>
      <c r="D46" s="29"/>
      <c r="E46" s="29"/>
      <c r="F46" s="29"/>
      <c r="G46" s="29"/>
      <c r="H46" s="29"/>
      <c r="I46" s="29"/>
      <c r="J46" s="54"/>
      <c r="K46" s="41" t="s">
        <v>52</v>
      </c>
      <c r="L46" s="47">
        <v>96.382093711896871</v>
      </c>
    </row>
    <row r="47" spans="1:12" ht="15.4" customHeight="1" x14ac:dyDescent="0.25">
      <c r="B47" s="29"/>
      <c r="C47" s="29"/>
      <c r="D47" s="29"/>
      <c r="E47" s="29"/>
      <c r="F47" s="29"/>
      <c r="G47" s="29"/>
      <c r="H47" s="29"/>
      <c r="I47" s="29"/>
      <c r="J47" s="54"/>
      <c r="K47" s="41" t="s">
        <v>53</v>
      </c>
      <c r="L47" s="47">
        <v>95.225037366483178</v>
      </c>
    </row>
    <row r="48" spans="1:12" ht="15.4" customHeight="1" x14ac:dyDescent="0.25">
      <c r="B48" s="29"/>
      <c r="C48" s="29"/>
      <c r="D48" s="29"/>
      <c r="E48" s="29"/>
      <c r="F48" s="29"/>
      <c r="G48" s="29"/>
      <c r="H48" s="29"/>
      <c r="I48" s="29"/>
      <c r="J48" s="54"/>
      <c r="K48" s="41" t="s">
        <v>54</v>
      </c>
      <c r="L48" s="47">
        <v>93.857648446716482</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94.843712041460847</v>
      </c>
    </row>
    <row r="54" spans="1:12" ht="15.4" customHeight="1" x14ac:dyDescent="0.25">
      <c r="B54" s="28"/>
      <c r="C54" s="28"/>
      <c r="D54" s="28"/>
      <c r="E54" s="28"/>
      <c r="F54" s="28"/>
      <c r="G54" s="28"/>
      <c r="H54" s="28"/>
      <c r="I54" s="28"/>
      <c r="J54" s="54"/>
      <c r="K54" s="46" t="s">
        <v>5</v>
      </c>
      <c r="L54" s="47">
        <v>94.140261828781064</v>
      </c>
    </row>
    <row r="55" spans="1:12" ht="15.4" customHeight="1" x14ac:dyDescent="0.25">
      <c r="B55" s="4"/>
      <c r="C55" s="4"/>
      <c r="D55" s="5"/>
      <c r="E55" s="2"/>
      <c r="F55" s="28"/>
      <c r="G55" s="28"/>
      <c r="H55" s="28"/>
      <c r="I55" s="28"/>
      <c r="J55" s="54"/>
      <c r="K55" s="46" t="s">
        <v>46</v>
      </c>
      <c r="L55" s="47">
        <v>93.745749340297607</v>
      </c>
    </row>
    <row r="56" spans="1:12" ht="15.4" customHeight="1" x14ac:dyDescent="0.25">
      <c r="B56" s="4"/>
      <c r="C56" s="4"/>
      <c r="D56" s="5"/>
      <c r="E56" s="2"/>
      <c r="F56" s="28"/>
      <c r="G56" s="28"/>
      <c r="H56" s="28"/>
      <c r="I56" s="28"/>
      <c r="J56" s="54"/>
      <c r="K56" s="50" t="s">
        <v>4</v>
      </c>
      <c r="L56" s="47">
        <v>95.284398932966184</v>
      </c>
    </row>
    <row r="57" spans="1:12" ht="15.4" customHeight="1" x14ac:dyDescent="0.25">
      <c r="A57" s="4"/>
      <c r="B57" s="4"/>
      <c r="C57" s="4"/>
      <c r="D57" s="5"/>
      <c r="E57" s="2"/>
      <c r="F57" s="28"/>
      <c r="G57" s="28"/>
      <c r="H57" s="28"/>
      <c r="I57" s="28"/>
      <c r="J57" s="54"/>
      <c r="K57" s="41" t="s">
        <v>3</v>
      </c>
      <c r="L57" s="47">
        <v>98.105295853393386</v>
      </c>
    </row>
    <row r="58" spans="1:12" ht="15.4" customHeight="1" x14ac:dyDescent="0.25">
      <c r="B58" s="29"/>
      <c r="C58" s="29"/>
      <c r="D58" s="29"/>
      <c r="E58" s="29"/>
      <c r="F58" s="28"/>
      <c r="G58" s="28"/>
      <c r="H58" s="28"/>
      <c r="I58" s="28"/>
      <c r="J58" s="54"/>
      <c r="K58" s="41" t="s">
        <v>45</v>
      </c>
      <c r="L58" s="47">
        <v>95.444255800792305</v>
      </c>
    </row>
    <row r="59" spans="1:12" ht="15.4" customHeight="1" x14ac:dyDescent="0.25">
      <c r="K59" s="41" t="s">
        <v>2</v>
      </c>
      <c r="L59" s="47">
        <v>104.75382003395586</v>
      </c>
    </row>
    <row r="60" spans="1:12" ht="15.4" customHeight="1" x14ac:dyDescent="0.25">
      <c r="A60" s="26" t="str">
        <f>"Indexed number of payroll jobs held by men in "&amp;$L$1&amp;" each week by State and Territory"</f>
        <v>Indexed number of payroll jobs held by men in Other services each week by State and Territory</v>
      </c>
      <c r="K60" s="41" t="s">
        <v>1</v>
      </c>
      <c r="L60" s="47">
        <v>101.05263157894737</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94.357842740302857</v>
      </c>
    </row>
    <row r="63" spans="1:12" ht="15.4" customHeight="1" x14ac:dyDescent="0.25">
      <c r="B63" s="4"/>
      <c r="C63" s="4"/>
      <c r="D63" s="4"/>
      <c r="E63" s="4"/>
      <c r="F63" s="28"/>
      <c r="G63" s="28"/>
      <c r="H63" s="28"/>
      <c r="I63" s="28"/>
      <c r="J63" s="54"/>
      <c r="K63" s="46" t="s">
        <v>5</v>
      </c>
      <c r="L63" s="47">
        <v>94.605120989019269</v>
      </c>
    </row>
    <row r="64" spans="1:12" ht="15.4" customHeight="1" x14ac:dyDescent="0.25">
      <c r="B64" s="4"/>
      <c r="C64" s="4"/>
      <c r="D64" s="3"/>
      <c r="E64" s="2"/>
      <c r="F64" s="28"/>
      <c r="G64" s="28"/>
      <c r="H64" s="28"/>
      <c r="I64" s="28"/>
      <c r="J64" s="54"/>
      <c r="K64" s="46" t="s">
        <v>46</v>
      </c>
      <c r="L64" s="47">
        <v>94.325199270926845</v>
      </c>
    </row>
    <row r="65" spans="1:12" ht="15.4" customHeight="1" x14ac:dyDescent="0.25">
      <c r="B65" s="4"/>
      <c r="C65" s="4"/>
      <c r="D65" s="3"/>
      <c r="E65" s="2"/>
      <c r="F65" s="28"/>
      <c r="G65" s="28"/>
      <c r="H65" s="28"/>
      <c r="I65" s="28"/>
      <c r="J65" s="54"/>
      <c r="K65" s="50" t="s">
        <v>4</v>
      </c>
      <c r="L65" s="47">
        <v>95.78349539626538</v>
      </c>
    </row>
    <row r="66" spans="1:12" ht="15.4" customHeight="1" x14ac:dyDescent="0.25">
      <c r="B66" s="4"/>
      <c r="C66" s="4"/>
      <c r="D66" s="3"/>
      <c r="E66" s="2"/>
      <c r="F66" s="28"/>
      <c r="G66" s="28"/>
      <c r="H66" s="28"/>
      <c r="I66" s="28"/>
      <c r="J66" s="54"/>
      <c r="K66" s="41" t="s">
        <v>3</v>
      </c>
      <c r="L66" s="47">
        <v>98.089765491535957</v>
      </c>
    </row>
    <row r="67" spans="1:12" ht="15.4" customHeight="1" x14ac:dyDescent="0.25">
      <c r="B67" s="28"/>
      <c r="C67" s="28"/>
      <c r="D67" s="28"/>
      <c r="E67" s="28"/>
      <c r="F67" s="28"/>
      <c r="G67" s="28"/>
      <c r="H67" s="28"/>
      <c r="I67" s="28"/>
      <c r="J67" s="54"/>
      <c r="K67" s="41" t="s">
        <v>45</v>
      </c>
      <c r="L67" s="47">
        <v>95.925297113752123</v>
      </c>
    </row>
    <row r="68" spans="1:12" ht="15.4" customHeight="1" x14ac:dyDescent="0.25">
      <c r="A68" s="28"/>
      <c r="B68" s="28"/>
      <c r="C68" s="28"/>
      <c r="D68" s="28"/>
      <c r="E68" s="28"/>
      <c r="F68" s="28"/>
      <c r="G68" s="28"/>
      <c r="H68" s="28"/>
      <c r="I68" s="28"/>
      <c r="J68" s="54"/>
      <c r="K68" s="41" t="s">
        <v>2</v>
      </c>
      <c r="L68" s="47">
        <v>104.03225806451613</v>
      </c>
    </row>
    <row r="69" spans="1:12" ht="15.4" customHeight="1" x14ac:dyDescent="0.25">
      <c r="A69" s="28"/>
      <c r="B69" s="27"/>
      <c r="C69" s="27"/>
      <c r="D69" s="27"/>
      <c r="E69" s="27"/>
      <c r="F69" s="27"/>
      <c r="G69" s="27"/>
      <c r="H69" s="27"/>
      <c r="I69" s="27"/>
      <c r="J69" s="63"/>
      <c r="K69" s="41" t="s">
        <v>1</v>
      </c>
      <c r="L69" s="47">
        <v>101.31578947368421</v>
      </c>
    </row>
    <row r="70" spans="1:12" ht="15.4" customHeight="1" x14ac:dyDescent="0.25">
      <c r="K70" s="43"/>
      <c r="L70" s="47" t="s">
        <v>7</v>
      </c>
    </row>
    <row r="71" spans="1:12" ht="15.4" customHeight="1" x14ac:dyDescent="0.25">
      <c r="K71" s="46" t="s">
        <v>6</v>
      </c>
      <c r="L71" s="47">
        <v>93.804235160741769</v>
      </c>
    </row>
    <row r="72" spans="1:12" ht="15.4" customHeight="1" x14ac:dyDescent="0.25">
      <c r="K72" s="46" t="s">
        <v>5</v>
      </c>
      <c r="L72" s="47">
        <v>94.649295173002983</v>
      </c>
    </row>
    <row r="73" spans="1:12" ht="15.4" customHeight="1" x14ac:dyDescent="0.25">
      <c r="K73" s="46" t="s">
        <v>46</v>
      </c>
      <c r="L73" s="47">
        <v>95.018526075246882</v>
      </c>
    </row>
    <row r="74" spans="1:12" ht="15.4" customHeight="1" x14ac:dyDescent="0.25">
      <c r="K74" s="50" t="s">
        <v>4</v>
      </c>
      <c r="L74" s="47">
        <v>95.899836502882721</v>
      </c>
    </row>
    <row r="75" spans="1:12" ht="15.4" customHeight="1" x14ac:dyDescent="0.25">
      <c r="A75" s="26" t="str">
        <f>"Indexed number of payroll jobs held by women in "&amp;$L$1&amp;" each week by State and Territory"</f>
        <v>Indexed number of payroll jobs held by women in Other services each week by State and Territory</v>
      </c>
      <c r="K75" s="41" t="s">
        <v>3</v>
      </c>
      <c r="L75" s="47">
        <v>97.870787389346177</v>
      </c>
    </row>
    <row r="76" spans="1:12" ht="15.4" customHeight="1" x14ac:dyDescent="0.25">
      <c r="K76" s="41" t="s">
        <v>45</v>
      </c>
      <c r="L76" s="47">
        <v>95.794567062818331</v>
      </c>
    </row>
    <row r="77" spans="1:12" ht="15.4" customHeight="1" x14ac:dyDescent="0.25">
      <c r="B77" s="4"/>
      <c r="C77" s="4"/>
      <c r="D77" s="4"/>
      <c r="E77" s="4"/>
      <c r="F77" s="28"/>
      <c r="G77" s="28"/>
      <c r="H77" s="28"/>
      <c r="I77" s="28"/>
      <c r="J77" s="54"/>
      <c r="K77" s="41" t="s">
        <v>2</v>
      </c>
      <c r="L77" s="47">
        <v>100.83106960950762</v>
      </c>
    </row>
    <row r="78" spans="1:12" ht="15.4" customHeight="1" x14ac:dyDescent="0.25">
      <c r="B78" s="4"/>
      <c r="C78" s="4"/>
      <c r="D78" s="4"/>
      <c r="E78" s="4"/>
      <c r="F78" s="28"/>
      <c r="G78" s="28"/>
      <c r="H78" s="28"/>
      <c r="I78" s="28"/>
      <c r="J78" s="54"/>
      <c r="K78" s="41" t="s">
        <v>1</v>
      </c>
      <c r="L78" s="47">
        <v>102</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91.800614050930108</v>
      </c>
    </row>
    <row r="83" spans="1:12" ht="15.4" customHeight="1" x14ac:dyDescent="0.25">
      <c r="B83" s="28"/>
      <c r="C83" s="28"/>
      <c r="D83" s="28"/>
      <c r="E83" s="28"/>
      <c r="F83" s="28"/>
      <c r="G83" s="28"/>
      <c r="H83" s="28"/>
      <c r="I83" s="28"/>
      <c r="J83" s="54"/>
      <c r="K83" s="46" t="s">
        <v>5</v>
      </c>
      <c r="L83" s="47">
        <v>88.428476494672978</v>
      </c>
    </row>
    <row r="84" spans="1:12" ht="15.4" customHeight="1" x14ac:dyDescent="0.25">
      <c r="A84" s="28"/>
      <c r="B84" s="27"/>
      <c r="C84" s="27"/>
      <c r="D84" s="27"/>
      <c r="E84" s="27"/>
      <c r="F84" s="27"/>
      <c r="G84" s="27"/>
      <c r="H84" s="27"/>
      <c r="I84" s="27"/>
      <c r="J84" s="63"/>
      <c r="K84" s="46" t="s">
        <v>46</v>
      </c>
      <c r="L84" s="47">
        <v>91.092162554426707</v>
      </c>
    </row>
    <row r="85" spans="1:12" ht="15.4" customHeight="1" x14ac:dyDescent="0.25">
      <c r="K85" s="50" t="s">
        <v>4</v>
      </c>
      <c r="L85" s="47">
        <v>91.305779680553272</v>
      </c>
    </row>
    <row r="86" spans="1:12" ht="15.4" customHeight="1" x14ac:dyDescent="0.25">
      <c r="K86" s="41" t="s">
        <v>3</v>
      </c>
      <c r="L86" s="47">
        <v>90.575867522560245</v>
      </c>
    </row>
    <row r="87" spans="1:12" ht="15.4" customHeight="1" x14ac:dyDescent="0.25">
      <c r="K87" s="41" t="s">
        <v>45</v>
      </c>
      <c r="L87" s="47">
        <v>89.220291216533582</v>
      </c>
    </row>
    <row r="88" spans="1:12" ht="15.4" customHeight="1" x14ac:dyDescent="0.25">
      <c r="K88" s="41" t="s">
        <v>2</v>
      </c>
      <c r="L88" s="47">
        <v>99.742046431642308</v>
      </c>
    </row>
    <row r="89" spans="1:12" ht="15.4" customHeight="1" x14ac:dyDescent="0.25">
      <c r="K89" s="41" t="s">
        <v>1</v>
      </c>
      <c r="L89" s="47">
        <v>95.286278381046401</v>
      </c>
    </row>
    <row r="90" spans="1:12" ht="15.4" customHeight="1" x14ac:dyDescent="0.25">
      <c r="K90" s="49"/>
      <c r="L90" s="47" t="s">
        <v>8</v>
      </c>
    </row>
    <row r="91" spans="1:12" ht="15" customHeight="1" x14ac:dyDescent="0.25">
      <c r="K91" s="46" t="s">
        <v>6</v>
      </c>
      <c r="L91" s="47">
        <v>93.619288423333941</v>
      </c>
    </row>
    <row r="92" spans="1:12" ht="15" customHeight="1" x14ac:dyDescent="0.25">
      <c r="K92" s="46" t="s">
        <v>5</v>
      </c>
      <c r="L92" s="47">
        <v>92.72438851851058</v>
      </c>
    </row>
    <row r="93" spans="1:12" ht="15" customHeight="1" x14ac:dyDescent="0.25">
      <c r="A93" s="26"/>
      <c r="K93" s="46" t="s">
        <v>46</v>
      </c>
      <c r="L93" s="47">
        <v>94.648040638606673</v>
      </c>
    </row>
    <row r="94" spans="1:12" ht="15" customHeight="1" x14ac:dyDescent="0.25">
      <c r="K94" s="50" t="s">
        <v>4</v>
      </c>
      <c r="L94" s="47">
        <v>94.697842911246497</v>
      </c>
    </row>
    <row r="95" spans="1:12" ht="15" customHeight="1" x14ac:dyDescent="0.25">
      <c r="K95" s="41" t="s">
        <v>3</v>
      </c>
      <c r="L95" s="47">
        <v>94.166899246441531</v>
      </c>
    </row>
    <row r="96" spans="1:12" ht="15" customHeight="1" x14ac:dyDescent="0.25">
      <c r="K96" s="41" t="s">
        <v>45</v>
      </c>
      <c r="L96" s="47">
        <v>95.185533114138082</v>
      </c>
    </row>
    <row r="97" spans="1:12" ht="15" customHeight="1" x14ac:dyDescent="0.25">
      <c r="K97" s="41" t="s">
        <v>2</v>
      </c>
      <c r="L97" s="47">
        <v>99.742046431642308</v>
      </c>
    </row>
    <row r="98" spans="1:12" ht="15" customHeight="1" x14ac:dyDescent="0.25">
      <c r="K98" s="41" t="s">
        <v>1</v>
      </c>
      <c r="L98" s="47">
        <v>97.235932872655482</v>
      </c>
    </row>
    <row r="99" spans="1:12" ht="15" customHeight="1" x14ac:dyDescent="0.25">
      <c r="K99" s="43"/>
      <c r="L99" s="47" t="s">
        <v>7</v>
      </c>
    </row>
    <row r="100" spans="1:12" ht="15" customHeight="1" x14ac:dyDescent="0.25">
      <c r="A100" s="25"/>
      <c r="B100" s="24"/>
      <c r="K100" s="46" t="s">
        <v>6</v>
      </c>
      <c r="L100" s="47">
        <v>91.140509301065563</v>
      </c>
    </row>
    <row r="101" spans="1:12" x14ac:dyDescent="0.25">
      <c r="A101" s="25"/>
      <c r="B101" s="24"/>
      <c r="K101" s="46" t="s">
        <v>5</v>
      </c>
      <c r="L101" s="47">
        <v>91.235653497395433</v>
      </c>
    </row>
    <row r="102" spans="1:12" x14ac:dyDescent="0.25">
      <c r="A102" s="25"/>
      <c r="B102" s="24"/>
      <c r="K102" s="46" t="s">
        <v>46</v>
      </c>
      <c r="L102" s="47">
        <v>94.102957184325106</v>
      </c>
    </row>
    <row r="103" spans="1:12" x14ac:dyDescent="0.25">
      <c r="A103" s="25"/>
      <c r="B103" s="24"/>
      <c r="K103" s="50" t="s">
        <v>4</v>
      </c>
      <c r="L103" s="47">
        <v>94.240408364893796</v>
      </c>
    </row>
    <row r="104" spans="1:12" x14ac:dyDescent="0.25">
      <c r="A104" s="25"/>
      <c r="B104" s="24"/>
      <c r="K104" s="41" t="s">
        <v>3</v>
      </c>
      <c r="L104" s="47">
        <v>93.654200390734019</v>
      </c>
    </row>
    <row r="105" spans="1:12" x14ac:dyDescent="0.25">
      <c r="A105" s="25"/>
      <c r="B105" s="24"/>
      <c r="K105" s="41" t="s">
        <v>45</v>
      </c>
      <c r="L105" s="47">
        <v>93.400187881634565</v>
      </c>
    </row>
    <row r="106" spans="1:12" x14ac:dyDescent="0.25">
      <c r="A106" s="25"/>
      <c r="B106" s="24"/>
      <c r="K106" s="41" t="s">
        <v>2</v>
      </c>
      <c r="L106" s="47">
        <v>97.527085124677555</v>
      </c>
    </row>
    <row r="107" spans="1:12" x14ac:dyDescent="0.25">
      <c r="A107" s="25"/>
      <c r="B107" s="24"/>
      <c r="K107" s="41" t="s">
        <v>1</v>
      </c>
      <c r="L107" s="47">
        <v>97.091312931885483</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99.498173053430293</v>
      </c>
    </row>
    <row r="111" spans="1:12" x14ac:dyDescent="0.25">
      <c r="K111" s="75">
        <v>43918</v>
      </c>
      <c r="L111" s="47">
        <v>96.827070104785193</v>
      </c>
    </row>
    <row r="112" spans="1:12" x14ac:dyDescent="0.25">
      <c r="K112" s="75">
        <v>43925</v>
      </c>
      <c r="L112" s="47">
        <v>93.467739500204516</v>
      </c>
    </row>
    <row r="113" spans="11:12" x14ac:dyDescent="0.25">
      <c r="K113" s="75">
        <v>43932</v>
      </c>
      <c r="L113" s="47">
        <v>90.462268268779383</v>
      </c>
    </row>
    <row r="114" spans="11:12" x14ac:dyDescent="0.25">
      <c r="K114" s="75">
        <v>43939</v>
      </c>
      <c r="L114" s="47">
        <v>89.52999019955034</v>
      </c>
    </row>
    <row r="115" spans="11:12" x14ac:dyDescent="0.25">
      <c r="K115" s="75">
        <v>43946</v>
      </c>
      <c r="L115" s="47">
        <v>89.730117028898974</v>
      </c>
    </row>
    <row r="116" spans="11:12" x14ac:dyDescent="0.25">
      <c r="K116" s="75">
        <v>43953</v>
      </c>
      <c r="L116" s="47">
        <v>89.602464113059312</v>
      </c>
    </row>
    <row r="117" spans="11:12" x14ac:dyDescent="0.25">
      <c r="K117" s="75">
        <v>43960</v>
      </c>
      <c r="L117" s="47">
        <v>90.903974809824604</v>
      </c>
    </row>
    <row r="118" spans="11:12" x14ac:dyDescent="0.25">
      <c r="K118" s="75">
        <v>43967</v>
      </c>
      <c r="L118" s="47">
        <v>91.955670122903683</v>
      </c>
    </row>
    <row r="119" spans="11:12" x14ac:dyDescent="0.25">
      <c r="K119" s="75">
        <v>43974</v>
      </c>
      <c r="L119" s="47">
        <v>92.298548600073033</v>
      </c>
    </row>
    <row r="120" spans="11:12" x14ac:dyDescent="0.25">
      <c r="K120" s="75">
        <v>43981</v>
      </c>
      <c r="L120" s="47">
        <v>92.465183696663729</v>
      </c>
    </row>
    <row r="121" spans="11:12" x14ac:dyDescent="0.25">
      <c r="K121" s="75">
        <v>43988</v>
      </c>
      <c r="L121" s="47">
        <v>93.773557453420409</v>
      </c>
    </row>
    <row r="122" spans="11:12" x14ac:dyDescent="0.25">
      <c r="K122" s="75">
        <v>43995</v>
      </c>
      <c r="L122" s="47">
        <v>94.176556336114245</v>
      </c>
    </row>
    <row r="123" spans="11:12" x14ac:dyDescent="0.25">
      <c r="K123" s="75">
        <v>44002</v>
      </c>
      <c r="L123" s="47">
        <v>94.4145672566153</v>
      </c>
    </row>
    <row r="124" spans="11:12" x14ac:dyDescent="0.25">
      <c r="K124" s="75">
        <v>44009</v>
      </c>
      <c r="L124" s="47">
        <v>93.678018167892404</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100.75027551666898</v>
      </c>
    </row>
    <row r="153" spans="11:12" x14ac:dyDescent="0.25">
      <c r="K153" s="75">
        <v>43918</v>
      </c>
      <c r="L153" s="47">
        <v>102.28891645497491</v>
      </c>
    </row>
    <row r="154" spans="11:12" x14ac:dyDescent="0.25">
      <c r="K154" s="75">
        <v>43925</v>
      </c>
      <c r="L154" s="47">
        <v>103.00195357713432</v>
      </c>
    </row>
    <row r="155" spans="11:12" x14ac:dyDescent="0.25">
      <c r="K155" s="75">
        <v>43932</v>
      </c>
      <c r="L155" s="47">
        <v>98.770389746796965</v>
      </c>
    </row>
    <row r="156" spans="11:12" x14ac:dyDescent="0.25">
      <c r="K156" s="75">
        <v>43939</v>
      </c>
      <c r="L156" s="47">
        <v>96.755813254673043</v>
      </c>
    </row>
    <row r="157" spans="11:12" x14ac:dyDescent="0.25">
      <c r="K157" s="75">
        <v>43946</v>
      </c>
      <c r="L157" s="47">
        <v>99.164214803625441</v>
      </c>
    </row>
    <row r="158" spans="11:12" x14ac:dyDescent="0.25">
      <c r="K158" s="75">
        <v>43953</v>
      </c>
      <c r="L158" s="47">
        <v>99.828622006724871</v>
      </c>
    </row>
    <row r="159" spans="11:12" x14ac:dyDescent="0.25">
      <c r="K159" s="75">
        <v>43960</v>
      </c>
      <c r="L159" s="47">
        <v>100.03845662279198</v>
      </c>
    </row>
    <row r="160" spans="11:12" x14ac:dyDescent="0.25">
      <c r="K160" s="75">
        <v>43967</v>
      </c>
      <c r="L160" s="47">
        <v>99.162983102076268</v>
      </c>
    </row>
    <row r="161" spans="11:12" x14ac:dyDescent="0.25">
      <c r="K161" s="75">
        <v>43974</v>
      </c>
      <c r="L161" s="47">
        <v>100.13607803439774</v>
      </c>
    </row>
    <row r="162" spans="11:12" x14ac:dyDescent="0.25">
      <c r="K162" s="75">
        <v>43981</v>
      </c>
      <c r="L162" s="47">
        <v>104.88299627755933</v>
      </c>
    </row>
    <row r="163" spans="11:12" x14ac:dyDescent="0.25">
      <c r="K163" s="75">
        <v>43988</v>
      </c>
      <c r="L163" s="47">
        <v>112.06694014736172</v>
      </c>
    </row>
    <row r="164" spans="11:12" x14ac:dyDescent="0.25">
      <c r="K164" s="75">
        <v>43995</v>
      </c>
      <c r="L164" s="47">
        <v>110.8159309170055</v>
      </c>
    </row>
    <row r="165" spans="11:12" x14ac:dyDescent="0.25">
      <c r="K165" s="75">
        <v>44002</v>
      </c>
      <c r="L165" s="47">
        <v>108.42394568619473</v>
      </c>
    </row>
    <row r="166" spans="11:12" x14ac:dyDescent="0.25">
      <c r="K166" s="75">
        <v>44009</v>
      </c>
      <c r="L166" s="47">
        <v>103.29888907550861</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2039-E55B-4F57-A4BD-A75E829E305B}">
  <sheetPr codeName="Sheet5">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0</v>
      </c>
    </row>
    <row r="2" spans="1:12" ht="19.5" customHeight="1" x14ac:dyDescent="0.3">
      <c r="A2" s="7" t="str">
        <f>"Weekly Payroll Jobs and Wages in Australia - " &amp;$L$1</f>
        <v>Weekly Payroll Jobs and Wages in Australia - Mining</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Mining</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-4.0889818423804569E-2</v>
      </c>
      <c r="C11" s="32">
        <v>1.5975926167260956E-2</v>
      </c>
      <c r="D11" s="32">
        <v>5.599099416027542E-3</v>
      </c>
      <c r="E11" s="32">
        <v>-1.8218868185193471E-2</v>
      </c>
      <c r="F11" s="32">
        <v>-0.16727031853988228</v>
      </c>
      <c r="G11" s="32">
        <v>5.4171798840714214E-2</v>
      </c>
      <c r="H11" s="32">
        <v>4.9266787762995978E-3</v>
      </c>
      <c r="I11" s="68">
        <v>-1.617406146945477E-2</v>
      </c>
      <c r="J11" s="46"/>
      <c r="K11" s="46"/>
      <c r="L11" s="47"/>
    </row>
    <row r="12" spans="1:12" x14ac:dyDescent="0.25">
      <c r="A12" s="69" t="s">
        <v>6</v>
      </c>
      <c r="B12" s="32">
        <v>-9.548042291158354E-3</v>
      </c>
      <c r="C12" s="32">
        <v>-3.6830418013946709E-3</v>
      </c>
      <c r="D12" s="32">
        <v>-7.8958802079293067E-3</v>
      </c>
      <c r="E12" s="32">
        <v>-1.4978983568972093E-2</v>
      </c>
      <c r="F12" s="32">
        <v>-3.8568791721919515E-2</v>
      </c>
      <c r="G12" s="32">
        <v>-6.5607303549671814E-3</v>
      </c>
      <c r="H12" s="32">
        <v>-4.6857439854639193E-2</v>
      </c>
      <c r="I12" s="68">
        <v>-2.7168275263148356E-2</v>
      </c>
      <c r="J12" s="46"/>
      <c r="K12" s="46"/>
      <c r="L12" s="47"/>
    </row>
    <row r="13" spans="1:12" ht="15" customHeight="1" x14ac:dyDescent="0.25">
      <c r="A13" s="69" t="s">
        <v>5</v>
      </c>
      <c r="B13" s="32">
        <v>-1.955588610284742E-2</v>
      </c>
      <c r="C13" s="32">
        <v>1.506324936750647E-2</v>
      </c>
      <c r="D13" s="32">
        <v>-4.8592688450339594E-3</v>
      </c>
      <c r="E13" s="32">
        <v>-5.6830366716705827E-3</v>
      </c>
      <c r="F13" s="32">
        <v>-7.2510253761506771E-2</v>
      </c>
      <c r="G13" s="32">
        <v>0.11039318395748099</v>
      </c>
      <c r="H13" s="32">
        <v>2.0562414430598253E-2</v>
      </c>
      <c r="I13" s="68">
        <v>0</v>
      </c>
      <c r="J13" s="46"/>
      <c r="K13" s="46"/>
      <c r="L13" s="47"/>
    </row>
    <row r="14" spans="1:12" ht="15" customHeight="1" x14ac:dyDescent="0.25">
      <c r="A14" s="69" t="s">
        <v>46</v>
      </c>
      <c r="B14" s="32">
        <v>-2.6977082094973848E-2</v>
      </c>
      <c r="C14" s="32">
        <v>1.6902192669627114E-2</v>
      </c>
      <c r="D14" s="32">
        <v>1.1109535139092408E-2</v>
      </c>
      <c r="E14" s="32">
        <v>-1.077215533629039E-2</v>
      </c>
      <c r="F14" s="32">
        <v>-0.10025623173038267</v>
      </c>
      <c r="G14" s="32">
        <v>-2.831933382122287E-3</v>
      </c>
      <c r="H14" s="32">
        <v>1.1807900371590074E-2</v>
      </c>
      <c r="I14" s="68">
        <v>-1.6242924890751076E-2</v>
      </c>
      <c r="J14" s="46"/>
      <c r="K14" s="46"/>
      <c r="L14" s="47"/>
    </row>
    <row r="15" spans="1:12" ht="15" customHeight="1" x14ac:dyDescent="0.25">
      <c r="A15" s="69" t="s">
        <v>4</v>
      </c>
      <c r="B15" s="32">
        <v>-4.1517119244391942E-2</v>
      </c>
      <c r="C15" s="32">
        <v>-4.2906786590350965E-3</v>
      </c>
      <c r="D15" s="32">
        <v>1.3948792672772825E-2</v>
      </c>
      <c r="E15" s="32">
        <v>-2.0191719355496685E-2</v>
      </c>
      <c r="F15" s="32">
        <v>-0.13520887382482982</v>
      </c>
      <c r="G15" s="32">
        <v>-4.0195464837411432E-3</v>
      </c>
      <c r="H15" s="32">
        <v>1.3282203122362279E-2</v>
      </c>
      <c r="I15" s="68">
        <v>-1.3081834750383159E-2</v>
      </c>
      <c r="J15" s="46"/>
      <c r="K15" s="64"/>
      <c r="L15" s="47"/>
    </row>
    <row r="16" spans="1:12" ht="15" customHeight="1" x14ac:dyDescent="0.25">
      <c r="A16" s="69" t="s">
        <v>3</v>
      </c>
      <c r="B16" s="32">
        <v>-5.5688126866940246E-2</v>
      </c>
      <c r="C16" s="32">
        <v>2.7153687658495462E-2</v>
      </c>
      <c r="D16" s="32">
        <v>7.277413672512445E-3</v>
      </c>
      <c r="E16" s="32">
        <v>-2.396905261561022E-2</v>
      </c>
      <c r="F16" s="32">
        <v>-0.23920870446711207</v>
      </c>
      <c r="G16" s="32">
        <v>0.11120263517103779</v>
      </c>
      <c r="H16" s="32">
        <v>1.4215166113597189E-2</v>
      </c>
      <c r="I16" s="68">
        <v>-1.3474997693581736E-2</v>
      </c>
      <c r="J16" s="46"/>
      <c r="K16" s="46"/>
      <c r="L16" s="47"/>
    </row>
    <row r="17" spans="1:12" ht="15" customHeight="1" x14ac:dyDescent="0.25">
      <c r="A17" s="69" t="s">
        <v>45</v>
      </c>
      <c r="B17" s="32">
        <v>-7.0074626865671674E-2</v>
      </c>
      <c r="C17" s="32">
        <v>-1.0595500661667367E-2</v>
      </c>
      <c r="D17" s="32">
        <v>5.8206278026906588E-3</v>
      </c>
      <c r="E17" s="32">
        <v>-2.3642732049036774E-2</v>
      </c>
      <c r="F17" s="32">
        <v>-0.1606141938148854</v>
      </c>
      <c r="G17" s="32">
        <v>3.3284245199896034E-3</v>
      </c>
      <c r="H17" s="32">
        <v>-3.1465576268169038E-2</v>
      </c>
      <c r="I17" s="68">
        <v>-2.3715161921252448E-2</v>
      </c>
      <c r="J17" s="46"/>
      <c r="K17" s="46"/>
      <c r="L17" s="47"/>
    </row>
    <row r="18" spans="1:12" ht="15" customHeight="1" x14ac:dyDescent="0.25">
      <c r="A18" s="69" t="s">
        <v>2</v>
      </c>
      <c r="B18" s="32">
        <v>-0.15712137486573585</v>
      </c>
      <c r="C18" s="32">
        <v>-3.1209876543209947E-2</v>
      </c>
      <c r="D18" s="32">
        <v>2.1966794380587906E-3</v>
      </c>
      <c r="E18" s="32">
        <v>-3.926380368098159E-2</v>
      </c>
      <c r="F18" s="32">
        <v>-0.13009545053069649</v>
      </c>
      <c r="G18" s="32">
        <v>3.330567399701323E-2</v>
      </c>
      <c r="H18" s="32">
        <v>9.0834916843469671E-3</v>
      </c>
      <c r="I18" s="68">
        <v>-6.5981468257974907E-2</v>
      </c>
      <c r="J18" s="46"/>
      <c r="K18" s="46"/>
      <c r="L18" s="47"/>
    </row>
    <row r="19" spans="1:12" x14ac:dyDescent="0.25">
      <c r="A19" s="70" t="s">
        <v>1</v>
      </c>
      <c r="B19" s="32">
        <v>9.0909090909090384E-3</v>
      </c>
      <c r="C19" s="32">
        <v>5.4189944134078072E-2</v>
      </c>
      <c r="D19" s="32">
        <v>1.4516129032257963E-2</v>
      </c>
      <c r="E19" s="32">
        <v>0</v>
      </c>
      <c r="F19" s="32">
        <v>-8.0438366525311E-2</v>
      </c>
      <c r="G19" s="32">
        <v>8.9628018354019678E-2</v>
      </c>
      <c r="H19" s="32">
        <v>3.2433137696318948E-2</v>
      </c>
      <c r="I19" s="68">
        <v>-9.0049024012343049E-3</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-4.207525403590695E-2</v>
      </c>
      <c r="C21" s="32">
        <v>1.0670369074689434E-2</v>
      </c>
      <c r="D21" s="32">
        <v>5.1977818853974345E-3</v>
      </c>
      <c r="E21" s="32">
        <v>-1.9655914895431392E-2</v>
      </c>
      <c r="F21" s="32">
        <v>-0.16388236659239053</v>
      </c>
      <c r="G21" s="32">
        <v>4.5257766017906986E-2</v>
      </c>
      <c r="H21" s="32">
        <v>4.4632016028960386E-3</v>
      </c>
      <c r="I21" s="68">
        <v>-1.748075636726254E-2</v>
      </c>
      <c r="J21" s="46"/>
      <c r="K21" s="46"/>
      <c r="L21" s="46"/>
    </row>
    <row r="22" spans="1:12" x14ac:dyDescent="0.25">
      <c r="A22" s="69" t="s">
        <v>13</v>
      </c>
      <c r="B22" s="32">
        <v>-3.455880968076086E-2</v>
      </c>
      <c r="C22" s="32">
        <v>4.1342813610970142E-2</v>
      </c>
      <c r="D22" s="32">
        <v>7.173592690834063E-3</v>
      </c>
      <c r="E22" s="32">
        <v>-1.1811533234094895E-2</v>
      </c>
      <c r="F22" s="32">
        <v>-0.19571750302213797</v>
      </c>
      <c r="G22" s="32">
        <v>9.5446875734557679E-2</v>
      </c>
      <c r="H22" s="32">
        <v>6.4352594261845031E-3</v>
      </c>
      <c r="I22" s="68">
        <v>-8.3045505310124224E-3</v>
      </c>
      <c r="J22" s="46"/>
      <c r="K22" s="52" t="s">
        <v>12</v>
      </c>
      <c r="L22" s="46" t="s">
        <v>63</v>
      </c>
    </row>
    <row r="23" spans="1:12" x14ac:dyDescent="0.25">
      <c r="A23" s="70" t="s">
        <v>48</v>
      </c>
      <c r="B23" s="32">
        <v>-8.3410138248847909E-2</v>
      </c>
      <c r="C23" s="32">
        <v>-1.0447761194029792E-2</v>
      </c>
      <c r="D23" s="32">
        <v>1.1355932203389818E-2</v>
      </c>
      <c r="E23" s="32">
        <v>-1.6666666666666718E-2</v>
      </c>
      <c r="F23" s="32">
        <v>-6.8488667646018242E-2</v>
      </c>
      <c r="G23" s="32">
        <v>-2.9602931525586906E-2</v>
      </c>
      <c r="H23" s="32">
        <v>2.5675041552825739E-2</v>
      </c>
      <c r="I23" s="68">
        <v>-3.8244889609663768E-2</v>
      </c>
      <c r="J23" s="46"/>
      <c r="K23" s="49"/>
      <c r="L23" s="46" t="s">
        <v>9</v>
      </c>
    </row>
    <row r="24" spans="1:12" x14ac:dyDescent="0.25">
      <c r="A24" s="69" t="s">
        <v>49</v>
      </c>
      <c r="B24" s="32">
        <v>-5.4731774415405776E-2</v>
      </c>
      <c r="C24" s="32">
        <v>-1.9162750961128072E-3</v>
      </c>
      <c r="D24" s="32">
        <v>-1.1055534179813531E-3</v>
      </c>
      <c r="E24" s="32">
        <v>-3.3389809496260137E-2</v>
      </c>
      <c r="F24" s="32">
        <v>-0.10542627949727457</v>
      </c>
      <c r="G24" s="32">
        <v>-3.6530770371127286E-2</v>
      </c>
      <c r="H24" s="32">
        <v>-4.0562068756595515E-3</v>
      </c>
      <c r="I24" s="68">
        <v>-3.5910346471913934E-2</v>
      </c>
      <c r="J24" s="46"/>
      <c r="K24" s="46" t="s">
        <v>48</v>
      </c>
      <c r="L24" s="47">
        <v>92.626728110599075</v>
      </c>
    </row>
    <row r="25" spans="1:12" x14ac:dyDescent="0.25">
      <c r="A25" s="69" t="s">
        <v>50</v>
      </c>
      <c r="B25" s="32">
        <v>-4.0989306279133553E-2</v>
      </c>
      <c r="C25" s="32">
        <v>1.2382624804615938E-2</v>
      </c>
      <c r="D25" s="32">
        <v>4.6665006989792257E-3</v>
      </c>
      <c r="E25" s="32">
        <v>-1.8107630401263619E-2</v>
      </c>
      <c r="F25" s="32">
        <v>-0.13954762063584358</v>
      </c>
      <c r="G25" s="32">
        <v>4.3072065881972099E-2</v>
      </c>
      <c r="H25" s="32">
        <v>4.0387852036261052E-3</v>
      </c>
      <c r="I25" s="68">
        <v>-1.9273804266691008E-2</v>
      </c>
      <c r="J25" s="46"/>
      <c r="K25" s="46" t="s">
        <v>49</v>
      </c>
      <c r="L25" s="47">
        <v>94.708309733797236</v>
      </c>
    </row>
    <row r="26" spans="1:12" x14ac:dyDescent="0.25">
      <c r="A26" s="69" t="s">
        <v>51</v>
      </c>
      <c r="B26" s="32">
        <v>-3.5824139566535407E-2</v>
      </c>
      <c r="C26" s="32">
        <v>2.3147183684187445E-2</v>
      </c>
      <c r="D26" s="32">
        <v>7.8631631135348545E-3</v>
      </c>
      <c r="E26" s="32">
        <v>-1.4885755542342616E-2</v>
      </c>
      <c r="F26" s="32">
        <v>-0.19309037469270129</v>
      </c>
      <c r="G26" s="32">
        <v>7.6714364473268182E-2</v>
      </c>
      <c r="H26" s="32">
        <v>7.536242429801332E-3</v>
      </c>
      <c r="I26" s="68">
        <v>-1.2370942117805095E-2</v>
      </c>
      <c r="J26" s="46"/>
      <c r="K26" s="46" t="s">
        <v>50</v>
      </c>
      <c r="L26" s="47">
        <v>94.728087012156109</v>
      </c>
    </row>
    <row r="27" spans="1:12" ht="17.25" customHeight="1" x14ac:dyDescent="0.25">
      <c r="A27" s="69" t="s">
        <v>52</v>
      </c>
      <c r="B27" s="32">
        <v>-3.3482080602426412E-2</v>
      </c>
      <c r="C27" s="32">
        <v>1.9549867608120053E-2</v>
      </c>
      <c r="D27" s="32">
        <v>8.1895673930119095E-3</v>
      </c>
      <c r="E27" s="32">
        <v>-1.4592053207958311E-2</v>
      </c>
      <c r="F27" s="32">
        <v>-0.18627782800985559</v>
      </c>
      <c r="G27" s="32">
        <v>7.576938619178808E-2</v>
      </c>
      <c r="H27" s="32">
        <v>7.2060489860998889E-3</v>
      </c>
      <c r="I27" s="68">
        <v>-9.1395237008952135E-3</v>
      </c>
      <c r="J27" s="59"/>
      <c r="K27" s="50" t="s">
        <v>51</v>
      </c>
      <c r="L27" s="47">
        <v>94.236281525168579</v>
      </c>
    </row>
    <row r="28" spans="1:12" x14ac:dyDescent="0.25">
      <c r="A28" s="69" t="s">
        <v>53</v>
      </c>
      <c r="B28" s="32">
        <v>-3.7266949152542361E-2</v>
      </c>
      <c r="C28" s="32">
        <v>3.0213489514453018E-2</v>
      </c>
      <c r="D28" s="32">
        <v>1.0548554484803629E-2</v>
      </c>
      <c r="E28" s="32">
        <v>-1.2806439809732839E-2</v>
      </c>
      <c r="F28" s="32">
        <v>-0.18133570598455495</v>
      </c>
      <c r="G28" s="32">
        <v>8.6551185686083665E-2</v>
      </c>
      <c r="H28" s="32">
        <v>2.8567493154227908E-3</v>
      </c>
      <c r="I28" s="68">
        <v>-1.0590588341901963E-2</v>
      </c>
      <c r="J28" s="54"/>
      <c r="K28" s="41" t="s">
        <v>52</v>
      </c>
      <c r="L28" s="47">
        <v>94.798493933900431</v>
      </c>
    </row>
    <row r="29" spans="1:12" ht="15.75" thickBot="1" x14ac:dyDescent="0.3">
      <c r="A29" s="71" t="s">
        <v>54</v>
      </c>
      <c r="B29" s="72">
        <v>-5.6499999999999995E-2</v>
      </c>
      <c r="C29" s="72">
        <v>3.8155339805825417E-2</v>
      </c>
      <c r="D29" s="72">
        <v>7.1899529042387389E-3</v>
      </c>
      <c r="E29" s="72">
        <v>-4.6874999999999556E-3</v>
      </c>
      <c r="F29" s="72">
        <v>-0.16856446392493307</v>
      </c>
      <c r="G29" s="72">
        <v>0.18342465105654826</v>
      </c>
      <c r="H29" s="72">
        <v>3.2502573297008786E-2</v>
      </c>
      <c r="I29" s="73">
        <v>1.772604478907791E-2</v>
      </c>
      <c r="J29" s="54"/>
      <c r="K29" s="41" t="s">
        <v>53</v>
      </c>
      <c r="L29" s="47">
        <v>93.449858757062145</v>
      </c>
    </row>
    <row r="30" spans="1:12" x14ac:dyDescent="0.25">
      <c r="A30" s="31" t="s">
        <v>47</v>
      </c>
      <c r="B30" s="29"/>
      <c r="C30" s="29"/>
      <c r="D30" s="29"/>
      <c r="E30" s="29"/>
      <c r="F30" s="29"/>
      <c r="G30" s="29"/>
      <c r="H30" s="29"/>
      <c r="I30" s="29"/>
      <c r="J30" s="54"/>
      <c r="K30" s="41" t="s">
        <v>54</v>
      </c>
      <c r="L30" s="47">
        <v>90.882352941176464</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Mining</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90.629800307219668</v>
      </c>
    </row>
    <row r="34" spans="1:12" x14ac:dyDescent="0.25">
      <c r="F34" s="23"/>
      <c r="G34" s="23"/>
      <c r="H34" s="23"/>
      <c r="I34" s="23"/>
      <c r="K34" s="46" t="s">
        <v>49</v>
      </c>
      <c r="L34" s="47">
        <v>94.631442673355451</v>
      </c>
    </row>
    <row r="35" spans="1:12" x14ac:dyDescent="0.25">
      <c r="B35" s="23"/>
      <c r="C35" s="23"/>
      <c r="D35" s="23"/>
      <c r="E35" s="23"/>
      <c r="F35" s="23"/>
      <c r="G35" s="23"/>
      <c r="H35" s="23"/>
      <c r="I35" s="23"/>
      <c r="K35" s="46" t="s">
        <v>50</v>
      </c>
      <c r="L35" s="47">
        <v>95.455625628370356</v>
      </c>
    </row>
    <row r="36" spans="1:12" x14ac:dyDescent="0.25">
      <c r="A36" s="23"/>
      <c r="B36" s="23"/>
      <c r="C36" s="23"/>
      <c r="D36" s="23"/>
      <c r="E36" s="23"/>
      <c r="F36" s="23"/>
      <c r="G36" s="23"/>
      <c r="H36" s="23"/>
      <c r="I36" s="23"/>
      <c r="K36" s="50" t="s">
        <v>51</v>
      </c>
      <c r="L36" s="47">
        <v>95.665353762398695</v>
      </c>
    </row>
    <row r="37" spans="1:12" x14ac:dyDescent="0.25">
      <c r="A37" s="23"/>
      <c r="B37" s="23"/>
      <c r="C37" s="23"/>
      <c r="D37" s="23"/>
      <c r="E37" s="23"/>
      <c r="F37" s="23"/>
      <c r="G37" s="23"/>
      <c r="H37" s="23"/>
      <c r="I37" s="23"/>
      <c r="K37" s="41" t="s">
        <v>52</v>
      </c>
      <c r="L37" s="47">
        <v>95.8666852600753</v>
      </c>
    </row>
    <row r="38" spans="1:12" x14ac:dyDescent="0.25">
      <c r="A38" s="23"/>
      <c r="B38" s="23"/>
      <c r="C38" s="23"/>
      <c r="D38" s="23"/>
      <c r="E38" s="23"/>
      <c r="F38" s="23"/>
      <c r="G38" s="23"/>
      <c r="H38" s="23"/>
      <c r="I38" s="23"/>
      <c r="K38" s="41" t="s">
        <v>53</v>
      </c>
      <c r="L38" s="47">
        <v>95.2683615819209</v>
      </c>
    </row>
    <row r="39" spans="1:12" x14ac:dyDescent="0.25">
      <c r="A39" s="23"/>
      <c r="B39" s="23"/>
      <c r="C39" s="23"/>
      <c r="D39" s="23"/>
      <c r="E39" s="23"/>
      <c r="F39" s="23"/>
      <c r="G39" s="23"/>
      <c r="H39" s="23"/>
      <c r="I39" s="23"/>
      <c r="K39" s="41" t="s">
        <v>54</v>
      </c>
      <c r="L39" s="47">
        <v>93.67647058823529</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91.658986175115203</v>
      </c>
    </row>
    <row r="43" spans="1:12" x14ac:dyDescent="0.25">
      <c r="K43" s="46" t="s">
        <v>49</v>
      </c>
      <c r="L43" s="47">
        <v>94.526822558459429</v>
      </c>
    </row>
    <row r="44" spans="1:12" x14ac:dyDescent="0.25">
      <c r="B44" s="29"/>
      <c r="C44" s="29"/>
      <c r="D44" s="29"/>
      <c r="E44" s="29"/>
      <c r="F44" s="29"/>
      <c r="G44" s="29"/>
      <c r="H44" s="29"/>
      <c r="I44" s="29"/>
      <c r="J44" s="54"/>
      <c r="K44" s="46" t="s">
        <v>50</v>
      </c>
      <c r="L44" s="47">
        <v>95.901069372086639</v>
      </c>
    </row>
    <row r="45" spans="1:12" ht="15.4" customHeight="1" x14ac:dyDescent="0.25">
      <c r="A45" s="26" t="str">
        <f>"Indexed number of payroll jobs in "&amp;$L$1&amp;" each week by age group"</f>
        <v>Indexed number of payroll jobs in Mining each week by age group</v>
      </c>
      <c r="B45" s="29"/>
      <c r="C45" s="29"/>
      <c r="D45" s="29"/>
      <c r="E45" s="29"/>
      <c r="F45" s="29"/>
      <c r="G45" s="29"/>
      <c r="H45" s="29"/>
      <c r="I45" s="29"/>
      <c r="J45" s="54"/>
      <c r="K45" s="50" t="s">
        <v>51</v>
      </c>
      <c r="L45" s="47">
        <v>96.417586043346461</v>
      </c>
    </row>
    <row r="46" spans="1:12" ht="15.4" customHeight="1" x14ac:dyDescent="0.25">
      <c r="B46" s="29"/>
      <c r="C46" s="29"/>
      <c r="D46" s="29"/>
      <c r="E46" s="29"/>
      <c r="F46" s="29"/>
      <c r="G46" s="29"/>
      <c r="H46" s="29"/>
      <c r="I46" s="29"/>
      <c r="J46" s="54"/>
      <c r="K46" s="41" t="s">
        <v>52</v>
      </c>
      <c r="L46" s="47">
        <v>96.651791939757359</v>
      </c>
    </row>
    <row r="47" spans="1:12" ht="15.4" customHeight="1" x14ac:dyDescent="0.25">
      <c r="B47" s="29"/>
      <c r="C47" s="29"/>
      <c r="D47" s="29"/>
      <c r="E47" s="29"/>
      <c r="F47" s="29"/>
      <c r="G47" s="29"/>
      <c r="H47" s="29"/>
      <c r="I47" s="29"/>
      <c r="J47" s="54"/>
      <c r="K47" s="41" t="s">
        <v>53</v>
      </c>
      <c r="L47" s="47">
        <v>96.273305084745758</v>
      </c>
    </row>
    <row r="48" spans="1:12" ht="15.4" customHeight="1" x14ac:dyDescent="0.25">
      <c r="B48" s="29"/>
      <c r="C48" s="29"/>
      <c r="D48" s="29"/>
      <c r="E48" s="29"/>
      <c r="F48" s="29"/>
      <c r="G48" s="29"/>
      <c r="H48" s="29"/>
      <c r="I48" s="29"/>
      <c r="J48" s="54"/>
      <c r="K48" s="41" t="s">
        <v>54</v>
      </c>
      <c r="L48" s="47">
        <v>94.35</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100.28020065982737</v>
      </c>
    </row>
    <row r="54" spans="1:12" ht="15.4" customHeight="1" x14ac:dyDescent="0.25">
      <c r="B54" s="28"/>
      <c r="C54" s="28"/>
      <c r="D54" s="28"/>
      <c r="E54" s="28"/>
      <c r="F54" s="28"/>
      <c r="G54" s="28"/>
      <c r="H54" s="28"/>
      <c r="I54" s="28"/>
      <c r="J54" s="54"/>
      <c r="K54" s="46" t="s">
        <v>5</v>
      </c>
      <c r="L54" s="47">
        <v>97.283621837549944</v>
      </c>
    </row>
    <row r="55" spans="1:12" ht="15.4" customHeight="1" x14ac:dyDescent="0.25">
      <c r="B55" s="4"/>
      <c r="C55" s="4"/>
      <c r="D55" s="5"/>
      <c r="E55" s="2"/>
      <c r="F55" s="28"/>
      <c r="G55" s="28"/>
      <c r="H55" s="28"/>
      <c r="I55" s="28"/>
      <c r="J55" s="54"/>
      <c r="K55" s="46" t="s">
        <v>46</v>
      </c>
      <c r="L55" s="47">
        <v>95.500174933390753</v>
      </c>
    </row>
    <row r="56" spans="1:12" ht="15.4" customHeight="1" x14ac:dyDescent="0.25">
      <c r="B56" s="4"/>
      <c r="C56" s="4"/>
      <c r="D56" s="5"/>
      <c r="E56" s="2"/>
      <c r="F56" s="28"/>
      <c r="G56" s="28"/>
      <c r="H56" s="28"/>
      <c r="I56" s="28"/>
      <c r="J56" s="54"/>
      <c r="K56" s="50" t="s">
        <v>4</v>
      </c>
      <c r="L56" s="47">
        <v>95.866378274453254</v>
      </c>
    </row>
    <row r="57" spans="1:12" ht="15.4" customHeight="1" x14ac:dyDescent="0.25">
      <c r="A57" s="4"/>
      <c r="B57" s="4"/>
      <c r="C57" s="4"/>
      <c r="D57" s="5"/>
      <c r="E57" s="2"/>
      <c r="F57" s="28"/>
      <c r="G57" s="28"/>
      <c r="H57" s="28"/>
      <c r="I57" s="28"/>
      <c r="J57" s="54"/>
      <c r="K57" s="41" t="s">
        <v>3</v>
      </c>
      <c r="L57" s="47">
        <v>92.405746169733959</v>
      </c>
    </row>
    <row r="58" spans="1:12" ht="15.4" customHeight="1" x14ac:dyDescent="0.25">
      <c r="B58" s="29"/>
      <c r="C58" s="29"/>
      <c r="D58" s="29"/>
      <c r="E58" s="29"/>
      <c r="F58" s="28"/>
      <c r="G58" s="28"/>
      <c r="H58" s="28"/>
      <c r="I58" s="28"/>
      <c r="J58" s="54"/>
      <c r="K58" s="41" t="s">
        <v>45</v>
      </c>
      <c r="L58" s="47">
        <v>93.888105312646914</v>
      </c>
    </row>
    <row r="59" spans="1:12" ht="15.4" customHeight="1" x14ac:dyDescent="0.25">
      <c r="K59" s="41" t="s">
        <v>2</v>
      </c>
      <c r="L59" s="47">
        <v>86.666666666666671</v>
      </c>
    </row>
    <row r="60" spans="1:12" ht="15.4" customHeight="1" x14ac:dyDescent="0.25">
      <c r="A60" s="26" t="str">
        <f>"Indexed number of payroll jobs held by men in "&amp;$L$1&amp;" each week by State and Territory"</f>
        <v>Indexed number of payroll jobs held by men in Mining each week by State and Territory</v>
      </c>
      <c r="K60" s="41" t="s">
        <v>1</v>
      </c>
      <c r="L60" s="47">
        <v>92.617449664429529</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100.57847878157907</v>
      </c>
    </row>
    <row r="63" spans="1:12" ht="15.4" customHeight="1" x14ac:dyDescent="0.25">
      <c r="B63" s="4"/>
      <c r="C63" s="4"/>
      <c r="D63" s="4"/>
      <c r="E63" s="4"/>
      <c r="F63" s="28"/>
      <c r="G63" s="28"/>
      <c r="H63" s="28"/>
      <c r="I63" s="28"/>
      <c r="J63" s="54"/>
      <c r="K63" s="46" t="s">
        <v>5</v>
      </c>
      <c r="L63" s="47">
        <v>99.107856191744332</v>
      </c>
    </row>
    <row r="64" spans="1:12" ht="15.4" customHeight="1" x14ac:dyDescent="0.25">
      <c r="B64" s="4"/>
      <c r="C64" s="4"/>
      <c r="D64" s="3"/>
      <c r="E64" s="2"/>
      <c r="F64" s="28"/>
      <c r="G64" s="28"/>
      <c r="H64" s="28"/>
      <c r="I64" s="28"/>
      <c r="J64" s="54"/>
      <c r="K64" s="46" t="s">
        <v>46</v>
      </c>
      <c r="L64" s="47">
        <v>95.963075598137635</v>
      </c>
    </row>
    <row r="65" spans="1:12" ht="15.4" customHeight="1" x14ac:dyDescent="0.25">
      <c r="B65" s="4"/>
      <c r="C65" s="4"/>
      <c r="D65" s="3"/>
      <c r="E65" s="2"/>
      <c r="F65" s="28"/>
      <c r="G65" s="28"/>
      <c r="H65" s="28"/>
      <c r="I65" s="28"/>
      <c r="J65" s="54"/>
      <c r="K65" s="50" t="s">
        <v>4</v>
      </c>
      <c r="L65" s="47">
        <v>93.931747176159575</v>
      </c>
    </row>
    <row r="66" spans="1:12" ht="15.4" customHeight="1" x14ac:dyDescent="0.25">
      <c r="B66" s="4"/>
      <c r="C66" s="4"/>
      <c r="D66" s="3"/>
      <c r="E66" s="2"/>
      <c r="F66" s="28"/>
      <c r="G66" s="28"/>
      <c r="H66" s="28"/>
      <c r="I66" s="28"/>
      <c r="J66" s="54"/>
      <c r="K66" s="41" t="s">
        <v>3</v>
      </c>
      <c r="L66" s="47">
        <v>93.375258176885851</v>
      </c>
    </row>
    <row r="67" spans="1:12" ht="15.4" customHeight="1" x14ac:dyDescent="0.25">
      <c r="B67" s="28"/>
      <c r="C67" s="28"/>
      <c r="D67" s="28"/>
      <c r="E67" s="28"/>
      <c r="F67" s="28"/>
      <c r="G67" s="28"/>
      <c r="H67" s="28"/>
      <c r="I67" s="28"/>
      <c r="J67" s="54"/>
      <c r="K67" s="41" t="s">
        <v>45</v>
      </c>
      <c r="L67" s="47">
        <v>92.430653502585798</v>
      </c>
    </row>
    <row r="68" spans="1:12" ht="15.4" customHeight="1" x14ac:dyDescent="0.25">
      <c r="A68" s="28"/>
      <c r="B68" s="28"/>
      <c r="C68" s="28"/>
      <c r="D68" s="28"/>
      <c r="E68" s="28"/>
      <c r="F68" s="28"/>
      <c r="G68" s="28"/>
      <c r="H68" s="28"/>
      <c r="I68" s="28"/>
      <c r="J68" s="54"/>
      <c r="K68" s="41" t="s">
        <v>2</v>
      </c>
      <c r="L68" s="47">
        <v>83.66013071895425</v>
      </c>
    </row>
    <row r="69" spans="1:12" ht="15.4" customHeight="1" x14ac:dyDescent="0.25">
      <c r="A69" s="28"/>
      <c r="B69" s="27"/>
      <c r="C69" s="27"/>
      <c r="D69" s="27"/>
      <c r="E69" s="27"/>
      <c r="F69" s="27"/>
      <c r="G69" s="27"/>
      <c r="H69" s="27"/>
      <c r="I69" s="27"/>
      <c r="J69" s="63"/>
      <c r="K69" s="41" t="s">
        <v>1</v>
      </c>
      <c r="L69" s="47">
        <v>93.959731543624159</v>
      </c>
    </row>
    <row r="70" spans="1:12" ht="15.4" customHeight="1" x14ac:dyDescent="0.25">
      <c r="K70" s="43"/>
      <c r="L70" s="47" t="s">
        <v>7</v>
      </c>
    </row>
    <row r="71" spans="1:12" ht="15.4" customHeight="1" x14ac:dyDescent="0.25">
      <c r="K71" s="46" t="s">
        <v>6</v>
      </c>
      <c r="L71" s="47">
        <v>99.838025941157866</v>
      </c>
    </row>
    <row r="72" spans="1:12" ht="15.4" customHeight="1" x14ac:dyDescent="0.25">
      <c r="K72" s="46" t="s">
        <v>5</v>
      </c>
      <c r="L72" s="47">
        <v>98.387217043941405</v>
      </c>
    </row>
    <row r="73" spans="1:12" ht="15.4" customHeight="1" x14ac:dyDescent="0.25">
      <c r="K73" s="46" t="s">
        <v>46</v>
      </c>
      <c r="L73" s="47">
        <v>96.965470839949404</v>
      </c>
    </row>
    <row r="74" spans="1:12" ht="15.4" customHeight="1" x14ac:dyDescent="0.25">
      <c r="K74" s="50" t="s">
        <v>4</v>
      </c>
      <c r="L74" s="47">
        <v>95.30785868781544</v>
      </c>
    </row>
    <row r="75" spans="1:12" ht="15.4" customHeight="1" x14ac:dyDescent="0.25">
      <c r="A75" s="26" t="str">
        <f>"Indexed number of payroll jobs held by women in "&amp;$L$1&amp;" each week by State and Territory"</f>
        <v>Indexed number of payroll jobs held by women in Mining each week by State and Territory</v>
      </c>
      <c r="K75" s="41" t="s">
        <v>3</v>
      </c>
      <c r="L75" s="47">
        <v>94.035327846111159</v>
      </c>
    </row>
    <row r="76" spans="1:12" ht="15.4" customHeight="1" x14ac:dyDescent="0.25">
      <c r="K76" s="41" t="s">
        <v>45</v>
      </c>
      <c r="L76" s="47">
        <v>92.936530324400564</v>
      </c>
    </row>
    <row r="77" spans="1:12" ht="15.4" customHeight="1" x14ac:dyDescent="0.25">
      <c r="B77" s="4"/>
      <c r="C77" s="4"/>
      <c r="D77" s="4"/>
      <c r="E77" s="4"/>
      <c r="F77" s="28"/>
      <c r="G77" s="28"/>
      <c r="H77" s="28"/>
      <c r="I77" s="28"/>
      <c r="J77" s="54"/>
      <c r="K77" s="41" t="s">
        <v>2</v>
      </c>
      <c r="L77" s="47">
        <v>83.955555555555549</v>
      </c>
    </row>
    <row r="78" spans="1:12" ht="15.4" customHeight="1" x14ac:dyDescent="0.25">
      <c r="B78" s="4"/>
      <c r="C78" s="4"/>
      <c r="D78" s="4"/>
      <c r="E78" s="4"/>
      <c r="F78" s="28"/>
      <c r="G78" s="28"/>
      <c r="H78" s="28"/>
      <c r="I78" s="28"/>
      <c r="J78" s="54"/>
      <c r="K78" s="41" t="s">
        <v>1</v>
      </c>
      <c r="L78" s="47">
        <v>95.154362416107389</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94.158273381294961</v>
      </c>
    </row>
    <row r="83" spans="1:12" ht="15.4" customHeight="1" x14ac:dyDescent="0.25">
      <c r="B83" s="28"/>
      <c r="C83" s="28"/>
      <c r="D83" s="28"/>
      <c r="E83" s="28"/>
      <c r="F83" s="28"/>
      <c r="G83" s="28"/>
      <c r="H83" s="28"/>
      <c r="I83" s="28"/>
      <c r="J83" s="54"/>
      <c r="K83" s="46" t="s">
        <v>5</v>
      </c>
      <c r="L83" s="47">
        <v>93.69577790630423</v>
      </c>
    </row>
    <row r="84" spans="1:12" ht="15.4" customHeight="1" x14ac:dyDescent="0.25">
      <c r="A84" s="28"/>
      <c r="B84" s="27"/>
      <c r="C84" s="27"/>
      <c r="D84" s="27"/>
      <c r="E84" s="27"/>
      <c r="F84" s="27"/>
      <c r="G84" s="27"/>
      <c r="H84" s="27"/>
      <c r="I84" s="27"/>
      <c r="J84" s="63"/>
      <c r="K84" s="46" t="s">
        <v>46</v>
      </c>
      <c r="L84" s="47">
        <v>96.319256102285934</v>
      </c>
    </row>
    <row r="85" spans="1:12" ht="15.4" customHeight="1" x14ac:dyDescent="0.25">
      <c r="K85" s="50" t="s">
        <v>4</v>
      </c>
      <c r="L85" s="47">
        <v>98.596294216732176</v>
      </c>
    </row>
    <row r="86" spans="1:12" ht="15.4" customHeight="1" x14ac:dyDescent="0.25">
      <c r="K86" s="41" t="s">
        <v>3</v>
      </c>
      <c r="L86" s="47">
        <v>90.006735656114131</v>
      </c>
    </row>
    <row r="87" spans="1:12" ht="15.4" customHeight="1" x14ac:dyDescent="0.25">
      <c r="K87" s="41" t="s">
        <v>45</v>
      </c>
      <c r="L87" s="47">
        <v>94.73684210526315</v>
      </c>
    </row>
    <row r="88" spans="1:12" ht="15.4" customHeight="1" x14ac:dyDescent="0.25">
      <c r="K88" s="41" t="s">
        <v>2</v>
      </c>
      <c r="L88" s="47">
        <v>88.695652173913047</v>
      </c>
    </row>
    <row r="89" spans="1:12" ht="15.4" customHeight="1" x14ac:dyDescent="0.25">
      <c r="K89" s="41" t="s">
        <v>1</v>
      </c>
      <c r="L89" s="47">
        <v>107.89473684210526</v>
      </c>
    </row>
    <row r="90" spans="1:12" ht="15.4" customHeight="1" x14ac:dyDescent="0.25">
      <c r="K90" s="49"/>
      <c r="L90" s="47" t="s">
        <v>8</v>
      </c>
    </row>
    <row r="91" spans="1:12" ht="15" customHeight="1" x14ac:dyDescent="0.25">
      <c r="K91" s="46" t="s">
        <v>6</v>
      </c>
      <c r="L91" s="47">
        <v>95.510791366906474</v>
      </c>
    </row>
    <row r="92" spans="1:12" ht="15" customHeight="1" x14ac:dyDescent="0.25">
      <c r="K92" s="46" t="s">
        <v>5</v>
      </c>
      <c r="L92" s="47">
        <v>96.240601503759393</v>
      </c>
    </row>
    <row r="93" spans="1:12" ht="15" customHeight="1" x14ac:dyDescent="0.25">
      <c r="A93" s="26"/>
      <c r="K93" s="46" t="s">
        <v>46</v>
      </c>
      <c r="L93" s="47">
        <v>97.171638899651299</v>
      </c>
    </row>
    <row r="94" spans="1:12" ht="15" customHeight="1" x14ac:dyDescent="0.25">
      <c r="K94" s="50" t="s">
        <v>4</v>
      </c>
      <c r="L94" s="47">
        <v>97.641774284110056</v>
      </c>
    </row>
    <row r="95" spans="1:12" ht="15" customHeight="1" x14ac:dyDescent="0.25">
      <c r="K95" s="41" t="s">
        <v>3</v>
      </c>
      <c r="L95" s="47">
        <v>95.401383871165265</v>
      </c>
    </row>
    <row r="96" spans="1:12" ht="15" customHeight="1" x14ac:dyDescent="0.25">
      <c r="K96" s="41" t="s">
        <v>45</v>
      </c>
      <c r="L96" s="47">
        <v>92.631578947368425</v>
      </c>
    </row>
    <row r="97" spans="1:12" ht="15" customHeight="1" x14ac:dyDescent="0.25">
      <c r="K97" s="41" t="s">
        <v>2</v>
      </c>
      <c r="L97" s="47">
        <v>86.08695652173914</v>
      </c>
    </row>
    <row r="98" spans="1:12" ht="15" customHeight="1" x14ac:dyDescent="0.25">
      <c r="K98" s="41" t="s">
        <v>1</v>
      </c>
      <c r="L98" s="47">
        <v>121.05263157894737</v>
      </c>
    </row>
    <row r="99" spans="1:12" ht="15" customHeight="1" x14ac:dyDescent="0.25">
      <c r="K99" s="43"/>
      <c r="L99" s="47" t="s">
        <v>7</v>
      </c>
    </row>
    <row r="100" spans="1:12" ht="15" customHeight="1" x14ac:dyDescent="0.25">
      <c r="A100" s="25"/>
      <c r="B100" s="24"/>
      <c r="K100" s="46" t="s">
        <v>6</v>
      </c>
      <c r="L100" s="47">
        <v>94.250935251798552</v>
      </c>
    </row>
    <row r="101" spans="1:12" x14ac:dyDescent="0.25">
      <c r="A101" s="25"/>
      <c r="B101" s="24"/>
      <c r="K101" s="46" t="s">
        <v>5</v>
      </c>
      <c r="L101" s="47">
        <v>96.57258530942741</v>
      </c>
    </row>
    <row r="102" spans="1:12" x14ac:dyDescent="0.25">
      <c r="A102" s="25"/>
      <c r="B102" s="24"/>
      <c r="K102" s="46" t="s">
        <v>46</v>
      </c>
      <c r="L102" s="47">
        <v>98.574970941495536</v>
      </c>
    </row>
    <row r="103" spans="1:12" x14ac:dyDescent="0.25">
      <c r="A103" s="25"/>
      <c r="B103" s="24"/>
      <c r="K103" s="50" t="s">
        <v>4</v>
      </c>
      <c r="L103" s="47">
        <v>98.735541830432339</v>
      </c>
    </row>
    <row r="104" spans="1:12" x14ac:dyDescent="0.25">
      <c r="A104" s="25"/>
      <c r="B104" s="24"/>
      <c r="K104" s="41" t="s">
        <v>3</v>
      </c>
      <c r="L104" s="47">
        <v>96.191415100116345</v>
      </c>
    </row>
    <row r="105" spans="1:12" x14ac:dyDescent="0.25">
      <c r="A105" s="25"/>
      <c r="B105" s="24"/>
      <c r="K105" s="41" t="s">
        <v>45</v>
      </c>
      <c r="L105" s="47">
        <v>93.410526315789483</v>
      </c>
    </row>
    <row r="106" spans="1:12" x14ac:dyDescent="0.25">
      <c r="A106" s="25"/>
      <c r="B106" s="24"/>
      <c r="K106" s="41" t="s">
        <v>2</v>
      </c>
      <c r="L106" s="47">
        <v>85.369565217391298</v>
      </c>
    </row>
    <row r="107" spans="1:12" x14ac:dyDescent="0.25">
      <c r="A107" s="25"/>
      <c r="B107" s="24"/>
      <c r="K107" s="41" t="s">
        <v>1</v>
      </c>
      <c r="L107" s="47">
        <v>123.47368421052632</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100.69006783243766</v>
      </c>
    </row>
    <row r="111" spans="1:12" x14ac:dyDescent="0.25">
      <c r="K111" s="75">
        <v>43918</v>
      </c>
      <c r="L111" s="47">
        <v>99.508452492129081</v>
      </c>
    </row>
    <row r="112" spans="1:12" x14ac:dyDescent="0.25">
      <c r="K112" s="75">
        <v>43925</v>
      </c>
      <c r="L112" s="47">
        <v>94.981629879825306</v>
      </c>
    </row>
    <row r="113" spans="11:12" x14ac:dyDescent="0.25">
      <c r="K113" s="75">
        <v>43932</v>
      </c>
      <c r="L113" s="47">
        <v>92.724090301583132</v>
      </c>
    </row>
    <row r="114" spans="11:12" x14ac:dyDescent="0.25">
      <c r="K114" s="75">
        <v>43939</v>
      </c>
      <c r="L114" s="47">
        <v>92.86221571050703</v>
      </c>
    </row>
    <row r="115" spans="11:12" x14ac:dyDescent="0.25">
      <c r="K115" s="75">
        <v>43946</v>
      </c>
      <c r="L115" s="47">
        <v>92.9885976636115</v>
      </c>
    </row>
    <row r="116" spans="11:12" x14ac:dyDescent="0.25">
      <c r="K116" s="75">
        <v>43953</v>
      </c>
      <c r="L116" s="47">
        <v>92.987479239247747</v>
      </c>
    </row>
    <row r="117" spans="11:12" x14ac:dyDescent="0.25">
      <c r="K117" s="75">
        <v>43960</v>
      </c>
      <c r="L117" s="47">
        <v>93.813435631881802</v>
      </c>
    </row>
    <row r="118" spans="11:12" x14ac:dyDescent="0.25">
      <c r="K118" s="75">
        <v>43967</v>
      </c>
      <c r="L118" s="47">
        <v>93.879422669343427</v>
      </c>
    </row>
    <row r="119" spans="11:12" x14ac:dyDescent="0.25">
      <c r="K119" s="75">
        <v>43974</v>
      </c>
      <c r="L119" s="47">
        <v>94.183074884103277</v>
      </c>
    </row>
    <row r="120" spans="11:12" x14ac:dyDescent="0.25">
      <c r="K120" s="75">
        <v>43981</v>
      </c>
      <c r="L120" s="47">
        <v>94.402845271581398</v>
      </c>
    </row>
    <row r="121" spans="11:12" x14ac:dyDescent="0.25">
      <c r="K121" s="75">
        <v>43988</v>
      </c>
      <c r="L121" s="47">
        <v>96.462423737438698</v>
      </c>
    </row>
    <row r="122" spans="11:12" x14ac:dyDescent="0.25">
      <c r="K122" s="75">
        <v>43995</v>
      </c>
      <c r="L122" s="47">
        <v>97.146899448057582</v>
      </c>
    </row>
    <row r="123" spans="11:12" x14ac:dyDescent="0.25">
      <c r="K123" s="75">
        <v>44002</v>
      </c>
      <c r="L123" s="47">
        <v>95.37699289241317</v>
      </c>
    </row>
    <row r="124" spans="11:12" x14ac:dyDescent="0.25">
      <c r="K124" s="75">
        <v>44009</v>
      </c>
      <c r="L124" s="47">
        <v>95.911018157619537</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97.676342447194301</v>
      </c>
    </row>
    <row r="153" spans="11:12" x14ac:dyDescent="0.25">
      <c r="K153" s="75">
        <v>43918</v>
      </c>
      <c r="L153" s="47">
        <v>95.471364451359193</v>
      </c>
    </row>
    <row r="154" spans="11:12" x14ac:dyDescent="0.25">
      <c r="K154" s="75">
        <v>43925</v>
      </c>
      <c r="L154" s="47">
        <v>84.721754663666573</v>
      </c>
    </row>
    <row r="155" spans="11:12" x14ac:dyDescent="0.25">
      <c r="K155" s="75">
        <v>43932</v>
      </c>
      <c r="L155" s="47">
        <v>75.541512075089614</v>
      </c>
    </row>
    <row r="156" spans="11:12" x14ac:dyDescent="0.25">
      <c r="K156" s="75">
        <v>43939</v>
      </c>
      <c r="L156" s="47">
        <v>75.873118694781397</v>
      </c>
    </row>
    <row r="157" spans="11:12" x14ac:dyDescent="0.25">
      <c r="K157" s="75">
        <v>43946</v>
      </c>
      <c r="L157" s="47">
        <v>75.555766726252656</v>
      </c>
    </row>
    <row r="158" spans="11:12" x14ac:dyDescent="0.25">
      <c r="K158" s="75">
        <v>43953</v>
      </c>
      <c r="L158" s="47">
        <v>76.711704060394155</v>
      </c>
    </row>
    <row r="159" spans="11:12" x14ac:dyDescent="0.25">
      <c r="K159" s="75">
        <v>43960</v>
      </c>
      <c r="L159" s="47">
        <v>79.274683387862865</v>
      </c>
    </row>
    <row r="160" spans="11:12" x14ac:dyDescent="0.25">
      <c r="K160" s="75">
        <v>43967</v>
      </c>
      <c r="L160" s="47">
        <v>78.648169025807192</v>
      </c>
    </row>
    <row r="161" spans="11:12" x14ac:dyDescent="0.25">
      <c r="K161" s="75">
        <v>43974</v>
      </c>
      <c r="L161" s="47">
        <v>78.135307016033167</v>
      </c>
    </row>
    <row r="162" spans="11:12" x14ac:dyDescent="0.25">
      <c r="K162" s="75">
        <v>43981</v>
      </c>
      <c r="L162" s="47">
        <v>78.993735402130923</v>
      </c>
    </row>
    <row r="163" spans="11:12" x14ac:dyDescent="0.25">
      <c r="K163" s="75">
        <v>43988</v>
      </c>
      <c r="L163" s="47">
        <v>82.76268001659713</v>
      </c>
    </row>
    <row r="164" spans="11:12" x14ac:dyDescent="0.25">
      <c r="K164" s="75">
        <v>43995</v>
      </c>
      <c r="L164" s="47">
        <v>84.227013175761826</v>
      </c>
    </row>
    <row r="165" spans="11:12" x14ac:dyDescent="0.25">
      <c r="K165" s="75">
        <v>44002</v>
      </c>
      <c r="L165" s="47">
        <v>82.864720287268483</v>
      </c>
    </row>
    <row r="166" spans="11:12" x14ac:dyDescent="0.25">
      <c r="K166" s="75">
        <v>44009</v>
      </c>
      <c r="L166" s="47">
        <v>83.272968146011777</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4395C-CC0A-49C6-8FC9-FBCC769244AD}">
  <sheetPr codeName="Sheet6">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22</v>
      </c>
    </row>
    <row r="2" spans="1:12" ht="19.5" customHeight="1" x14ac:dyDescent="0.3">
      <c r="A2" s="7" t="str">
        <f>"Weekly Payroll Jobs and Wages in Australia - " &amp;$L$1</f>
        <v>Weekly Payroll Jobs and Wages in Australia - Manufacturing</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Manufacturing</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-4.3661249638175637E-2</v>
      </c>
      <c r="C11" s="32">
        <v>-1.9704135883450435E-3</v>
      </c>
      <c r="D11" s="32">
        <v>-3.3467213679928554E-3</v>
      </c>
      <c r="E11" s="32">
        <v>-4.9897446525688505E-3</v>
      </c>
      <c r="F11" s="32">
        <v>-4.3807726439029748E-2</v>
      </c>
      <c r="G11" s="32">
        <v>7.1296279189053458E-2</v>
      </c>
      <c r="H11" s="32">
        <v>8.5796146180729949E-3</v>
      </c>
      <c r="I11" s="68">
        <v>1.7181268229553792E-2</v>
      </c>
      <c r="J11" s="46"/>
      <c r="K11" s="46"/>
      <c r="L11" s="47"/>
    </row>
    <row r="12" spans="1:12" x14ac:dyDescent="0.25">
      <c r="A12" s="69" t="s">
        <v>6</v>
      </c>
      <c r="B12" s="32">
        <v>-4.6041650043884164E-2</v>
      </c>
      <c r="C12" s="32">
        <v>-3.0884682731593394E-3</v>
      </c>
      <c r="D12" s="32">
        <v>-3.1911408421692045E-3</v>
      </c>
      <c r="E12" s="32">
        <v>-4.5694646501137637E-3</v>
      </c>
      <c r="F12" s="32">
        <v>-7.802328311187956E-2</v>
      </c>
      <c r="G12" s="32">
        <v>5.9548314996485052E-2</v>
      </c>
      <c r="H12" s="32">
        <v>1.3343637656251239E-3</v>
      </c>
      <c r="I12" s="68">
        <v>1.1003909936464717E-2</v>
      </c>
      <c r="J12" s="46"/>
      <c r="K12" s="46"/>
      <c r="L12" s="47"/>
    </row>
    <row r="13" spans="1:12" ht="15" customHeight="1" x14ac:dyDescent="0.25">
      <c r="A13" s="69" t="s">
        <v>5</v>
      </c>
      <c r="B13" s="32">
        <v>-3.1418233297165421E-2</v>
      </c>
      <c r="C13" s="32">
        <v>4.3520964213799029E-3</v>
      </c>
      <c r="D13" s="32">
        <v>4.3811961271942312E-3</v>
      </c>
      <c r="E13" s="32">
        <v>-6.4577725962069454E-3</v>
      </c>
      <c r="F13" s="32">
        <v>3.8210439775545613E-3</v>
      </c>
      <c r="G13" s="32">
        <v>9.976620081726173E-2</v>
      </c>
      <c r="H13" s="32">
        <v>1.9907141084196667E-2</v>
      </c>
      <c r="I13" s="68">
        <v>2.7145386003664118E-2</v>
      </c>
      <c r="J13" s="46"/>
      <c r="K13" s="46"/>
      <c r="L13" s="47"/>
    </row>
    <row r="14" spans="1:12" ht="15" customHeight="1" x14ac:dyDescent="0.25">
      <c r="A14" s="69" t="s">
        <v>46</v>
      </c>
      <c r="B14" s="32">
        <v>-4.2908174948477318E-2</v>
      </c>
      <c r="C14" s="32">
        <v>-5.4766488567782323E-3</v>
      </c>
      <c r="D14" s="32">
        <v>-3.0397259085783723E-3</v>
      </c>
      <c r="E14" s="32">
        <v>-4.0457850406737661E-3</v>
      </c>
      <c r="F14" s="32">
        <v>-4.1573605724324558E-2</v>
      </c>
      <c r="G14" s="32">
        <v>6.6289584130868606E-2</v>
      </c>
      <c r="H14" s="32">
        <v>1.6372445605891128E-2</v>
      </c>
      <c r="I14" s="68">
        <v>1.1588634480523385E-2</v>
      </c>
      <c r="J14" s="46"/>
      <c r="K14" s="46"/>
      <c r="L14" s="47"/>
    </row>
    <row r="15" spans="1:12" ht="15" customHeight="1" x14ac:dyDescent="0.25">
      <c r="A15" s="69" t="s">
        <v>4</v>
      </c>
      <c r="B15" s="32">
        <v>-7.9865771812080544E-2</v>
      </c>
      <c r="C15" s="32">
        <v>-2.2835581021591778E-2</v>
      </c>
      <c r="D15" s="32">
        <v>-3.0860390172909646E-2</v>
      </c>
      <c r="E15" s="32">
        <v>-2.2472687041903416E-3</v>
      </c>
      <c r="F15" s="32">
        <v>-7.9251856284179301E-2</v>
      </c>
      <c r="G15" s="32">
        <v>3.3583749964674947E-2</v>
      </c>
      <c r="H15" s="32">
        <v>-1.1041344546855347E-2</v>
      </c>
      <c r="I15" s="68">
        <v>1.7981180349300629E-2</v>
      </c>
      <c r="J15" s="46"/>
      <c r="K15" s="64"/>
      <c r="L15" s="47"/>
    </row>
    <row r="16" spans="1:12" ht="15" customHeight="1" x14ac:dyDescent="0.25">
      <c r="A16" s="69" t="s">
        <v>3</v>
      </c>
      <c r="B16" s="32">
        <v>-4.781077885752183E-2</v>
      </c>
      <c r="C16" s="32">
        <v>-3.230801738710376E-3</v>
      </c>
      <c r="D16" s="32">
        <v>-1.2191094425415439E-2</v>
      </c>
      <c r="E16" s="32">
        <v>-1.8065633491594069E-3</v>
      </c>
      <c r="F16" s="32">
        <v>-5.2261525170130718E-2</v>
      </c>
      <c r="G16" s="32">
        <v>5.1777476818959611E-2</v>
      </c>
      <c r="H16" s="32">
        <v>-1.0418071077032742E-2</v>
      </c>
      <c r="I16" s="68">
        <v>2.8371883165733358E-2</v>
      </c>
      <c r="J16" s="46"/>
      <c r="K16" s="46"/>
      <c r="L16" s="47"/>
    </row>
    <row r="17" spans="1:12" ht="15" customHeight="1" x14ac:dyDescent="0.25">
      <c r="A17" s="69" t="s">
        <v>45</v>
      </c>
      <c r="B17" s="32">
        <v>-2.8502795355409449E-2</v>
      </c>
      <c r="C17" s="32">
        <v>3.4886125654450151E-2</v>
      </c>
      <c r="D17" s="32">
        <v>2.7022147171526845E-2</v>
      </c>
      <c r="E17" s="32">
        <v>-2.5382959868337718E-2</v>
      </c>
      <c r="F17" s="32">
        <v>-7.0329870811721373E-2</v>
      </c>
      <c r="G17" s="32">
        <v>0.12885052486384407</v>
      </c>
      <c r="H17" s="32">
        <v>5.1430092910639047E-2</v>
      </c>
      <c r="I17" s="68">
        <v>-4.6246696607131321E-2</v>
      </c>
      <c r="J17" s="46"/>
      <c r="K17" s="46"/>
      <c r="L17" s="47"/>
    </row>
    <row r="18" spans="1:12" ht="15" customHeight="1" x14ac:dyDescent="0.25">
      <c r="A18" s="69" t="s">
        <v>2</v>
      </c>
      <c r="B18" s="32">
        <v>-5.0146179401993396E-2</v>
      </c>
      <c r="C18" s="32">
        <v>6.7112676056337861E-3</v>
      </c>
      <c r="D18" s="32">
        <v>-1.3761788333915836E-3</v>
      </c>
      <c r="E18" s="32">
        <v>-2.7864855451061876E-3</v>
      </c>
      <c r="F18" s="32">
        <v>-4.6895762597427781E-2</v>
      </c>
      <c r="G18" s="32">
        <v>3.2596406204721262E-4</v>
      </c>
      <c r="H18" s="32">
        <v>4.0946769481917666E-3</v>
      </c>
      <c r="I18" s="68">
        <v>-1.6411383528260881E-3</v>
      </c>
      <c r="J18" s="46"/>
      <c r="K18" s="46"/>
      <c r="L18" s="47"/>
    </row>
    <row r="19" spans="1:12" x14ac:dyDescent="0.25">
      <c r="A19" s="70" t="s">
        <v>1</v>
      </c>
      <c r="B19" s="32">
        <v>-3.662490788504047E-2</v>
      </c>
      <c r="C19" s="32">
        <v>1.8939984411535438E-2</v>
      </c>
      <c r="D19" s="32">
        <v>4.3277848911651429E-3</v>
      </c>
      <c r="E19" s="32">
        <v>3.8560411311054921E-3</v>
      </c>
      <c r="F19" s="32">
        <v>5.0436189277083265E-3</v>
      </c>
      <c r="G19" s="32">
        <v>6.5964438959886795E-2</v>
      </c>
      <c r="H19" s="32">
        <v>-1.3473496911948657E-2</v>
      </c>
      <c r="I19" s="68">
        <v>3.632765575915009E-2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-4.0981611412230223E-2</v>
      </c>
      <c r="C21" s="32">
        <v>-5.7923616941026879E-3</v>
      </c>
      <c r="D21" s="32">
        <v>-3.2496828546335621E-3</v>
      </c>
      <c r="E21" s="32">
        <v>-6.5959277315744691E-3</v>
      </c>
      <c r="F21" s="32">
        <v>-4.3578860385044549E-2</v>
      </c>
      <c r="G21" s="32">
        <v>6.9239014373599028E-2</v>
      </c>
      <c r="H21" s="32">
        <v>8.6432892373144998E-3</v>
      </c>
      <c r="I21" s="68">
        <v>1.786710953661963E-2</v>
      </c>
      <c r="J21" s="46"/>
      <c r="K21" s="46"/>
      <c r="L21" s="46"/>
    </row>
    <row r="22" spans="1:12" x14ac:dyDescent="0.25">
      <c r="A22" s="69" t="s">
        <v>13</v>
      </c>
      <c r="B22" s="32">
        <v>-5.2682441297561389E-2</v>
      </c>
      <c r="C22" s="32">
        <v>3.8783500870982479E-3</v>
      </c>
      <c r="D22" s="32">
        <v>-4.4480133552398105E-3</v>
      </c>
      <c r="E22" s="32">
        <v>-2.7658655315203617E-3</v>
      </c>
      <c r="F22" s="32">
        <v>-5.0561736791542411E-2</v>
      </c>
      <c r="G22" s="32">
        <v>7.569204590595735E-2</v>
      </c>
      <c r="H22" s="32">
        <v>6.7800588778623716E-3</v>
      </c>
      <c r="I22" s="68">
        <v>1.4196503575311992E-2</v>
      </c>
      <c r="J22" s="46"/>
      <c r="K22" s="52" t="s">
        <v>12</v>
      </c>
      <c r="L22" s="46" t="s">
        <v>63</v>
      </c>
    </row>
    <row r="23" spans="1:12" x14ac:dyDescent="0.25">
      <c r="A23" s="70" t="s">
        <v>48</v>
      </c>
      <c r="B23" s="32">
        <v>-2.9689507494646716E-2</v>
      </c>
      <c r="C23" s="32">
        <v>8.2921583271097887E-2</v>
      </c>
      <c r="D23" s="32">
        <v>2.3696521861909847E-2</v>
      </c>
      <c r="E23" s="32">
        <v>1.8991894873147563E-2</v>
      </c>
      <c r="F23" s="32">
        <v>0.12401388495784205</v>
      </c>
      <c r="G23" s="32">
        <v>7.8359152901620543E-2</v>
      </c>
      <c r="H23" s="32">
        <v>2.5113439738303933E-2</v>
      </c>
      <c r="I23" s="68">
        <v>4.2094046071007973E-2</v>
      </c>
      <c r="J23" s="46"/>
      <c r="K23" s="49"/>
      <c r="L23" s="46" t="s">
        <v>9</v>
      </c>
    </row>
    <row r="24" spans="1:12" x14ac:dyDescent="0.25">
      <c r="A24" s="69" t="s">
        <v>49</v>
      </c>
      <c r="B24" s="32">
        <v>-6.4969604231290501E-2</v>
      </c>
      <c r="C24" s="32">
        <v>1.0321154502812568E-2</v>
      </c>
      <c r="D24" s="32">
        <v>-2.8415591326326206E-3</v>
      </c>
      <c r="E24" s="32">
        <v>-1.1427660253002792E-3</v>
      </c>
      <c r="F24" s="32">
        <v>-3.3433366533556552E-2</v>
      </c>
      <c r="G24" s="32">
        <v>5.2546606907364346E-2</v>
      </c>
      <c r="H24" s="32">
        <v>1.0593373665423789E-2</v>
      </c>
      <c r="I24" s="68">
        <v>1.6926581376740968E-2</v>
      </c>
      <c r="J24" s="46"/>
      <c r="K24" s="46" t="s">
        <v>48</v>
      </c>
      <c r="L24" s="47">
        <v>89.601177730192717</v>
      </c>
    </row>
    <row r="25" spans="1:12" x14ac:dyDescent="0.25">
      <c r="A25" s="69" t="s">
        <v>50</v>
      </c>
      <c r="B25" s="32">
        <v>-4.3815031112924507E-2</v>
      </c>
      <c r="C25" s="32">
        <v>-6.7834437086091715E-3</v>
      </c>
      <c r="D25" s="32">
        <v>-7.5786952177393507E-3</v>
      </c>
      <c r="E25" s="32">
        <v>-5.5342783064187273E-3</v>
      </c>
      <c r="F25" s="32">
        <v>-5.2871513251180224E-2</v>
      </c>
      <c r="G25" s="32">
        <v>6.1406637964264599E-2</v>
      </c>
      <c r="H25" s="32">
        <v>6.6569568100902643E-3</v>
      </c>
      <c r="I25" s="68">
        <v>1.1660058278286201E-2</v>
      </c>
      <c r="J25" s="46"/>
      <c r="K25" s="46" t="s">
        <v>49</v>
      </c>
      <c r="L25" s="47">
        <v>92.547839031327186</v>
      </c>
    </row>
    <row r="26" spans="1:12" x14ac:dyDescent="0.25">
      <c r="A26" s="69" t="s">
        <v>51</v>
      </c>
      <c r="B26" s="32">
        <v>-3.3621145374449268E-2</v>
      </c>
      <c r="C26" s="32">
        <v>-6.9933670421441496E-3</v>
      </c>
      <c r="D26" s="32">
        <v>-4.5779339041962519E-3</v>
      </c>
      <c r="E26" s="32">
        <v>-7.0679825905719529E-3</v>
      </c>
      <c r="F26" s="32">
        <v>-6.1586683839836454E-2</v>
      </c>
      <c r="G26" s="32">
        <v>7.351303689918387E-2</v>
      </c>
      <c r="H26" s="32">
        <v>8.8433344198450836E-3</v>
      </c>
      <c r="I26" s="68">
        <v>1.0362084247169223E-2</v>
      </c>
      <c r="J26" s="46"/>
      <c r="K26" s="46" t="s">
        <v>50</v>
      </c>
      <c r="L26" s="47">
        <v>96.271549525655402</v>
      </c>
    </row>
    <row r="27" spans="1:12" ht="17.25" customHeight="1" x14ac:dyDescent="0.25">
      <c r="A27" s="69" t="s">
        <v>52</v>
      </c>
      <c r="B27" s="32">
        <v>-3.4651812747457544E-2</v>
      </c>
      <c r="C27" s="32">
        <v>-9.3162217250148949E-3</v>
      </c>
      <c r="D27" s="32">
        <v>-4.8033827766514881E-3</v>
      </c>
      <c r="E27" s="32">
        <v>-8.6023922717324286E-3</v>
      </c>
      <c r="F27" s="32">
        <v>-4.4669941670000601E-2</v>
      </c>
      <c r="G27" s="32">
        <v>8.2012788275363624E-2</v>
      </c>
      <c r="H27" s="32">
        <v>8.5177743771875924E-3</v>
      </c>
      <c r="I27" s="68">
        <v>1.6050740130681529E-2</v>
      </c>
      <c r="J27" s="59"/>
      <c r="K27" s="50" t="s">
        <v>51</v>
      </c>
      <c r="L27" s="47">
        <v>97.318469237915423</v>
      </c>
    </row>
    <row r="28" spans="1:12" x14ac:dyDescent="0.25">
      <c r="A28" s="69" t="s">
        <v>53</v>
      </c>
      <c r="B28" s="32">
        <v>-4.9559591272143155E-2</v>
      </c>
      <c r="C28" s="32">
        <v>-1.2487289248790723E-2</v>
      </c>
      <c r="D28" s="32">
        <v>-4.9059424442506883E-3</v>
      </c>
      <c r="E28" s="32">
        <v>-9.7153255405113548E-3</v>
      </c>
      <c r="F28" s="32">
        <v>-2.8223137082208027E-2</v>
      </c>
      <c r="G28" s="32">
        <v>7.6307271085157113E-2</v>
      </c>
      <c r="H28" s="32">
        <v>1.178669323985071E-2</v>
      </c>
      <c r="I28" s="68">
        <v>1.9738057728130753E-2</v>
      </c>
      <c r="J28" s="54"/>
      <c r="K28" s="41" t="s">
        <v>52</v>
      </c>
      <c r="L28" s="47">
        <v>97.442615738943658</v>
      </c>
    </row>
    <row r="29" spans="1:12" ht="15.75" thickBot="1" x14ac:dyDescent="0.3">
      <c r="A29" s="71" t="s">
        <v>54</v>
      </c>
      <c r="B29" s="72">
        <v>-5.1102853745541021E-2</v>
      </c>
      <c r="C29" s="72">
        <v>2.3834196891192594E-3</v>
      </c>
      <c r="D29" s="72">
        <v>1.8486605044665261E-4</v>
      </c>
      <c r="E29" s="72">
        <v>-3.9013732833957926E-3</v>
      </c>
      <c r="F29" s="72">
        <v>8.3905005612902706E-2</v>
      </c>
      <c r="G29" s="72">
        <v>9.3179323207683185E-2</v>
      </c>
      <c r="H29" s="72">
        <v>-3.5439241941102817E-2</v>
      </c>
      <c r="I29" s="73">
        <v>8.9637958819609898E-2</v>
      </c>
      <c r="J29" s="54"/>
      <c r="K29" s="41" t="s">
        <v>53</v>
      </c>
      <c r="L29" s="47">
        <v>96.245891154641313</v>
      </c>
    </row>
    <row r="30" spans="1:12" x14ac:dyDescent="0.25">
      <c r="A30" s="31" t="s">
        <v>47</v>
      </c>
      <c r="B30" s="29"/>
      <c r="C30" s="29"/>
      <c r="D30" s="29"/>
      <c r="E30" s="29"/>
      <c r="F30" s="29"/>
      <c r="G30" s="29"/>
      <c r="H30" s="29"/>
      <c r="I30" s="29"/>
      <c r="J30" s="54"/>
      <c r="K30" s="41" t="s">
        <v>54</v>
      </c>
      <c r="L30" s="47">
        <v>94.664090368608797</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Manufacturing</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94.784975017844403</v>
      </c>
    </row>
    <row r="34" spans="1:12" x14ac:dyDescent="0.25">
      <c r="F34" s="23"/>
      <c r="G34" s="23"/>
      <c r="H34" s="23"/>
      <c r="I34" s="23"/>
      <c r="K34" s="46" t="s">
        <v>49</v>
      </c>
      <c r="L34" s="47">
        <v>93.769491130755853</v>
      </c>
    </row>
    <row r="35" spans="1:12" x14ac:dyDescent="0.25">
      <c r="B35" s="23"/>
      <c r="C35" s="23"/>
      <c r="D35" s="23"/>
      <c r="E35" s="23"/>
      <c r="F35" s="23"/>
      <c r="G35" s="23"/>
      <c r="H35" s="23"/>
      <c r="I35" s="23"/>
      <c r="K35" s="46" t="s">
        <v>50</v>
      </c>
      <c r="L35" s="47">
        <v>96.348694277262055</v>
      </c>
    </row>
    <row r="36" spans="1:12" x14ac:dyDescent="0.25">
      <c r="A36" s="23"/>
      <c r="B36" s="23"/>
      <c r="C36" s="23"/>
      <c r="D36" s="23"/>
      <c r="E36" s="23"/>
      <c r="F36" s="23"/>
      <c r="G36" s="23"/>
      <c r="H36" s="23"/>
      <c r="I36" s="23"/>
      <c r="K36" s="50" t="s">
        <v>51</v>
      </c>
      <c r="L36" s="47">
        <v>97.082321915550366</v>
      </c>
    </row>
    <row r="37" spans="1:12" x14ac:dyDescent="0.25">
      <c r="A37" s="23"/>
      <c r="B37" s="23"/>
      <c r="C37" s="23"/>
      <c r="D37" s="23"/>
      <c r="E37" s="23"/>
      <c r="F37" s="23"/>
      <c r="G37" s="23"/>
      <c r="H37" s="23"/>
      <c r="I37" s="23"/>
      <c r="K37" s="41" t="s">
        <v>52</v>
      </c>
      <c r="L37" s="47">
        <v>97.000750459332863</v>
      </c>
    </row>
    <row r="38" spans="1:12" x14ac:dyDescent="0.25">
      <c r="A38" s="23"/>
      <c r="B38" s="23"/>
      <c r="C38" s="23"/>
      <c r="D38" s="23"/>
      <c r="E38" s="23"/>
      <c r="F38" s="23"/>
      <c r="G38" s="23"/>
      <c r="H38" s="23"/>
      <c r="I38" s="23"/>
      <c r="K38" s="41" t="s">
        <v>53</v>
      </c>
      <c r="L38" s="47">
        <v>95.512620290631091</v>
      </c>
    </row>
    <row r="39" spans="1:12" x14ac:dyDescent="0.25">
      <c r="A39" s="23"/>
      <c r="B39" s="23"/>
      <c r="C39" s="23"/>
      <c r="D39" s="23"/>
      <c r="E39" s="23"/>
      <c r="F39" s="23"/>
      <c r="G39" s="23"/>
      <c r="H39" s="23"/>
      <c r="I39" s="23"/>
      <c r="K39" s="41" t="s">
        <v>54</v>
      </c>
      <c r="L39" s="47">
        <v>94.87217598097503</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97.031049250535332</v>
      </c>
    </row>
    <row r="43" spans="1:12" x14ac:dyDescent="0.25">
      <c r="K43" s="46" t="s">
        <v>49</v>
      </c>
      <c r="L43" s="47">
        <v>93.503039576870947</v>
      </c>
    </row>
    <row r="44" spans="1:12" x14ac:dyDescent="0.25">
      <c r="B44" s="29"/>
      <c r="C44" s="29"/>
      <c r="D44" s="29"/>
      <c r="E44" s="29"/>
      <c r="F44" s="29"/>
      <c r="G44" s="29"/>
      <c r="H44" s="29"/>
      <c r="I44" s="29"/>
      <c r="J44" s="54"/>
      <c r="K44" s="46" t="s">
        <v>50</v>
      </c>
      <c r="L44" s="47">
        <v>95.618496888707554</v>
      </c>
    </row>
    <row r="45" spans="1:12" ht="15.4" customHeight="1" x14ac:dyDescent="0.25">
      <c r="A45" s="26" t="str">
        <f>"Indexed number of payroll jobs in "&amp;$L$1&amp;" each week by age group"</f>
        <v>Indexed number of payroll jobs in Manufacturing each week by age group</v>
      </c>
      <c r="B45" s="29"/>
      <c r="C45" s="29"/>
      <c r="D45" s="29"/>
      <c r="E45" s="29"/>
      <c r="F45" s="29"/>
      <c r="G45" s="29"/>
      <c r="H45" s="29"/>
      <c r="I45" s="29"/>
      <c r="J45" s="54"/>
      <c r="K45" s="50" t="s">
        <v>51</v>
      </c>
      <c r="L45" s="47">
        <v>96.637885462555076</v>
      </c>
    </row>
    <row r="46" spans="1:12" ht="15.4" customHeight="1" x14ac:dyDescent="0.25">
      <c r="B46" s="29"/>
      <c r="C46" s="29"/>
      <c r="D46" s="29"/>
      <c r="E46" s="29"/>
      <c r="F46" s="29"/>
      <c r="G46" s="29"/>
      <c r="H46" s="29"/>
      <c r="I46" s="29"/>
      <c r="J46" s="54"/>
      <c r="K46" s="41" t="s">
        <v>52</v>
      </c>
      <c r="L46" s="47">
        <v>96.53481872525424</v>
      </c>
    </row>
    <row r="47" spans="1:12" ht="15.4" customHeight="1" x14ac:dyDescent="0.25">
      <c r="B47" s="29"/>
      <c r="C47" s="29"/>
      <c r="D47" s="29"/>
      <c r="E47" s="29"/>
      <c r="F47" s="29"/>
      <c r="G47" s="29"/>
      <c r="H47" s="29"/>
      <c r="I47" s="29"/>
      <c r="J47" s="54"/>
      <c r="K47" s="41" t="s">
        <v>53</v>
      </c>
      <c r="L47" s="47">
        <v>95.044040872785686</v>
      </c>
    </row>
    <row r="48" spans="1:12" ht="15.4" customHeight="1" x14ac:dyDescent="0.25">
      <c r="B48" s="29"/>
      <c r="C48" s="29"/>
      <c r="D48" s="29"/>
      <c r="E48" s="29"/>
      <c r="F48" s="29"/>
      <c r="G48" s="29"/>
      <c r="H48" s="29"/>
      <c r="I48" s="29"/>
      <c r="J48" s="54"/>
      <c r="K48" s="41" t="s">
        <v>54</v>
      </c>
      <c r="L48" s="47">
        <v>94.889714625445905</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96.260303628379631</v>
      </c>
    </row>
    <row r="54" spans="1:12" ht="15.4" customHeight="1" x14ac:dyDescent="0.25">
      <c r="B54" s="28"/>
      <c r="C54" s="28"/>
      <c r="D54" s="28"/>
      <c r="E54" s="28"/>
      <c r="F54" s="28"/>
      <c r="G54" s="28"/>
      <c r="H54" s="28"/>
      <c r="I54" s="28"/>
      <c r="J54" s="54"/>
      <c r="K54" s="46" t="s">
        <v>5</v>
      </c>
      <c r="L54" s="47">
        <v>97.069836352616335</v>
      </c>
    </row>
    <row r="55" spans="1:12" ht="15.4" customHeight="1" x14ac:dyDescent="0.25">
      <c r="B55" s="4"/>
      <c r="C55" s="4"/>
      <c r="D55" s="5"/>
      <c r="E55" s="2"/>
      <c r="F55" s="28"/>
      <c r="G55" s="28"/>
      <c r="H55" s="28"/>
      <c r="I55" s="28"/>
      <c r="J55" s="54"/>
      <c r="K55" s="46" t="s">
        <v>46</v>
      </c>
      <c r="L55" s="47">
        <v>96.421174637557243</v>
      </c>
    </row>
    <row r="56" spans="1:12" ht="15.4" customHeight="1" x14ac:dyDescent="0.25">
      <c r="B56" s="4"/>
      <c r="C56" s="4"/>
      <c r="D56" s="5"/>
      <c r="E56" s="2"/>
      <c r="F56" s="28"/>
      <c r="G56" s="28"/>
      <c r="H56" s="28"/>
      <c r="I56" s="28"/>
      <c r="J56" s="54"/>
      <c r="K56" s="50" t="s">
        <v>4</v>
      </c>
      <c r="L56" s="47">
        <v>95.472068409616597</v>
      </c>
    </row>
    <row r="57" spans="1:12" ht="15.4" customHeight="1" x14ac:dyDescent="0.25">
      <c r="A57" s="4"/>
      <c r="B57" s="4"/>
      <c r="C57" s="4"/>
      <c r="D57" s="5"/>
      <c r="E57" s="2"/>
      <c r="F57" s="28"/>
      <c r="G57" s="28"/>
      <c r="H57" s="28"/>
      <c r="I57" s="28"/>
      <c r="J57" s="54"/>
      <c r="K57" s="41" t="s">
        <v>3</v>
      </c>
      <c r="L57" s="47">
        <v>96.481655323476488</v>
      </c>
    </row>
    <row r="58" spans="1:12" ht="15.4" customHeight="1" x14ac:dyDescent="0.25">
      <c r="B58" s="29"/>
      <c r="C58" s="29"/>
      <c r="D58" s="29"/>
      <c r="E58" s="29"/>
      <c r="F58" s="28"/>
      <c r="G58" s="28"/>
      <c r="H58" s="28"/>
      <c r="I58" s="28"/>
      <c r="J58" s="54"/>
      <c r="K58" s="41" t="s">
        <v>45</v>
      </c>
      <c r="L58" s="47">
        <v>95.625993142092497</v>
      </c>
    </row>
    <row r="59" spans="1:12" ht="15.4" customHeight="1" x14ac:dyDescent="0.25">
      <c r="K59" s="41" t="s">
        <v>2</v>
      </c>
      <c r="L59" s="47">
        <v>94.607843137254903</v>
      </c>
    </row>
    <row r="60" spans="1:12" ht="15.4" customHeight="1" x14ac:dyDescent="0.25">
      <c r="A60" s="26" t="str">
        <f>"Indexed number of payroll jobs held by men in "&amp;$L$1&amp;" each week by State and Territory"</f>
        <v>Indexed number of payroll jobs held by men in Manufacturing each week by State and Territory</v>
      </c>
      <c r="K60" s="41" t="s">
        <v>1</v>
      </c>
      <c r="L60" s="47">
        <v>96.121883656509695</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95.907231491029791</v>
      </c>
    </row>
    <row r="63" spans="1:12" ht="15.4" customHeight="1" x14ac:dyDescent="0.25">
      <c r="B63" s="4"/>
      <c r="C63" s="4"/>
      <c r="D63" s="4"/>
      <c r="E63" s="4"/>
      <c r="F63" s="28"/>
      <c r="G63" s="28"/>
      <c r="H63" s="28"/>
      <c r="I63" s="28"/>
      <c r="J63" s="54"/>
      <c r="K63" s="46" t="s">
        <v>5</v>
      </c>
      <c r="L63" s="47">
        <v>96.630076099400625</v>
      </c>
    </row>
    <row r="64" spans="1:12" ht="15.4" customHeight="1" x14ac:dyDescent="0.25">
      <c r="B64" s="4"/>
      <c r="C64" s="4"/>
      <c r="D64" s="3"/>
      <c r="E64" s="2"/>
      <c r="F64" s="28"/>
      <c r="G64" s="28"/>
      <c r="H64" s="28"/>
      <c r="I64" s="28"/>
      <c r="J64" s="54"/>
      <c r="K64" s="46" t="s">
        <v>46</v>
      </c>
      <c r="L64" s="47">
        <v>95.880598149309321</v>
      </c>
    </row>
    <row r="65" spans="1:12" ht="15.4" customHeight="1" x14ac:dyDescent="0.25">
      <c r="B65" s="4"/>
      <c r="C65" s="4"/>
      <c r="D65" s="3"/>
      <c r="E65" s="2"/>
      <c r="F65" s="28"/>
      <c r="G65" s="28"/>
      <c r="H65" s="28"/>
      <c r="I65" s="28"/>
      <c r="J65" s="54"/>
      <c r="K65" s="50" t="s">
        <v>4</v>
      </c>
      <c r="L65" s="47">
        <v>95.904301301371461</v>
      </c>
    </row>
    <row r="66" spans="1:12" ht="15.4" customHeight="1" x14ac:dyDescent="0.25">
      <c r="B66" s="4"/>
      <c r="C66" s="4"/>
      <c r="D66" s="3"/>
      <c r="E66" s="2"/>
      <c r="F66" s="28"/>
      <c r="G66" s="28"/>
      <c r="H66" s="28"/>
      <c r="I66" s="28"/>
      <c r="J66" s="54"/>
      <c r="K66" s="41" t="s">
        <v>3</v>
      </c>
      <c r="L66" s="47">
        <v>96.892357036689361</v>
      </c>
    </row>
    <row r="67" spans="1:12" ht="15.4" customHeight="1" x14ac:dyDescent="0.25">
      <c r="B67" s="28"/>
      <c r="C67" s="28"/>
      <c r="D67" s="28"/>
      <c r="E67" s="28"/>
      <c r="F67" s="28"/>
      <c r="G67" s="28"/>
      <c r="H67" s="28"/>
      <c r="I67" s="28"/>
      <c r="J67" s="54"/>
      <c r="K67" s="41" t="s">
        <v>45</v>
      </c>
      <c r="L67" s="47">
        <v>95.793259178723758</v>
      </c>
    </row>
    <row r="68" spans="1:12" ht="15.4" customHeight="1" x14ac:dyDescent="0.25">
      <c r="A68" s="28"/>
      <c r="B68" s="28"/>
      <c r="C68" s="28"/>
      <c r="D68" s="28"/>
      <c r="E68" s="28"/>
      <c r="F68" s="28"/>
      <c r="G68" s="28"/>
      <c r="H68" s="28"/>
      <c r="I68" s="28"/>
      <c r="J68" s="54"/>
      <c r="K68" s="41" t="s">
        <v>2</v>
      </c>
      <c r="L68" s="47">
        <v>95.098039215686271</v>
      </c>
    </row>
    <row r="69" spans="1:12" ht="15.4" customHeight="1" x14ac:dyDescent="0.25">
      <c r="A69" s="28"/>
      <c r="B69" s="27"/>
      <c r="C69" s="27"/>
      <c r="D69" s="27"/>
      <c r="E69" s="27"/>
      <c r="F69" s="27"/>
      <c r="G69" s="27"/>
      <c r="H69" s="27"/>
      <c r="I69" s="27"/>
      <c r="J69" s="63"/>
      <c r="K69" s="41" t="s">
        <v>1</v>
      </c>
      <c r="L69" s="47">
        <v>97.576177285318551</v>
      </c>
    </row>
    <row r="70" spans="1:12" ht="15.4" customHeight="1" x14ac:dyDescent="0.25">
      <c r="K70" s="43"/>
      <c r="L70" s="47" t="s">
        <v>7</v>
      </c>
    </row>
    <row r="71" spans="1:12" ht="15.4" customHeight="1" x14ac:dyDescent="0.25">
      <c r="K71" s="46" t="s">
        <v>6</v>
      </c>
      <c r="L71" s="47">
        <v>95.642980557130073</v>
      </c>
    </row>
    <row r="72" spans="1:12" ht="15.4" customHeight="1" x14ac:dyDescent="0.25">
      <c r="K72" s="46" t="s">
        <v>5</v>
      </c>
      <c r="L72" s="47">
        <v>96.994450804767993</v>
      </c>
    </row>
    <row r="73" spans="1:12" ht="15.4" customHeight="1" x14ac:dyDescent="0.25">
      <c r="K73" s="46" t="s">
        <v>46</v>
      </c>
      <c r="L73" s="47">
        <v>95.718634213076442</v>
      </c>
    </row>
    <row r="74" spans="1:12" ht="15.4" customHeight="1" x14ac:dyDescent="0.25">
      <c r="K74" s="50" t="s">
        <v>4</v>
      </c>
      <c r="L74" s="47">
        <v>92.794000140183641</v>
      </c>
    </row>
    <row r="75" spans="1:12" ht="15.4" customHeight="1" x14ac:dyDescent="0.25">
      <c r="A75" s="26" t="str">
        <f>"Indexed number of payroll jobs held by women in "&amp;$L$1&amp;" each week by State and Territory"</f>
        <v>Indexed number of payroll jobs held by women in Manufacturing each week by State and Territory</v>
      </c>
      <c r="K75" s="41" t="s">
        <v>3</v>
      </c>
      <c r="L75" s="47">
        <v>95.835954001408112</v>
      </c>
    </row>
    <row r="76" spans="1:12" ht="15.4" customHeight="1" x14ac:dyDescent="0.25">
      <c r="K76" s="41" t="s">
        <v>45</v>
      </c>
      <c r="L76" s="47">
        <v>98.161244459312542</v>
      </c>
    </row>
    <row r="77" spans="1:12" ht="15.4" customHeight="1" x14ac:dyDescent="0.25">
      <c r="B77" s="4"/>
      <c r="C77" s="4"/>
      <c r="D77" s="4"/>
      <c r="E77" s="4"/>
      <c r="F77" s="28"/>
      <c r="G77" s="28"/>
      <c r="H77" s="28"/>
      <c r="I77" s="28"/>
      <c r="J77" s="54"/>
      <c r="K77" s="41" t="s">
        <v>2</v>
      </c>
      <c r="L77" s="47">
        <v>95.27272727272728</v>
      </c>
    </row>
    <row r="78" spans="1:12" ht="15.4" customHeight="1" x14ac:dyDescent="0.25">
      <c r="B78" s="4"/>
      <c r="C78" s="4"/>
      <c r="D78" s="4"/>
      <c r="E78" s="4"/>
      <c r="F78" s="28"/>
      <c r="G78" s="28"/>
      <c r="H78" s="28"/>
      <c r="I78" s="28"/>
      <c r="J78" s="54"/>
      <c r="K78" s="41" t="s">
        <v>1</v>
      </c>
      <c r="L78" s="47">
        <v>97.62049861495845</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94.39794881718349</v>
      </c>
    </row>
    <row r="83" spans="1:12" ht="15.4" customHeight="1" x14ac:dyDescent="0.25">
      <c r="B83" s="28"/>
      <c r="C83" s="28"/>
      <c r="D83" s="28"/>
      <c r="E83" s="28"/>
      <c r="F83" s="28"/>
      <c r="G83" s="28"/>
      <c r="H83" s="28"/>
      <c r="I83" s="28"/>
      <c r="J83" s="54"/>
      <c r="K83" s="46" t="s">
        <v>5</v>
      </c>
      <c r="L83" s="47">
        <v>95.112313148816952</v>
      </c>
    </row>
    <row r="84" spans="1:12" ht="15.4" customHeight="1" x14ac:dyDescent="0.25">
      <c r="A84" s="28"/>
      <c r="B84" s="27"/>
      <c r="C84" s="27"/>
      <c r="D84" s="27"/>
      <c r="E84" s="27"/>
      <c r="F84" s="27"/>
      <c r="G84" s="27"/>
      <c r="H84" s="27"/>
      <c r="I84" s="27"/>
      <c r="J84" s="63"/>
      <c r="K84" s="46" t="s">
        <v>46</v>
      </c>
      <c r="L84" s="47">
        <v>95.576108758636053</v>
      </c>
    </row>
    <row r="85" spans="1:12" ht="15.4" customHeight="1" x14ac:dyDescent="0.25">
      <c r="K85" s="50" t="s">
        <v>4</v>
      </c>
      <c r="L85" s="47">
        <v>91.469024433956619</v>
      </c>
    </row>
    <row r="86" spans="1:12" ht="15.4" customHeight="1" x14ac:dyDescent="0.25">
      <c r="K86" s="41" t="s">
        <v>3</v>
      </c>
      <c r="L86" s="47">
        <v>93.289747399702833</v>
      </c>
    </row>
    <row r="87" spans="1:12" ht="15.4" customHeight="1" x14ac:dyDescent="0.25">
      <c r="K87" s="41" t="s">
        <v>45</v>
      </c>
      <c r="L87" s="47">
        <v>89.327963755348605</v>
      </c>
    </row>
    <row r="88" spans="1:12" ht="15.4" customHeight="1" x14ac:dyDescent="0.25">
      <c r="K88" s="41" t="s">
        <v>2</v>
      </c>
      <c r="L88" s="47">
        <v>92.661870503597115</v>
      </c>
    </row>
    <row r="89" spans="1:12" ht="15.4" customHeight="1" x14ac:dyDescent="0.25">
      <c r="K89" s="41" t="s">
        <v>1</v>
      </c>
      <c r="L89" s="47">
        <v>90.785645004849655</v>
      </c>
    </row>
    <row r="90" spans="1:12" ht="15.4" customHeight="1" x14ac:dyDescent="0.25">
      <c r="K90" s="49"/>
      <c r="L90" s="47" t="s">
        <v>8</v>
      </c>
    </row>
    <row r="91" spans="1:12" ht="15" customHeight="1" x14ac:dyDescent="0.25">
      <c r="K91" s="46" t="s">
        <v>6</v>
      </c>
      <c r="L91" s="47">
        <v>95.015561253285597</v>
      </c>
    </row>
    <row r="92" spans="1:12" ht="15" customHeight="1" x14ac:dyDescent="0.25">
      <c r="K92" s="46" t="s">
        <v>5</v>
      </c>
      <c r="L92" s="47">
        <v>95.760117900464806</v>
      </c>
    </row>
    <row r="93" spans="1:12" ht="15" customHeight="1" x14ac:dyDescent="0.25">
      <c r="A93" s="26"/>
      <c r="K93" s="46" t="s">
        <v>46</v>
      </c>
      <c r="L93" s="47">
        <v>95.974481836416317</v>
      </c>
    </row>
    <row r="94" spans="1:12" ht="15" customHeight="1" x14ac:dyDescent="0.25">
      <c r="K94" s="50" t="s">
        <v>4</v>
      </c>
      <c r="L94" s="47">
        <v>92.8968277674891</v>
      </c>
    </row>
    <row r="95" spans="1:12" ht="15" customHeight="1" x14ac:dyDescent="0.25">
      <c r="K95" s="41" t="s">
        <v>3</v>
      </c>
      <c r="L95" s="47">
        <v>94.942050520059439</v>
      </c>
    </row>
    <row r="96" spans="1:12" ht="15" customHeight="1" x14ac:dyDescent="0.25">
      <c r="K96" s="41" t="s">
        <v>45</v>
      </c>
      <c r="L96" s="47">
        <v>91.593254467656678</v>
      </c>
    </row>
    <row r="97" spans="1:12" ht="15" customHeight="1" x14ac:dyDescent="0.25">
      <c r="K97" s="41" t="s">
        <v>2</v>
      </c>
      <c r="L97" s="47">
        <v>94.964028776978409</v>
      </c>
    </row>
    <row r="98" spans="1:12" ht="15" customHeight="1" x14ac:dyDescent="0.25">
      <c r="K98" s="41" t="s">
        <v>1</v>
      </c>
      <c r="L98" s="47">
        <v>92.822502424830262</v>
      </c>
    </row>
    <row r="99" spans="1:12" ht="15" customHeight="1" x14ac:dyDescent="0.25">
      <c r="K99" s="43"/>
      <c r="L99" s="47" t="s">
        <v>7</v>
      </c>
    </row>
    <row r="100" spans="1:12" ht="15" customHeight="1" x14ac:dyDescent="0.25">
      <c r="A100" s="25"/>
      <c r="B100" s="24"/>
      <c r="K100" s="46" t="s">
        <v>6</v>
      </c>
      <c r="L100" s="47">
        <v>94.604905423056451</v>
      </c>
    </row>
    <row r="101" spans="1:12" x14ac:dyDescent="0.25">
      <c r="A101" s="25"/>
      <c r="B101" s="24"/>
      <c r="K101" s="46" t="s">
        <v>5</v>
      </c>
      <c r="L101" s="47">
        <v>96.172089332275249</v>
      </c>
    </row>
    <row r="102" spans="1:12" x14ac:dyDescent="0.25">
      <c r="A102" s="25"/>
      <c r="B102" s="24"/>
      <c r="K102" s="46" t="s">
        <v>46</v>
      </c>
      <c r="L102" s="47">
        <v>95.194506351682634</v>
      </c>
    </row>
    <row r="103" spans="1:12" x14ac:dyDescent="0.25">
      <c r="A103" s="25"/>
      <c r="B103" s="24"/>
      <c r="K103" s="50" t="s">
        <v>4</v>
      </c>
      <c r="L103" s="47">
        <v>90.403966784156751</v>
      </c>
    </row>
    <row r="104" spans="1:12" x14ac:dyDescent="0.25">
      <c r="A104" s="25"/>
      <c r="B104" s="24"/>
      <c r="K104" s="41" t="s">
        <v>3</v>
      </c>
      <c r="L104" s="47">
        <v>93.37319465081724</v>
      </c>
    </row>
    <row r="105" spans="1:12" x14ac:dyDescent="0.25">
      <c r="A105" s="25"/>
      <c r="B105" s="24"/>
      <c r="K105" s="41" t="s">
        <v>45</v>
      </c>
      <c r="L105" s="47">
        <v>94.529071230807943</v>
      </c>
    </row>
    <row r="106" spans="1:12" x14ac:dyDescent="0.25">
      <c r="A106" s="25"/>
      <c r="B106" s="24"/>
      <c r="K106" s="41" t="s">
        <v>2</v>
      </c>
      <c r="L106" s="47">
        <v>94.074820143884892</v>
      </c>
    </row>
    <row r="107" spans="1:12" x14ac:dyDescent="0.25">
      <c r="A107" s="25"/>
      <c r="B107" s="24"/>
      <c r="K107" s="41" t="s">
        <v>1</v>
      </c>
      <c r="L107" s="47">
        <v>93.68962172647916</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99.379316048463792</v>
      </c>
    </row>
    <row r="111" spans="1:12" x14ac:dyDescent="0.25">
      <c r="K111" s="75">
        <v>43918</v>
      </c>
      <c r="L111" s="47">
        <v>98.05565893396188</v>
      </c>
    </row>
    <row r="112" spans="1:12" x14ac:dyDescent="0.25">
      <c r="K112" s="75">
        <v>43925</v>
      </c>
      <c r="L112" s="47">
        <v>96.379136859226179</v>
      </c>
    </row>
    <row r="113" spans="11:12" x14ac:dyDescent="0.25">
      <c r="K113" s="75">
        <v>43932</v>
      </c>
      <c r="L113" s="47">
        <v>95.091041916497815</v>
      </c>
    </row>
    <row r="114" spans="11:12" x14ac:dyDescent="0.25">
      <c r="K114" s="75">
        <v>43939</v>
      </c>
      <c r="L114" s="47">
        <v>94.938868902397004</v>
      </c>
    </row>
    <row r="115" spans="11:12" x14ac:dyDescent="0.25">
      <c r="K115" s="75">
        <v>43946</v>
      </c>
      <c r="L115" s="47">
        <v>94.924947277012777</v>
      </c>
    </row>
    <row r="116" spans="11:12" x14ac:dyDescent="0.25">
      <c r="K116" s="75">
        <v>43953</v>
      </c>
      <c r="L116" s="47">
        <v>95.106479758508044</v>
      </c>
    </row>
    <row r="117" spans="11:12" x14ac:dyDescent="0.25">
      <c r="K117" s="75">
        <v>43960</v>
      </c>
      <c r="L117" s="47">
        <v>95.180223021681897</v>
      </c>
    </row>
    <row r="118" spans="11:12" x14ac:dyDescent="0.25">
      <c r="K118" s="75">
        <v>43967</v>
      </c>
      <c r="L118" s="47">
        <v>95.315579815021565</v>
      </c>
    </row>
    <row r="119" spans="11:12" x14ac:dyDescent="0.25">
      <c r="K119" s="75">
        <v>43974</v>
      </c>
      <c r="L119" s="47">
        <v>95.593874484830948</v>
      </c>
    </row>
    <row r="120" spans="11:12" x14ac:dyDescent="0.25">
      <c r="K120" s="75">
        <v>43981</v>
      </c>
      <c r="L120" s="47">
        <v>95.822685357482527</v>
      </c>
    </row>
    <row r="121" spans="11:12" x14ac:dyDescent="0.25">
      <c r="K121" s="75">
        <v>43988</v>
      </c>
      <c r="L121" s="47">
        <v>95.959420529573109</v>
      </c>
    </row>
    <row r="122" spans="11:12" x14ac:dyDescent="0.25">
      <c r="K122" s="75">
        <v>43995</v>
      </c>
      <c r="L122" s="47">
        <v>96.436201739513976</v>
      </c>
    </row>
    <row r="123" spans="11:12" x14ac:dyDescent="0.25">
      <c r="K123" s="75">
        <v>44002</v>
      </c>
      <c r="L123" s="47">
        <v>95.955009717570192</v>
      </c>
    </row>
    <row r="124" spans="11:12" x14ac:dyDescent="0.25">
      <c r="K124" s="75">
        <v>44009</v>
      </c>
      <c r="L124" s="47">
        <v>95.633875036182431</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99.227121322284347</v>
      </c>
    </row>
    <row r="153" spans="11:12" x14ac:dyDescent="0.25">
      <c r="K153" s="75">
        <v>43918</v>
      </c>
      <c r="L153" s="47">
        <v>97.814752854829152</v>
      </c>
    </row>
    <row r="154" spans="11:12" x14ac:dyDescent="0.25">
      <c r="K154" s="75">
        <v>43925</v>
      </c>
      <c r="L154" s="47">
        <v>95.047909514765806</v>
      </c>
    </row>
    <row r="155" spans="11:12" x14ac:dyDescent="0.25">
      <c r="K155" s="75">
        <v>43932</v>
      </c>
      <c r="L155" s="47">
        <v>91.008051222266346</v>
      </c>
    </row>
    <row r="156" spans="11:12" x14ac:dyDescent="0.25">
      <c r="K156" s="75">
        <v>43939</v>
      </c>
      <c r="L156" s="47">
        <v>92.093402594774204</v>
      </c>
    </row>
    <row r="157" spans="11:12" x14ac:dyDescent="0.25">
      <c r="K157" s="75">
        <v>43946</v>
      </c>
      <c r="L157" s="47">
        <v>91.559985631617664</v>
      </c>
    </row>
    <row r="158" spans="11:12" x14ac:dyDescent="0.25">
      <c r="K158" s="75">
        <v>43953</v>
      </c>
      <c r="L158" s="47">
        <v>91.735913256729447</v>
      </c>
    </row>
    <row r="159" spans="11:12" x14ac:dyDescent="0.25">
      <c r="K159" s="75">
        <v>43960</v>
      </c>
      <c r="L159" s="47">
        <v>90.116432251189849</v>
      </c>
    </row>
    <row r="160" spans="11:12" x14ac:dyDescent="0.25">
      <c r="K160" s="75">
        <v>43967</v>
      </c>
      <c r="L160" s="47">
        <v>88.953503213745776</v>
      </c>
    </row>
    <row r="161" spans="11:12" x14ac:dyDescent="0.25">
      <c r="K161" s="75">
        <v>43974</v>
      </c>
      <c r="L161" s="47">
        <v>88.650646925784187</v>
      </c>
    </row>
    <row r="162" spans="11:12" x14ac:dyDescent="0.25">
      <c r="K162" s="75">
        <v>43981</v>
      </c>
      <c r="L162" s="47">
        <v>89.255632838077787</v>
      </c>
    </row>
    <row r="163" spans="11:12" x14ac:dyDescent="0.25">
      <c r="K163" s="75">
        <v>43988</v>
      </c>
      <c r="L163" s="47">
        <v>92.846008368821472</v>
      </c>
    </row>
    <row r="164" spans="11:12" x14ac:dyDescent="0.25">
      <c r="K164" s="75">
        <v>43995</v>
      </c>
      <c r="L164" s="47">
        <v>93.204459060930233</v>
      </c>
    </row>
    <row r="165" spans="11:12" x14ac:dyDescent="0.25">
      <c r="K165" s="75">
        <v>44002</v>
      </c>
      <c r="L165" s="47">
        <v>94.805829872246548</v>
      </c>
    </row>
    <row r="166" spans="11:12" x14ac:dyDescent="0.25">
      <c r="K166" s="75">
        <v>44009</v>
      </c>
      <c r="L166" s="47">
        <v>95.619227356097028</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6EC50-29C4-44A7-BCCC-E3822964C62C}">
  <sheetPr codeName="Sheet7">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23</v>
      </c>
    </row>
    <row r="2" spans="1:12" ht="19.5" customHeight="1" x14ac:dyDescent="0.3">
      <c r="A2" s="7" t="str">
        <f>"Weekly Payroll Jobs and Wages in Australia - " &amp;$L$1</f>
        <v>Weekly Payroll Jobs and Wages in Australia - Electricity, gas, water and waste services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Electricity, gas, water and waste services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1.360380495012925E-2</v>
      </c>
      <c r="C11" s="32">
        <v>1.4775276223937928E-2</v>
      </c>
      <c r="D11" s="32">
        <v>4.6962651043573889E-3</v>
      </c>
      <c r="E11" s="32">
        <v>1.8801302334112702E-3</v>
      </c>
      <c r="F11" s="32">
        <v>1.8470020868564641E-2</v>
      </c>
      <c r="G11" s="32">
        <v>3.8813845311811646E-2</v>
      </c>
      <c r="H11" s="32">
        <v>-3.5119363170956763E-3</v>
      </c>
      <c r="I11" s="68">
        <v>9.1855114612644506E-3</v>
      </c>
      <c r="J11" s="46"/>
      <c r="K11" s="46"/>
      <c r="L11" s="47"/>
    </row>
    <row r="12" spans="1:12" x14ac:dyDescent="0.25">
      <c r="A12" s="69" t="s">
        <v>6</v>
      </c>
      <c r="B12" s="32">
        <v>2.4515534771672565E-2</v>
      </c>
      <c r="C12" s="32">
        <v>2.8157997653500244E-2</v>
      </c>
      <c r="D12" s="32">
        <v>0</v>
      </c>
      <c r="E12" s="32">
        <v>5.1790059089329432E-3</v>
      </c>
      <c r="F12" s="32">
        <v>8.5540283909699699E-3</v>
      </c>
      <c r="G12" s="32">
        <v>4.6227529379602394E-2</v>
      </c>
      <c r="H12" s="32">
        <v>0</v>
      </c>
      <c r="I12" s="68">
        <v>7.1366250332611791E-3</v>
      </c>
      <c r="J12" s="46"/>
      <c r="K12" s="46"/>
      <c r="L12" s="47"/>
    </row>
    <row r="13" spans="1:12" ht="15" customHeight="1" x14ac:dyDescent="0.25">
      <c r="A13" s="69" t="s">
        <v>5</v>
      </c>
      <c r="B13" s="32">
        <v>3.6099627122325506E-2</v>
      </c>
      <c r="C13" s="32">
        <v>1.8511743772241962E-2</v>
      </c>
      <c r="D13" s="32">
        <v>1.3211314475873648E-2</v>
      </c>
      <c r="E13" s="32">
        <v>5.6965856090005484E-3</v>
      </c>
      <c r="F13" s="32">
        <v>5.3196571180788688E-2</v>
      </c>
      <c r="G13" s="32">
        <v>2.7834699519879713E-4</v>
      </c>
      <c r="H13" s="32">
        <v>-7.9802696437143439E-3</v>
      </c>
      <c r="I13" s="68">
        <v>8.3250528050959893E-3</v>
      </c>
      <c r="J13" s="46"/>
      <c r="K13" s="46"/>
      <c r="L13" s="47"/>
    </row>
    <row r="14" spans="1:12" ht="15" customHeight="1" x14ac:dyDescent="0.25">
      <c r="A14" s="69" t="s">
        <v>46</v>
      </c>
      <c r="B14" s="32">
        <v>-1.2023828691032135E-2</v>
      </c>
      <c r="C14" s="32">
        <v>2.9944426283099457E-3</v>
      </c>
      <c r="D14" s="32">
        <v>-3.884582606225484E-3</v>
      </c>
      <c r="E14" s="32">
        <v>-2.6713077265552165E-3</v>
      </c>
      <c r="F14" s="32">
        <v>4.6254388031144344E-2</v>
      </c>
      <c r="G14" s="32">
        <v>6.8164987349565775E-2</v>
      </c>
      <c r="H14" s="32">
        <v>-1.1607783003945715E-2</v>
      </c>
      <c r="I14" s="68">
        <v>1.9232959896809287E-2</v>
      </c>
      <c r="J14" s="46"/>
      <c r="K14" s="46"/>
      <c r="L14" s="47"/>
    </row>
    <row r="15" spans="1:12" ht="15" customHeight="1" x14ac:dyDescent="0.25">
      <c r="A15" s="69" t="s">
        <v>4</v>
      </c>
      <c r="B15" s="32">
        <v>7.3641604317429277E-3</v>
      </c>
      <c r="C15" s="32">
        <v>1.4707190511490165E-2</v>
      </c>
      <c r="D15" s="32">
        <v>1.8229605752541733E-2</v>
      </c>
      <c r="E15" s="32">
        <v>-3.8285784858589356E-3</v>
      </c>
      <c r="F15" s="32">
        <v>-3.3923713630905517E-2</v>
      </c>
      <c r="G15" s="32">
        <v>6.7231562695049485E-2</v>
      </c>
      <c r="H15" s="32">
        <v>1.6438167148445038E-2</v>
      </c>
      <c r="I15" s="68">
        <v>-1.030486528755703E-3</v>
      </c>
      <c r="J15" s="46"/>
      <c r="K15" s="64"/>
      <c r="L15" s="47"/>
    </row>
    <row r="16" spans="1:12" ht="15" customHeight="1" x14ac:dyDescent="0.25">
      <c r="A16" s="69" t="s">
        <v>3</v>
      </c>
      <c r="B16" s="32">
        <v>-5.1099411582533616E-3</v>
      </c>
      <c r="C16" s="32">
        <v>-1.3212092950959375E-3</v>
      </c>
      <c r="D16" s="32">
        <v>0</v>
      </c>
      <c r="E16" s="32">
        <v>0</v>
      </c>
      <c r="F16" s="32">
        <v>-3.1875055339220193E-2</v>
      </c>
      <c r="G16" s="32">
        <v>3.5432143244180203E-2</v>
      </c>
      <c r="H16" s="32">
        <v>0</v>
      </c>
      <c r="I16" s="68">
        <v>0</v>
      </c>
      <c r="J16" s="46"/>
      <c r="K16" s="46"/>
      <c r="L16" s="47"/>
    </row>
    <row r="17" spans="1:12" ht="15" customHeight="1" x14ac:dyDescent="0.25">
      <c r="A17" s="69" t="s">
        <v>45</v>
      </c>
      <c r="B17" s="32">
        <v>1.8654708520179364E-2</v>
      </c>
      <c r="C17" s="32">
        <v>2.2159872948650072E-2</v>
      </c>
      <c r="D17" s="32">
        <v>2.0808881839809557E-2</v>
      </c>
      <c r="E17" s="32">
        <v>-3.424657534246589E-3</v>
      </c>
      <c r="F17" s="32">
        <v>-3.9225151352814125E-2</v>
      </c>
      <c r="G17" s="32">
        <v>1.6100834900257377E-2</v>
      </c>
      <c r="H17" s="32">
        <v>1.1548650812718497E-2</v>
      </c>
      <c r="I17" s="68">
        <v>-9.2920543062389171E-3</v>
      </c>
      <c r="J17" s="46"/>
      <c r="K17" s="46"/>
      <c r="L17" s="47"/>
    </row>
    <row r="18" spans="1:12" ht="15" customHeight="1" x14ac:dyDescent="0.25">
      <c r="A18" s="69" t="s">
        <v>2</v>
      </c>
      <c r="B18" s="32">
        <v>1.8633623576691294E-2</v>
      </c>
      <c r="C18" s="32">
        <v>2.205645161290315E-2</v>
      </c>
      <c r="D18" s="32">
        <v>1.5233644859812934E-2</v>
      </c>
      <c r="E18" s="32">
        <v>2.6773761713521083E-3</v>
      </c>
      <c r="F18" s="32">
        <v>4.9738917524217108E-2</v>
      </c>
      <c r="G18" s="32">
        <v>0.11017010622097523</v>
      </c>
      <c r="H18" s="32">
        <v>-3.8900306451310485E-3</v>
      </c>
      <c r="I18" s="68">
        <v>5.8976175512454043E-2</v>
      </c>
      <c r="J18" s="46"/>
      <c r="K18" s="46"/>
      <c r="L18" s="47"/>
    </row>
    <row r="19" spans="1:12" x14ac:dyDescent="0.25">
      <c r="A19" s="70" t="s">
        <v>1</v>
      </c>
      <c r="B19" s="32">
        <v>-8.1265206812651813E-3</v>
      </c>
      <c r="C19" s="32">
        <v>-4.8982912937347578E-3</v>
      </c>
      <c r="D19" s="32">
        <v>-1.0533980582524305E-2</v>
      </c>
      <c r="E19" s="32">
        <v>1.6207455429497752E-3</v>
      </c>
      <c r="F19" s="32">
        <v>-7.4838530960318339E-3</v>
      </c>
      <c r="G19" s="32">
        <v>7.5263617879461897E-4</v>
      </c>
      <c r="H19" s="32">
        <v>-1.7392214655061911E-2</v>
      </c>
      <c r="I19" s="68">
        <v>1.5554360150950464E-2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1.3593793434585999E-2</v>
      </c>
      <c r="C21" s="32">
        <v>1.4067884457366731E-2</v>
      </c>
      <c r="D21" s="32">
        <v>4.656964656964524E-3</v>
      </c>
      <c r="E21" s="32">
        <v>2.1839542122703559E-3</v>
      </c>
      <c r="F21" s="32">
        <v>1.4836372398760567E-2</v>
      </c>
      <c r="G21" s="32">
        <v>4.0980568946183293E-2</v>
      </c>
      <c r="H21" s="32">
        <v>-3.1780344686511697E-3</v>
      </c>
      <c r="I21" s="68">
        <v>1.000434248095794E-2</v>
      </c>
      <c r="J21" s="46"/>
      <c r="K21" s="46"/>
      <c r="L21" s="46"/>
    </row>
    <row r="22" spans="1:12" x14ac:dyDescent="0.25">
      <c r="A22" s="69" t="s">
        <v>13</v>
      </c>
      <c r="B22" s="32">
        <v>1.0143239864261355E-2</v>
      </c>
      <c r="C22" s="32">
        <v>1.5694274836577815E-2</v>
      </c>
      <c r="D22" s="32">
        <v>4.6882438625786005E-3</v>
      </c>
      <c r="E22" s="32">
        <v>6.0433700675432966E-4</v>
      </c>
      <c r="F22" s="32">
        <v>2.7310529927272231E-2</v>
      </c>
      <c r="G22" s="32">
        <v>2.76405970774809E-2</v>
      </c>
      <c r="H22" s="32">
        <v>-5.0196857528232997E-3</v>
      </c>
      <c r="I22" s="68">
        <v>6.0281182287236224E-3</v>
      </c>
      <c r="J22" s="46"/>
      <c r="K22" s="52" t="s">
        <v>12</v>
      </c>
      <c r="L22" s="46" t="s">
        <v>63</v>
      </c>
    </row>
    <row r="23" spans="1:12" x14ac:dyDescent="0.25">
      <c r="A23" s="70" t="s">
        <v>48</v>
      </c>
      <c r="B23" s="32">
        <v>2.7234490010515255E-2</v>
      </c>
      <c r="C23" s="32">
        <v>5.9544468546637752E-2</v>
      </c>
      <c r="D23" s="32">
        <v>4.2582710779082156E-2</v>
      </c>
      <c r="E23" s="32">
        <v>8.6114101184069369E-3</v>
      </c>
      <c r="F23" s="32">
        <v>0.10338299852591493</v>
      </c>
      <c r="G23" s="32">
        <v>6.6849551284635433E-2</v>
      </c>
      <c r="H23" s="32">
        <v>4.0652340197201431E-2</v>
      </c>
      <c r="I23" s="68">
        <v>6.8984455826190949E-3</v>
      </c>
      <c r="J23" s="46"/>
      <c r="K23" s="49"/>
      <c r="L23" s="46" t="s">
        <v>9</v>
      </c>
    </row>
    <row r="24" spans="1:12" x14ac:dyDescent="0.25">
      <c r="A24" s="69" t="s">
        <v>49</v>
      </c>
      <c r="B24" s="32">
        <v>1.4241709653647794E-2</v>
      </c>
      <c r="C24" s="32">
        <v>2.4662001191185334E-2</v>
      </c>
      <c r="D24" s="32">
        <v>2.4224326292789922E-3</v>
      </c>
      <c r="E24" s="32">
        <v>4.9037546658858844E-3</v>
      </c>
      <c r="F24" s="32">
        <v>4.3722295857776983E-2</v>
      </c>
      <c r="G24" s="32">
        <v>5.706423191206933E-2</v>
      </c>
      <c r="H24" s="32">
        <v>8.8536195451902611E-3</v>
      </c>
      <c r="I24" s="68">
        <v>1.5833236890544056E-2</v>
      </c>
      <c r="J24" s="46"/>
      <c r="K24" s="46" t="s">
        <v>48</v>
      </c>
      <c r="L24" s="47">
        <v>96.950578338590958</v>
      </c>
    </row>
    <row r="25" spans="1:12" x14ac:dyDescent="0.25">
      <c r="A25" s="69" t="s">
        <v>50</v>
      </c>
      <c r="B25" s="32">
        <v>2.4154592673592212E-2</v>
      </c>
      <c r="C25" s="32">
        <v>1.5789188273173993E-2</v>
      </c>
      <c r="D25" s="32">
        <v>4.856836317307156E-3</v>
      </c>
      <c r="E25" s="32">
        <v>2.4535340974018993E-3</v>
      </c>
      <c r="F25" s="32">
        <v>2.6530571614715726E-2</v>
      </c>
      <c r="G25" s="32">
        <v>3.5845972542919657E-2</v>
      </c>
      <c r="H25" s="32">
        <v>-2.627600179850087E-3</v>
      </c>
      <c r="I25" s="68">
        <v>5.1992066767672096E-3</v>
      </c>
      <c r="J25" s="46"/>
      <c r="K25" s="46" t="s">
        <v>49</v>
      </c>
      <c r="L25" s="47">
        <v>98.983050847457633</v>
      </c>
    </row>
    <row r="26" spans="1:12" x14ac:dyDescent="0.25">
      <c r="A26" s="69" t="s">
        <v>51</v>
      </c>
      <c r="B26" s="32">
        <v>2.0547695116385212E-2</v>
      </c>
      <c r="C26" s="32">
        <v>1.3431649409057611E-2</v>
      </c>
      <c r="D26" s="32">
        <v>4.8138546095612966E-3</v>
      </c>
      <c r="E26" s="32">
        <v>1.0371292263022802E-4</v>
      </c>
      <c r="F26" s="32">
        <v>1.7712740369587365E-2</v>
      </c>
      <c r="G26" s="32">
        <v>3.7020546135925425E-2</v>
      </c>
      <c r="H26" s="32">
        <v>-2.3542524674703413E-3</v>
      </c>
      <c r="I26" s="68">
        <v>8.2979885793232899E-3</v>
      </c>
      <c r="J26" s="46"/>
      <c r="K26" s="46" t="s">
        <v>50</v>
      </c>
      <c r="L26" s="47">
        <v>100.82353745215964</v>
      </c>
    </row>
    <row r="27" spans="1:12" ht="17.25" customHeight="1" x14ac:dyDescent="0.25">
      <c r="A27" s="69" t="s">
        <v>52</v>
      </c>
      <c r="B27" s="32">
        <v>1.0341224489796019E-2</v>
      </c>
      <c r="C27" s="32">
        <v>1.1373237997957197E-2</v>
      </c>
      <c r="D27" s="32">
        <v>3.7451847045943953E-3</v>
      </c>
      <c r="E27" s="32">
        <v>4.0566305626543731E-4</v>
      </c>
      <c r="F27" s="32">
        <v>1.6080329716503972E-2</v>
      </c>
      <c r="G27" s="32">
        <v>3.7794835892065448E-2</v>
      </c>
      <c r="H27" s="32">
        <v>-9.4233342255891639E-3</v>
      </c>
      <c r="I27" s="68">
        <v>1.0134822761515005E-2</v>
      </c>
      <c r="J27" s="59"/>
      <c r="K27" s="50" t="s">
        <v>51</v>
      </c>
      <c r="L27" s="47">
        <v>100.70217322613489</v>
      </c>
    </row>
    <row r="28" spans="1:12" x14ac:dyDescent="0.25">
      <c r="A28" s="69" t="s">
        <v>53</v>
      </c>
      <c r="B28" s="32">
        <v>-1.211702472201226E-2</v>
      </c>
      <c r="C28" s="32">
        <v>1.0240671229852172E-2</v>
      </c>
      <c r="D28" s="32">
        <v>5.9096405408376462E-3</v>
      </c>
      <c r="E28" s="32">
        <v>8.8018483881624476E-4</v>
      </c>
      <c r="F28" s="32">
        <v>-1.8279943695918455E-2</v>
      </c>
      <c r="G28" s="32">
        <v>3.3224364083060509E-2</v>
      </c>
      <c r="H28" s="32">
        <v>-6.5586865792104376E-3</v>
      </c>
      <c r="I28" s="68">
        <v>1.1458455350453312E-2</v>
      </c>
      <c r="J28" s="54"/>
      <c r="K28" s="41" t="s">
        <v>52</v>
      </c>
      <c r="L28" s="47">
        <v>99.897959183673464</v>
      </c>
    </row>
    <row r="29" spans="1:12" ht="15.75" thickBot="1" x14ac:dyDescent="0.3">
      <c r="A29" s="71" t="s">
        <v>54</v>
      </c>
      <c r="B29" s="72">
        <v>-1.1125827814569611E-2</v>
      </c>
      <c r="C29" s="72">
        <v>4.7859649122806935E-2</v>
      </c>
      <c r="D29" s="72">
        <v>1.4057724957555084E-2</v>
      </c>
      <c r="E29" s="72">
        <v>1.3769363166953541E-2</v>
      </c>
      <c r="F29" s="72">
        <v>4.78946244352636E-2</v>
      </c>
      <c r="G29" s="72">
        <v>0.25439905787192885</v>
      </c>
      <c r="H29" s="72">
        <v>-1.7203448513390618E-2</v>
      </c>
      <c r="I29" s="73">
        <v>6.432652635985936E-2</v>
      </c>
      <c r="J29" s="54"/>
      <c r="K29" s="41" t="s">
        <v>53</v>
      </c>
      <c r="L29" s="47">
        <v>97.786894094785708</v>
      </c>
    </row>
    <row r="30" spans="1:12" x14ac:dyDescent="0.25">
      <c r="A30" s="31" t="s">
        <v>47</v>
      </c>
      <c r="B30" s="29"/>
      <c r="C30" s="29"/>
      <c r="D30" s="29"/>
      <c r="E30" s="29"/>
      <c r="F30" s="29"/>
      <c r="G30" s="29"/>
      <c r="H30" s="29"/>
      <c r="I30" s="29"/>
      <c r="J30" s="54"/>
      <c r="K30" s="41" t="s">
        <v>54</v>
      </c>
      <c r="L30" s="47">
        <v>94.370860927152322</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Electricity, gas, water and waste services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98.527865404837016</v>
      </c>
    </row>
    <row r="34" spans="1:12" x14ac:dyDescent="0.25">
      <c r="F34" s="23"/>
      <c r="G34" s="23"/>
      <c r="H34" s="23"/>
      <c r="I34" s="23"/>
      <c r="K34" s="46" t="s">
        <v>49</v>
      </c>
      <c r="L34" s="47">
        <v>101.17907148120855</v>
      </c>
    </row>
    <row r="35" spans="1:12" x14ac:dyDescent="0.25">
      <c r="B35" s="23"/>
      <c r="C35" s="23"/>
      <c r="D35" s="23"/>
      <c r="E35" s="23"/>
      <c r="F35" s="23"/>
      <c r="G35" s="23"/>
      <c r="H35" s="23"/>
      <c r="I35" s="23"/>
      <c r="K35" s="46" t="s">
        <v>50</v>
      </c>
      <c r="L35" s="47">
        <v>101.92044833242208</v>
      </c>
    </row>
    <row r="36" spans="1:12" x14ac:dyDescent="0.25">
      <c r="A36" s="23"/>
      <c r="B36" s="23"/>
      <c r="C36" s="23"/>
      <c r="D36" s="23"/>
      <c r="E36" s="23"/>
      <c r="F36" s="23"/>
      <c r="G36" s="23"/>
      <c r="H36" s="23"/>
      <c r="I36" s="23"/>
      <c r="K36" s="50" t="s">
        <v>51</v>
      </c>
      <c r="L36" s="47">
        <v>101.5658462942808</v>
      </c>
    </row>
    <row r="37" spans="1:12" x14ac:dyDescent="0.25">
      <c r="A37" s="23"/>
      <c r="B37" s="23"/>
      <c r="C37" s="23"/>
      <c r="D37" s="23"/>
      <c r="E37" s="23"/>
      <c r="F37" s="23"/>
      <c r="G37" s="23"/>
      <c r="H37" s="23"/>
      <c r="I37" s="23"/>
      <c r="K37" s="41" t="s">
        <v>52</v>
      </c>
      <c r="L37" s="47">
        <v>100.65714285714287</v>
      </c>
    </row>
    <row r="38" spans="1:12" x14ac:dyDescent="0.25">
      <c r="A38" s="23"/>
      <c r="B38" s="23"/>
      <c r="C38" s="23"/>
      <c r="D38" s="23"/>
      <c r="E38" s="23"/>
      <c r="F38" s="23"/>
      <c r="G38" s="23"/>
      <c r="H38" s="23"/>
      <c r="I38" s="23"/>
      <c r="K38" s="41" t="s">
        <v>53</v>
      </c>
      <c r="L38" s="47">
        <v>98.20792399870453</v>
      </c>
    </row>
    <row r="39" spans="1:12" x14ac:dyDescent="0.25">
      <c r="A39" s="23"/>
      <c r="B39" s="23"/>
      <c r="C39" s="23"/>
      <c r="D39" s="23"/>
      <c r="E39" s="23"/>
      <c r="F39" s="23"/>
      <c r="G39" s="23"/>
      <c r="H39" s="23"/>
      <c r="I39" s="23"/>
      <c r="K39" s="41" t="s">
        <v>54</v>
      </c>
      <c r="L39" s="47">
        <v>97.516556291390728</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102.72344900105152</v>
      </c>
    </row>
    <row r="43" spans="1:12" x14ac:dyDescent="0.25">
      <c r="K43" s="46" t="s">
        <v>49</v>
      </c>
      <c r="L43" s="47">
        <v>101.42417096536478</v>
      </c>
    </row>
    <row r="44" spans="1:12" x14ac:dyDescent="0.25">
      <c r="B44" s="29"/>
      <c r="C44" s="29"/>
      <c r="D44" s="29"/>
      <c r="E44" s="29"/>
      <c r="F44" s="29"/>
      <c r="G44" s="29"/>
      <c r="H44" s="29"/>
      <c r="I44" s="29"/>
      <c r="J44" s="54"/>
      <c r="K44" s="46" t="s">
        <v>50</v>
      </c>
      <c r="L44" s="47">
        <v>102.41545926735922</v>
      </c>
    </row>
    <row r="45" spans="1:12" ht="15.4" customHeight="1" x14ac:dyDescent="0.25">
      <c r="A45" s="26" t="str">
        <f>"Indexed number of payroll jobs in "&amp;$L$1&amp;" each week by age group"</f>
        <v>Indexed number of payroll jobs in Electricity, gas, water and waste services each week by age group</v>
      </c>
      <c r="B45" s="29"/>
      <c r="C45" s="29"/>
      <c r="D45" s="29"/>
      <c r="E45" s="29"/>
      <c r="F45" s="29"/>
      <c r="G45" s="29"/>
      <c r="H45" s="29"/>
      <c r="I45" s="29"/>
      <c r="J45" s="54"/>
      <c r="K45" s="50" t="s">
        <v>51</v>
      </c>
      <c r="L45" s="47">
        <v>102.05476951163853</v>
      </c>
    </row>
    <row r="46" spans="1:12" ht="15.4" customHeight="1" x14ac:dyDescent="0.25">
      <c r="B46" s="29"/>
      <c r="C46" s="29"/>
      <c r="D46" s="29"/>
      <c r="E46" s="29"/>
      <c r="F46" s="29"/>
      <c r="G46" s="29"/>
      <c r="H46" s="29"/>
      <c r="I46" s="29"/>
      <c r="J46" s="54"/>
      <c r="K46" s="41" t="s">
        <v>52</v>
      </c>
      <c r="L46" s="47">
        <v>101.0341224489796</v>
      </c>
    </row>
    <row r="47" spans="1:12" ht="15.4" customHeight="1" x14ac:dyDescent="0.25">
      <c r="B47" s="29"/>
      <c r="C47" s="29"/>
      <c r="D47" s="29"/>
      <c r="E47" s="29"/>
      <c r="F47" s="29"/>
      <c r="G47" s="29"/>
      <c r="H47" s="29"/>
      <c r="I47" s="29"/>
      <c r="J47" s="54"/>
      <c r="K47" s="41" t="s">
        <v>53</v>
      </c>
      <c r="L47" s="47">
        <v>98.788297527798775</v>
      </c>
    </row>
    <row r="48" spans="1:12" ht="15.4" customHeight="1" x14ac:dyDescent="0.25">
      <c r="B48" s="29"/>
      <c r="C48" s="29"/>
      <c r="D48" s="29"/>
      <c r="E48" s="29"/>
      <c r="F48" s="29"/>
      <c r="G48" s="29"/>
      <c r="H48" s="29"/>
      <c r="I48" s="29"/>
      <c r="J48" s="54"/>
      <c r="K48" s="41" t="s">
        <v>54</v>
      </c>
      <c r="L48" s="47">
        <v>98.887417218543035</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99.827738721541976</v>
      </c>
    </row>
    <row r="54" spans="1:12" ht="15.4" customHeight="1" x14ac:dyDescent="0.25">
      <c r="B54" s="28"/>
      <c r="C54" s="28"/>
      <c r="D54" s="28"/>
      <c r="E54" s="28"/>
      <c r="F54" s="28"/>
      <c r="G54" s="28"/>
      <c r="H54" s="28"/>
      <c r="I54" s="28"/>
      <c r="J54" s="54"/>
      <c r="K54" s="46" t="s">
        <v>5</v>
      </c>
      <c r="L54" s="47">
        <v>101.89209243163026</v>
      </c>
    </row>
    <row r="55" spans="1:12" ht="15.4" customHeight="1" x14ac:dyDescent="0.25">
      <c r="B55" s="4"/>
      <c r="C55" s="4"/>
      <c r="D55" s="5"/>
      <c r="E55" s="2"/>
      <c r="F55" s="28"/>
      <c r="G55" s="28"/>
      <c r="H55" s="28"/>
      <c r="I55" s="28"/>
      <c r="J55" s="54"/>
      <c r="K55" s="46" t="s">
        <v>46</v>
      </c>
      <c r="L55" s="47">
        <v>98.799009047824214</v>
      </c>
    </row>
    <row r="56" spans="1:12" ht="15.4" customHeight="1" x14ac:dyDescent="0.25">
      <c r="B56" s="4"/>
      <c r="C56" s="4"/>
      <c r="D56" s="5"/>
      <c r="E56" s="2"/>
      <c r="F56" s="28"/>
      <c r="G56" s="28"/>
      <c r="H56" s="28"/>
      <c r="I56" s="28"/>
      <c r="J56" s="54"/>
      <c r="K56" s="50" t="s">
        <v>4</v>
      </c>
      <c r="L56" s="47">
        <v>99.690906133073042</v>
      </c>
    </row>
    <row r="57" spans="1:12" ht="15.4" customHeight="1" x14ac:dyDescent="0.25">
      <c r="A57" s="4"/>
      <c r="B57" s="4"/>
      <c r="C57" s="4"/>
      <c r="D57" s="5"/>
      <c r="E57" s="2"/>
      <c r="F57" s="28"/>
      <c r="G57" s="28"/>
      <c r="H57" s="28"/>
      <c r="I57" s="28"/>
      <c r="J57" s="54"/>
      <c r="K57" s="41" t="s">
        <v>3</v>
      </c>
      <c r="L57" s="47">
        <v>99.041980624327238</v>
      </c>
    </row>
    <row r="58" spans="1:12" ht="15.4" customHeight="1" x14ac:dyDescent="0.25">
      <c r="B58" s="29"/>
      <c r="C58" s="29"/>
      <c r="D58" s="29"/>
      <c r="E58" s="29"/>
      <c r="F58" s="28"/>
      <c r="G58" s="28"/>
      <c r="H58" s="28"/>
      <c r="I58" s="28"/>
      <c r="J58" s="54"/>
      <c r="K58" s="41" t="s">
        <v>45</v>
      </c>
      <c r="L58" s="47">
        <v>100</v>
      </c>
    </row>
    <row r="59" spans="1:12" ht="15.4" customHeight="1" x14ac:dyDescent="0.25">
      <c r="K59" s="41" t="s">
        <v>2</v>
      </c>
      <c r="L59" s="47">
        <v>98.517145505097318</v>
      </c>
    </row>
    <row r="60" spans="1:12" ht="15.4" customHeight="1" x14ac:dyDescent="0.25">
      <c r="A60" s="26" t="str">
        <f>"Indexed number of payroll jobs held by men in "&amp;$L$1&amp;" each week by State and Territory"</f>
        <v>Indexed number of payroll jobs held by men in Electricity, gas, water and waste services each week by State and Territory</v>
      </c>
      <c r="K60" s="41" t="s">
        <v>1</v>
      </c>
      <c r="L60" s="47">
        <v>98.941798941798936</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102.64909912007076</v>
      </c>
    </row>
    <row r="63" spans="1:12" ht="15.4" customHeight="1" x14ac:dyDescent="0.25">
      <c r="B63" s="4"/>
      <c r="C63" s="4"/>
      <c r="D63" s="4"/>
      <c r="E63" s="4"/>
      <c r="F63" s="28"/>
      <c r="G63" s="28"/>
      <c r="H63" s="28"/>
      <c r="I63" s="28"/>
      <c r="J63" s="54"/>
      <c r="K63" s="46" t="s">
        <v>5</v>
      </c>
      <c r="L63" s="47">
        <v>102.33729065083739</v>
      </c>
    </row>
    <row r="64" spans="1:12" ht="15.4" customHeight="1" x14ac:dyDescent="0.25">
      <c r="B64" s="4"/>
      <c r="C64" s="4"/>
      <c r="D64" s="3"/>
      <c r="E64" s="2"/>
      <c r="F64" s="28"/>
      <c r="G64" s="28"/>
      <c r="H64" s="28"/>
      <c r="I64" s="28"/>
      <c r="J64" s="54"/>
      <c r="K64" s="46" t="s">
        <v>46</v>
      </c>
      <c r="L64" s="47">
        <v>99.386040499784585</v>
      </c>
    </row>
    <row r="65" spans="1:12" ht="15.4" customHeight="1" x14ac:dyDescent="0.25">
      <c r="B65" s="4"/>
      <c r="C65" s="4"/>
      <c r="D65" s="3"/>
      <c r="E65" s="2"/>
      <c r="F65" s="28"/>
      <c r="G65" s="28"/>
      <c r="H65" s="28"/>
      <c r="I65" s="28"/>
      <c r="J65" s="54"/>
      <c r="K65" s="50" t="s">
        <v>4</v>
      </c>
      <c r="L65" s="47">
        <v>99.170326988775017</v>
      </c>
    </row>
    <row r="66" spans="1:12" ht="15.4" customHeight="1" x14ac:dyDescent="0.25">
      <c r="B66" s="4"/>
      <c r="C66" s="4"/>
      <c r="D66" s="3"/>
      <c r="E66" s="2"/>
      <c r="F66" s="28"/>
      <c r="G66" s="28"/>
      <c r="H66" s="28"/>
      <c r="I66" s="28"/>
      <c r="J66" s="54"/>
      <c r="K66" s="41" t="s">
        <v>3</v>
      </c>
      <c r="L66" s="47">
        <v>98.67599569429494</v>
      </c>
    </row>
    <row r="67" spans="1:12" ht="15.4" customHeight="1" x14ac:dyDescent="0.25">
      <c r="B67" s="28"/>
      <c r="C67" s="28"/>
      <c r="D67" s="28"/>
      <c r="E67" s="28"/>
      <c r="F67" s="28"/>
      <c r="G67" s="28"/>
      <c r="H67" s="28"/>
      <c r="I67" s="28"/>
      <c r="J67" s="54"/>
      <c r="K67" s="41" t="s">
        <v>45</v>
      </c>
      <c r="L67" s="47">
        <v>99.963846710050618</v>
      </c>
    </row>
    <row r="68" spans="1:12" ht="15.4" customHeight="1" x14ac:dyDescent="0.25">
      <c r="A68" s="28"/>
      <c r="B68" s="28"/>
      <c r="C68" s="28"/>
      <c r="D68" s="28"/>
      <c r="E68" s="28"/>
      <c r="F68" s="28"/>
      <c r="G68" s="28"/>
      <c r="H68" s="28"/>
      <c r="I68" s="28"/>
      <c r="J68" s="54"/>
      <c r="K68" s="41" t="s">
        <v>2</v>
      </c>
      <c r="L68" s="47">
        <v>99.165894346617236</v>
      </c>
    </row>
    <row r="69" spans="1:12" ht="15.4" customHeight="1" x14ac:dyDescent="0.25">
      <c r="A69" s="28"/>
      <c r="B69" s="27"/>
      <c r="C69" s="27"/>
      <c r="D69" s="27"/>
      <c r="E69" s="27"/>
      <c r="F69" s="27"/>
      <c r="G69" s="27"/>
      <c r="H69" s="27"/>
      <c r="I69" s="27"/>
      <c r="J69" s="63"/>
      <c r="K69" s="41" t="s">
        <v>1</v>
      </c>
      <c r="L69" s="47">
        <v>99.153439153439152</v>
      </c>
    </row>
    <row r="70" spans="1:12" ht="15.4" customHeight="1" x14ac:dyDescent="0.25">
      <c r="K70" s="43"/>
      <c r="L70" s="47" t="s">
        <v>7</v>
      </c>
    </row>
    <row r="71" spans="1:12" ht="15.4" customHeight="1" x14ac:dyDescent="0.25">
      <c r="K71" s="46" t="s">
        <v>6</v>
      </c>
      <c r="L71" s="47">
        <v>102.64909912007076</v>
      </c>
    </row>
    <row r="72" spans="1:12" ht="15.4" customHeight="1" x14ac:dyDescent="0.25">
      <c r="K72" s="46" t="s">
        <v>5</v>
      </c>
      <c r="L72" s="47">
        <v>103.58395166419334</v>
      </c>
    </row>
    <row r="73" spans="1:12" ht="15.4" customHeight="1" x14ac:dyDescent="0.25">
      <c r="K73" s="46" t="s">
        <v>46</v>
      </c>
      <c r="L73" s="47">
        <v>99.253339077983625</v>
      </c>
    </row>
    <row r="74" spans="1:12" ht="15.4" customHeight="1" x14ac:dyDescent="0.25">
      <c r="K74" s="50" t="s">
        <v>4</v>
      </c>
      <c r="L74" s="47">
        <v>100.85505124450953</v>
      </c>
    </row>
    <row r="75" spans="1:12" ht="15.4" customHeight="1" x14ac:dyDescent="0.25">
      <c r="A75" s="26" t="str">
        <f>"Indexed number of payroll jobs held by women in "&amp;$L$1&amp;" each week by State and Territory"</f>
        <v>Indexed number of payroll jobs held by women in Electricity, gas, water and waste services each week by State and Territory</v>
      </c>
      <c r="K75" s="41" t="s">
        <v>3</v>
      </c>
      <c r="L75" s="47">
        <v>98.67599569429494</v>
      </c>
    </row>
    <row r="76" spans="1:12" ht="15.4" customHeight="1" x14ac:dyDescent="0.25">
      <c r="K76" s="41" t="s">
        <v>45</v>
      </c>
      <c r="L76" s="47">
        <v>102.14750542299349</v>
      </c>
    </row>
    <row r="77" spans="1:12" ht="15.4" customHeight="1" x14ac:dyDescent="0.25">
      <c r="B77" s="4"/>
      <c r="C77" s="4"/>
      <c r="D77" s="4"/>
      <c r="E77" s="4"/>
      <c r="F77" s="28"/>
      <c r="G77" s="28"/>
      <c r="H77" s="28"/>
      <c r="I77" s="28"/>
      <c r="J77" s="54"/>
      <c r="K77" s="41" t="s">
        <v>2</v>
      </c>
      <c r="L77" s="47">
        <v>100.58202038924931</v>
      </c>
    </row>
    <row r="78" spans="1:12" ht="15.4" customHeight="1" x14ac:dyDescent="0.25">
      <c r="B78" s="4"/>
      <c r="C78" s="4"/>
      <c r="D78" s="4"/>
      <c r="E78" s="4"/>
      <c r="F78" s="28"/>
      <c r="G78" s="28"/>
      <c r="H78" s="28"/>
      <c r="I78" s="28"/>
      <c r="J78" s="54"/>
      <c r="K78" s="41" t="s">
        <v>1</v>
      </c>
      <c r="L78" s="47">
        <v>97.250793650793653</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99.006673909669402</v>
      </c>
    </row>
    <row r="83" spans="1:12" ht="15.4" customHeight="1" x14ac:dyDescent="0.25">
      <c r="B83" s="28"/>
      <c r="C83" s="28"/>
      <c r="D83" s="28"/>
      <c r="E83" s="28"/>
      <c r="F83" s="28"/>
      <c r="G83" s="28"/>
      <c r="H83" s="28"/>
      <c r="I83" s="28"/>
      <c r="J83" s="54"/>
      <c r="K83" s="46" t="s">
        <v>5</v>
      </c>
      <c r="L83" s="47">
        <v>100.91764986294839</v>
      </c>
    </row>
    <row r="84" spans="1:12" ht="15.4" customHeight="1" x14ac:dyDescent="0.25">
      <c r="A84" s="28"/>
      <c r="B84" s="27"/>
      <c r="C84" s="27"/>
      <c r="D84" s="27"/>
      <c r="E84" s="27"/>
      <c r="F84" s="27"/>
      <c r="G84" s="27"/>
      <c r="H84" s="27"/>
      <c r="I84" s="27"/>
      <c r="J84" s="63"/>
      <c r="K84" s="46" t="s">
        <v>46</v>
      </c>
      <c r="L84" s="47">
        <v>97.43504330446369</v>
      </c>
    </row>
    <row r="85" spans="1:12" ht="15.4" customHeight="1" x14ac:dyDescent="0.25">
      <c r="K85" s="50" t="s">
        <v>4</v>
      </c>
      <c r="L85" s="47">
        <v>98.044261451363866</v>
      </c>
    </row>
    <row r="86" spans="1:12" ht="15.4" customHeight="1" x14ac:dyDescent="0.25">
      <c r="K86" s="41" t="s">
        <v>3</v>
      </c>
      <c r="L86" s="47">
        <v>101.1063829787234</v>
      </c>
    </row>
    <row r="87" spans="1:12" ht="15.4" customHeight="1" x14ac:dyDescent="0.25">
      <c r="K87" s="41" t="s">
        <v>45</v>
      </c>
      <c r="L87" s="47">
        <v>98.892245720040279</v>
      </c>
    </row>
    <row r="88" spans="1:12" ht="15.4" customHeight="1" x14ac:dyDescent="0.25">
      <c r="K88" s="41" t="s">
        <v>2</v>
      </c>
      <c r="L88" s="47">
        <v>100.2415458937198</v>
      </c>
    </row>
    <row r="89" spans="1:12" ht="15.4" customHeight="1" x14ac:dyDescent="0.25">
      <c r="K89" s="41" t="s">
        <v>1</v>
      </c>
      <c r="L89" s="47">
        <v>98.936170212765958</v>
      </c>
    </row>
    <row r="90" spans="1:12" ht="15.4" customHeight="1" x14ac:dyDescent="0.25">
      <c r="K90" s="49"/>
      <c r="L90" s="47" t="s">
        <v>8</v>
      </c>
    </row>
    <row r="91" spans="1:12" ht="15" customHeight="1" x14ac:dyDescent="0.25">
      <c r="K91" s="46" t="s">
        <v>6</v>
      </c>
      <c r="L91" s="47">
        <v>101.6141548967872</v>
      </c>
    </row>
    <row r="92" spans="1:12" ht="15" customHeight="1" x14ac:dyDescent="0.25">
      <c r="K92" s="46" t="s">
        <v>5</v>
      </c>
      <c r="L92" s="47">
        <v>101.52544392801812</v>
      </c>
    </row>
    <row r="93" spans="1:12" ht="15" customHeight="1" x14ac:dyDescent="0.25">
      <c r="A93" s="26"/>
      <c r="K93" s="46" t="s">
        <v>46</v>
      </c>
      <c r="L93" s="47">
        <v>98.351099267155234</v>
      </c>
    </row>
    <row r="94" spans="1:12" ht="15" customHeight="1" x14ac:dyDescent="0.25">
      <c r="K94" s="50" t="s">
        <v>4</v>
      </c>
      <c r="L94" s="47">
        <v>98.198661863098309</v>
      </c>
    </row>
    <row r="95" spans="1:12" ht="15" customHeight="1" x14ac:dyDescent="0.25">
      <c r="K95" s="41" t="s">
        <v>3</v>
      </c>
      <c r="L95" s="47">
        <v>101.50354609929077</v>
      </c>
    </row>
    <row r="96" spans="1:12" ht="15" customHeight="1" x14ac:dyDescent="0.25">
      <c r="K96" s="41" t="s">
        <v>45</v>
      </c>
      <c r="L96" s="47">
        <v>99.395770392749256</v>
      </c>
    </row>
    <row r="97" spans="1:12" ht="15" customHeight="1" x14ac:dyDescent="0.25">
      <c r="K97" s="41" t="s">
        <v>2</v>
      </c>
      <c r="L97" s="47">
        <v>100.96618357487924</v>
      </c>
    </row>
    <row r="98" spans="1:12" ht="15" customHeight="1" x14ac:dyDescent="0.25">
      <c r="K98" s="41" t="s">
        <v>1</v>
      </c>
      <c r="L98" s="47">
        <v>101.06382978723406</v>
      </c>
    </row>
    <row r="99" spans="1:12" ht="15" customHeight="1" x14ac:dyDescent="0.25">
      <c r="K99" s="43"/>
      <c r="L99" s="47" t="s">
        <v>7</v>
      </c>
    </row>
    <row r="100" spans="1:12" ht="15" customHeight="1" x14ac:dyDescent="0.25">
      <c r="A100" s="25"/>
      <c r="B100" s="24"/>
      <c r="K100" s="46" t="s">
        <v>6</v>
      </c>
      <c r="L100" s="47">
        <v>101.6141548967872</v>
      </c>
    </row>
    <row r="101" spans="1:12" x14ac:dyDescent="0.25">
      <c r="A101" s="25"/>
      <c r="B101" s="24"/>
      <c r="K101" s="46" t="s">
        <v>5</v>
      </c>
      <c r="L101" s="47">
        <v>103.10618519842687</v>
      </c>
    </row>
    <row r="102" spans="1:12" x14ac:dyDescent="0.25">
      <c r="A102" s="25"/>
      <c r="B102" s="24"/>
      <c r="K102" s="46" t="s">
        <v>46</v>
      </c>
      <c r="L102" s="47">
        <v>97.107261825449697</v>
      </c>
    </row>
    <row r="103" spans="1:12" x14ac:dyDescent="0.25">
      <c r="A103" s="25"/>
      <c r="B103" s="24"/>
      <c r="K103" s="50" t="s">
        <v>4</v>
      </c>
      <c r="L103" s="47">
        <v>100.42511580030879</v>
      </c>
    </row>
    <row r="104" spans="1:12" x14ac:dyDescent="0.25">
      <c r="A104" s="25"/>
      <c r="B104" s="24"/>
      <c r="K104" s="41" t="s">
        <v>3</v>
      </c>
      <c r="L104" s="47">
        <v>101.50354609929077</v>
      </c>
    </row>
    <row r="105" spans="1:12" x14ac:dyDescent="0.25">
      <c r="A105" s="25"/>
      <c r="B105" s="24"/>
      <c r="K105" s="41" t="s">
        <v>45</v>
      </c>
      <c r="L105" s="47">
        <v>101.17824773413898</v>
      </c>
    </row>
    <row r="106" spans="1:12" x14ac:dyDescent="0.25">
      <c r="A106" s="25"/>
      <c r="B106" s="24"/>
      <c r="K106" s="41" t="s">
        <v>2</v>
      </c>
      <c r="L106" s="47">
        <v>102.7391304347826</v>
      </c>
    </row>
    <row r="107" spans="1:12" x14ac:dyDescent="0.25">
      <c r="A107" s="25"/>
      <c r="B107" s="24"/>
      <c r="K107" s="41" t="s">
        <v>1</v>
      </c>
      <c r="L107" s="47">
        <v>103.08510638297872</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100.15053564831918</v>
      </c>
    </row>
    <row r="111" spans="1:12" x14ac:dyDescent="0.25">
      <c r="K111" s="75">
        <v>43918</v>
      </c>
      <c r="L111" s="47">
        <v>99.726634650905069</v>
      </c>
    </row>
    <row r="112" spans="1:12" x14ac:dyDescent="0.25">
      <c r="K112" s="75">
        <v>43925</v>
      </c>
      <c r="L112" s="47">
        <v>97.757665312153676</v>
      </c>
    </row>
    <row r="113" spans="11:12" x14ac:dyDescent="0.25">
      <c r="K113" s="75">
        <v>43932</v>
      </c>
      <c r="L113" s="47">
        <v>99.021980051717776</v>
      </c>
    </row>
    <row r="114" spans="11:12" x14ac:dyDescent="0.25">
      <c r="K114" s="75">
        <v>43939</v>
      </c>
      <c r="L114" s="47">
        <v>99.250092353158479</v>
      </c>
    </row>
    <row r="115" spans="11:12" x14ac:dyDescent="0.25">
      <c r="K115" s="75">
        <v>43946</v>
      </c>
      <c r="L115" s="47">
        <v>99.084780199482822</v>
      </c>
    </row>
    <row r="116" spans="11:12" x14ac:dyDescent="0.25">
      <c r="K116" s="75">
        <v>43953</v>
      </c>
      <c r="L116" s="47">
        <v>99.475434059844844</v>
      </c>
    </row>
    <row r="117" spans="11:12" x14ac:dyDescent="0.25">
      <c r="K117" s="75">
        <v>43960</v>
      </c>
      <c r="L117" s="47">
        <v>99.652752124122642</v>
      </c>
    </row>
    <row r="118" spans="11:12" x14ac:dyDescent="0.25">
      <c r="K118" s="75">
        <v>43967</v>
      </c>
      <c r="L118" s="47">
        <v>99.802364240857031</v>
      </c>
    </row>
    <row r="119" spans="11:12" x14ac:dyDescent="0.25">
      <c r="K119" s="75">
        <v>43974</v>
      </c>
      <c r="L119" s="47">
        <v>99.850387883265611</v>
      </c>
    </row>
    <row r="120" spans="11:12" x14ac:dyDescent="0.25">
      <c r="K120" s="75">
        <v>43981</v>
      </c>
      <c r="L120" s="47">
        <v>99.884558551902487</v>
      </c>
    </row>
    <row r="121" spans="11:12" x14ac:dyDescent="0.25">
      <c r="K121" s="75">
        <v>43988</v>
      </c>
      <c r="L121" s="47">
        <v>100.05448836350203</v>
      </c>
    </row>
    <row r="122" spans="11:12" x14ac:dyDescent="0.25">
      <c r="K122" s="75">
        <v>43995</v>
      </c>
      <c r="L122" s="47">
        <v>100.69726634650904</v>
      </c>
    </row>
    <row r="123" spans="11:12" x14ac:dyDescent="0.25">
      <c r="K123" s="75">
        <v>44002</v>
      </c>
      <c r="L123" s="47">
        <v>100.88659032138901</v>
      </c>
    </row>
    <row r="124" spans="11:12" x14ac:dyDescent="0.25">
      <c r="K124" s="75">
        <v>44009</v>
      </c>
      <c r="L124" s="47">
        <v>101.36038049501292</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98.879272796718155</v>
      </c>
    </row>
    <row r="153" spans="11:12" x14ac:dyDescent="0.25">
      <c r="K153" s="75">
        <v>43918</v>
      </c>
      <c r="L153" s="47">
        <v>98.475873184228931</v>
      </c>
    </row>
    <row r="154" spans="11:12" x14ac:dyDescent="0.25">
      <c r="K154" s="75">
        <v>43925</v>
      </c>
      <c r="L154" s="47">
        <v>97.077960237336029</v>
      </c>
    </row>
    <row r="155" spans="11:12" x14ac:dyDescent="0.25">
      <c r="K155" s="75">
        <v>43932</v>
      </c>
      <c r="L155" s="47">
        <v>97.344148363925086</v>
      </c>
    </row>
    <row r="156" spans="11:12" x14ac:dyDescent="0.25">
      <c r="K156" s="75">
        <v>43939</v>
      </c>
      <c r="L156" s="47">
        <v>99.046406908104146</v>
      </c>
    </row>
    <row r="157" spans="11:12" x14ac:dyDescent="0.25">
      <c r="K157" s="75">
        <v>43946</v>
      </c>
      <c r="L157" s="47">
        <v>98.666468648615719</v>
      </c>
    </row>
    <row r="158" spans="11:12" x14ac:dyDescent="0.25">
      <c r="K158" s="75">
        <v>43953</v>
      </c>
      <c r="L158" s="47">
        <v>98.500899403610404</v>
      </c>
    </row>
    <row r="159" spans="11:12" x14ac:dyDescent="0.25">
      <c r="K159" s="75">
        <v>43960</v>
      </c>
      <c r="L159" s="47">
        <v>96.367840346062025</v>
      </c>
    </row>
    <row r="160" spans="11:12" x14ac:dyDescent="0.25">
      <c r="K160" s="75">
        <v>43967</v>
      </c>
      <c r="L160" s="47">
        <v>96.68738355997003</v>
      </c>
    </row>
    <row r="161" spans="11:12" x14ac:dyDescent="0.25">
      <c r="K161" s="75">
        <v>43974</v>
      </c>
      <c r="L161" s="47">
        <v>97.040264594110312</v>
      </c>
    </row>
    <row r="162" spans="11:12" x14ac:dyDescent="0.25">
      <c r="K162" s="75">
        <v>43981</v>
      </c>
      <c r="L162" s="47">
        <v>98.041629447368365</v>
      </c>
    </row>
    <row r="163" spans="11:12" x14ac:dyDescent="0.25">
      <c r="K163" s="75">
        <v>43988</v>
      </c>
      <c r="L163" s="47">
        <v>99.319891132560684</v>
      </c>
    </row>
    <row r="164" spans="11:12" x14ac:dyDescent="0.25">
      <c r="K164" s="75">
        <v>43995</v>
      </c>
      <c r="L164" s="47">
        <v>101.27567398523351</v>
      </c>
    </row>
    <row r="165" spans="11:12" x14ac:dyDescent="0.25">
      <c r="K165" s="75">
        <v>44002</v>
      </c>
      <c r="L165" s="47">
        <v>102.20594284937219</v>
      </c>
    </row>
    <row r="166" spans="11:12" x14ac:dyDescent="0.25">
      <c r="K166" s="75">
        <v>44009</v>
      </c>
      <c r="L166" s="47">
        <v>101.84700208685646</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F58A-13B5-432E-88DF-06B5B1974A16}">
  <sheetPr codeName="Sheet8">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24</v>
      </c>
    </row>
    <row r="2" spans="1:12" ht="19.5" customHeight="1" x14ac:dyDescent="0.3">
      <c r="A2" s="7" t="str">
        <f>"Weekly Payroll Jobs and Wages in Australia - " &amp;$L$1</f>
        <v>Weekly Payroll Jobs and Wages in Australia - Construction</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Construction</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-3.8666010956460051E-2</v>
      </c>
      <c r="C11" s="32">
        <v>-3.7729408766866701E-3</v>
      </c>
      <c r="D11" s="32">
        <v>5.7327873535850671E-4</v>
      </c>
      <c r="E11" s="32">
        <v>-4.0530587626833592E-3</v>
      </c>
      <c r="F11" s="32">
        <v>-2.1136949325604948E-2</v>
      </c>
      <c r="G11" s="32">
        <v>3.3847310329697233E-2</v>
      </c>
      <c r="H11" s="32">
        <v>6.8505376880159119E-3</v>
      </c>
      <c r="I11" s="68">
        <v>2.1293445542410971E-2</v>
      </c>
      <c r="J11" s="46"/>
      <c r="K11" s="46"/>
      <c r="L11" s="47"/>
    </row>
    <row r="12" spans="1:12" x14ac:dyDescent="0.25">
      <c r="A12" s="69" t="s">
        <v>6</v>
      </c>
      <c r="B12" s="32">
        <v>-3.8177358646268367E-2</v>
      </c>
      <c r="C12" s="32">
        <v>-6.1129586992978435E-3</v>
      </c>
      <c r="D12" s="32">
        <v>3.9942381592739107E-3</v>
      </c>
      <c r="E12" s="32">
        <v>-5.7619473574025415E-3</v>
      </c>
      <c r="F12" s="32">
        <v>-4.508779793404516E-2</v>
      </c>
      <c r="G12" s="32">
        <v>2.3694564025980247E-2</v>
      </c>
      <c r="H12" s="32">
        <v>5.9913828231288324E-3</v>
      </c>
      <c r="I12" s="68">
        <v>2.5546994617317464E-2</v>
      </c>
      <c r="J12" s="46"/>
      <c r="K12" s="46"/>
      <c r="L12" s="47"/>
    </row>
    <row r="13" spans="1:12" ht="15" customHeight="1" x14ac:dyDescent="0.25">
      <c r="A13" s="69" t="s">
        <v>5</v>
      </c>
      <c r="B13" s="32">
        <v>-3.9476932546232857E-2</v>
      </c>
      <c r="C13" s="32">
        <v>-4.2526088646290816E-3</v>
      </c>
      <c r="D13" s="32">
        <v>2.1008756567426623E-3</v>
      </c>
      <c r="E13" s="32">
        <v>-4.307112839381344E-3</v>
      </c>
      <c r="F13" s="32">
        <v>-2.452563274504227E-2</v>
      </c>
      <c r="G13" s="32">
        <v>8.4629800526907495E-3</v>
      </c>
      <c r="H13" s="32">
        <v>-7.4208372709428927E-3</v>
      </c>
      <c r="I13" s="68">
        <v>1.5913961657917586E-2</v>
      </c>
      <c r="J13" s="46"/>
      <c r="K13" s="46"/>
      <c r="L13" s="47"/>
    </row>
    <row r="14" spans="1:12" ht="15" customHeight="1" x14ac:dyDescent="0.25">
      <c r="A14" s="69" t="s">
        <v>46</v>
      </c>
      <c r="B14" s="32">
        <v>-3.8170675408958576E-2</v>
      </c>
      <c r="C14" s="32">
        <v>-4.9570862980702346E-3</v>
      </c>
      <c r="D14" s="32">
        <v>-3.4464878654067999E-3</v>
      </c>
      <c r="E14" s="32">
        <v>-7.8271108956151636E-4</v>
      </c>
      <c r="F14" s="32">
        <v>3.9828433383652051E-2</v>
      </c>
      <c r="G14" s="32">
        <v>8.6581929904380628E-2</v>
      </c>
      <c r="H14" s="32">
        <v>5.0941608332984112E-2</v>
      </c>
      <c r="I14" s="68">
        <v>2.8020095111372045E-2</v>
      </c>
      <c r="J14" s="46"/>
      <c r="K14" s="46"/>
      <c r="L14" s="47"/>
    </row>
    <row r="15" spans="1:12" ht="15" customHeight="1" x14ac:dyDescent="0.25">
      <c r="A15" s="69" t="s">
        <v>4</v>
      </c>
      <c r="B15" s="32">
        <v>-1.6042754648835977E-2</v>
      </c>
      <c r="C15" s="32">
        <v>8.6454033771106165E-3</v>
      </c>
      <c r="D15" s="32">
        <v>6.1787238290120783E-3</v>
      </c>
      <c r="E15" s="32">
        <v>-1.3954995140671445E-3</v>
      </c>
      <c r="F15" s="32">
        <v>1.4274538504199574E-2</v>
      </c>
      <c r="G15" s="32">
        <v>3.8403885508172975E-2</v>
      </c>
      <c r="H15" s="32">
        <v>4.9435471819150312E-3</v>
      </c>
      <c r="I15" s="68">
        <v>4.4521269586984547E-2</v>
      </c>
      <c r="J15" s="46"/>
      <c r="K15" s="64"/>
      <c r="L15" s="47"/>
    </row>
    <row r="16" spans="1:12" ht="15" customHeight="1" x14ac:dyDescent="0.25">
      <c r="A16" s="69" t="s">
        <v>3</v>
      </c>
      <c r="B16" s="32">
        <v>-5.290554685051696E-2</v>
      </c>
      <c r="C16" s="32">
        <v>-5.2864816472694143E-3</v>
      </c>
      <c r="D16" s="32">
        <v>-8.5757400797815686E-3</v>
      </c>
      <c r="E16" s="32">
        <v>-7.5144885068698652E-3</v>
      </c>
      <c r="F16" s="32">
        <v>-7.0186026495624221E-2</v>
      </c>
      <c r="G16" s="32">
        <v>1.9492245382909168E-2</v>
      </c>
      <c r="H16" s="32">
        <v>-3.0808372688386321E-2</v>
      </c>
      <c r="I16" s="68">
        <v>-3.3291916078326267E-4</v>
      </c>
      <c r="J16" s="46"/>
      <c r="K16" s="46"/>
      <c r="L16" s="47"/>
    </row>
    <row r="17" spans="1:12" ht="15" customHeight="1" x14ac:dyDescent="0.25">
      <c r="A17" s="69" t="s">
        <v>45</v>
      </c>
      <c r="B17" s="32">
        <v>-2.983713355048867E-2</v>
      </c>
      <c r="C17" s="32">
        <v>4.067085953878391E-2</v>
      </c>
      <c r="D17" s="32">
        <v>8.1841432225062682E-3</v>
      </c>
      <c r="E17" s="32">
        <v>1.280409731113874E-3</v>
      </c>
      <c r="F17" s="32">
        <v>-7.9228914107411397E-2</v>
      </c>
      <c r="G17" s="32">
        <v>4.6805123047412689E-2</v>
      </c>
      <c r="H17" s="32">
        <v>1.5466452767052274E-3</v>
      </c>
      <c r="I17" s="68">
        <v>-2.5468502113736524E-2</v>
      </c>
      <c r="J17" s="46"/>
      <c r="K17" s="46"/>
      <c r="L17" s="47"/>
    </row>
    <row r="18" spans="1:12" ht="15" customHeight="1" x14ac:dyDescent="0.25">
      <c r="A18" s="69" t="s">
        <v>2</v>
      </c>
      <c r="B18" s="32">
        <v>-4.1441462557131103E-2</v>
      </c>
      <c r="C18" s="32">
        <v>-9.1605087825560316E-3</v>
      </c>
      <c r="D18" s="32">
        <v>4.7144085493182608E-3</v>
      </c>
      <c r="E18" s="32">
        <v>2.2159300750954625E-3</v>
      </c>
      <c r="F18" s="32">
        <v>-1.4662841684044414E-2</v>
      </c>
      <c r="G18" s="32">
        <v>4.8858411353838838E-2</v>
      </c>
      <c r="H18" s="32">
        <v>-1.0123991525137543E-2</v>
      </c>
      <c r="I18" s="68">
        <v>7.1363313014222163E-2</v>
      </c>
      <c r="J18" s="46"/>
      <c r="K18" s="46"/>
      <c r="L18" s="47"/>
    </row>
    <row r="19" spans="1:12" x14ac:dyDescent="0.25">
      <c r="A19" s="70" t="s">
        <v>1</v>
      </c>
      <c r="B19" s="32">
        <v>-3.0938873351977647E-2</v>
      </c>
      <c r="C19" s="32">
        <v>-1.8786407766990365E-2</v>
      </c>
      <c r="D19" s="32">
        <v>-5.7142857142857828E-3</v>
      </c>
      <c r="E19" s="32">
        <v>-6.2124452591914014E-3</v>
      </c>
      <c r="F19" s="32">
        <v>6.1073043292131146E-2</v>
      </c>
      <c r="G19" s="32">
        <v>1.5740426120248729E-2</v>
      </c>
      <c r="H19" s="32">
        <v>-1.4374901159788678E-2</v>
      </c>
      <c r="I19" s="68">
        <v>5.1770115972302522E-2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-4.299553867283068E-2</v>
      </c>
      <c r="C21" s="32">
        <v>-7.1710215878258987E-3</v>
      </c>
      <c r="D21" s="32">
        <v>-4.8521151458802425E-4</v>
      </c>
      <c r="E21" s="32">
        <v>-4.9448185576566051E-3</v>
      </c>
      <c r="F21" s="32">
        <v>-3.6172913315565158E-2</v>
      </c>
      <c r="G21" s="32">
        <v>2.5496520528190958E-2</v>
      </c>
      <c r="H21" s="32">
        <v>4.3807066181291709E-3</v>
      </c>
      <c r="I21" s="68">
        <v>2.1351548026659062E-2</v>
      </c>
      <c r="J21" s="46"/>
      <c r="K21" s="46"/>
      <c r="L21" s="46"/>
    </row>
    <row r="22" spans="1:12" x14ac:dyDescent="0.25">
      <c r="A22" s="69" t="s">
        <v>13</v>
      </c>
      <c r="B22" s="32">
        <v>-2.5334792862259592E-2</v>
      </c>
      <c r="C22" s="32">
        <v>7.3235007861047752E-3</v>
      </c>
      <c r="D22" s="32">
        <v>4.7575506140060675E-3</v>
      </c>
      <c r="E22" s="32">
        <v>-2.2187634533231693E-3</v>
      </c>
      <c r="F22" s="32">
        <v>7.9769941336759409E-2</v>
      </c>
      <c r="G22" s="32">
        <v>8.735362498831778E-2</v>
      </c>
      <c r="H22" s="32">
        <v>2.3467000639085356E-2</v>
      </c>
      <c r="I22" s="68">
        <v>1.9822996944054649E-2</v>
      </c>
      <c r="J22" s="46"/>
      <c r="K22" s="52" t="s">
        <v>12</v>
      </c>
      <c r="L22" s="46" t="s">
        <v>63</v>
      </c>
    </row>
    <row r="23" spans="1:12" x14ac:dyDescent="0.25">
      <c r="A23" s="70" t="s">
        <v>48</v>
      </c>
      <c r="B23" s="32">
        <v>1.8833359809372396E-2</v>
      </c>
      <c r="C23" s="32">
        <v>3.3544332355690099E-2</v>
      </c>
      <c r="D23" s="32">
        <v>1.0549900734251327E-2</v>
      </c>
      <c r="E23" s="32">
        <v>9.5441096936341729E-3</v>
      </c>
      <c r="F23" s="32">
        <v>0.15721109904188446</v>
      </c>
      <c r="G23" s="32">
        <v>4.940822630528463E-2</v>
      </c>
      <c r="H23" s="32">
        <v>-6.9564392713904466E-3</v>
      </c>
      <c r="I23" s="68">
        <v>6.4576714610089736E-2</v>
      </c>
      <c r="J23" s="46"/>
      <c r="K23" s="49"/>
      <c r="L23" s="46" t="s">
        <v>9</v>
      </c>
    </row>
    <row r="24" spans="1:12" x14ac:dyDescent="0.25">
      <c r="A24" s="69" t="s">
        <v>49</v>
      </c>
      <c r="B24" s="32">
        <v>-4.545866364665907E-2</v>
      </c>
      <c r="C24" s="32">
        <v>-5.2479871567212566E-4</v>
      </c>
      <c r="D24" s="32">
        <v>1.5886944916727597E-3</v>
      </c>
      <c r="E24" s="32">
        <v>-3.7700797727023838E-3</v>
      </c>
      <c r="F24" s="32">
        <v>-2.6445564342456374E-2</v>
      </c>
      <c r="G24" s="32">
        <v>1.6914369458748579E-2</v>
      </c>
      <c r="H24" s="32">
        <v>-6.3769954695847009E-3</v>
      </c>
      <c r="I24" s="68">
        <v>3.2187867677830884E-2</v>
      </c>
      <c r="J24" s="46"/>
      <c r="K24" s="46" t="s">
        <v>48</v>
      </c>
      <c r="L24" s="47">
        <v>98.576648133439235</v>
      </c>
    </row>
    <row r="25" spans="1:12" x14ac:dyDescent="0.25">
      <c r="A25" s="69" t="s">
        <v>50</v>
      </c>
      <c r="B25" s="32">
        <v>-3.9550040022935162E-2</v>
      </c>
      <c r="C25" s="32">
        <v>-7.2859456414590129E-3</v>
      </c>
      <c r="D25" s="32">
        <v>-8.9586261471419348E-4</v>
      </c>
      <c r="E25" s="32">
        <v>-6.4890870687631663E-3</v>
      </c>
      <c r="F25" s="32">
        <v>-3.1155870369593885E-2</v>
      </c>
      <c r="G25" s="32">
        <v>3.511412375485734E-2</v>
      </c>
      <c r="H25" s="32">
        <v>5.3754883662711084E-3</v>
      </c>
      <c r="I25" s="68">
        <v>1.9509660814630125E-2</v>
      </c>
      <c r="J25" s="46"/>
      <c r="K25" s="46" t="s">
        <v>49</v>
      </c>
      <c r="L25" s="47">
        <v>95.504254145250741</v>
      </c>
    </row>
    <row r="26" spans="1:12" x14ac:dyDescent="0.25">
      <c r="A26" s="69" t="s">
        <v>51</v>
      </c>
      <c r="B26" s="32">
        <v>-3.6364593104394993E-2</v>
      </c>
      <c r="C26" s="32">
        <v>-4.6426883448341671E-3</v>
      </c>
      <c r="D26" s="32">
        <v>-5.7248617823169035E-4</v>
      </c>
      <c r="E26" s="32">
        <v>-4.911258903624427E-3</v>
      </c>
      <c r="F26" s="32">
        <v>-2.9771559672292058E-2</v>
      </c>
      <c r="G26" s="32">
        <v>4.3940432015022068E-2</v>
      </c>
      <c r="H26" s="32">
        <v>9.1852393771116869E-3</v>
      </c>
      <c r="I26" s="68">
        <v>1.4146106431561112E-2</v>
      </c>
      <c r="J26" s="46"/>
      <c r="K26" s="46" t="s">
        <v>50</v>
      </c>
      <c r="L26" s="47">
        <v>96.749910587059816</v>
      </c>
    </row>
    <row r="27" spans="1:12" ht="17.25" customHeight="1" x14ac:dyDescent="0.25">
      <c r="A27" s="69" t="s">
        <v>52</v>
      </c>
      <c r="B27" s="32">
        <v>-3.5014973744667E-2</v>
      </c>
      <c r="C27" s="32">
        <v>-6.5263758077459544E-3</v>
      </c>
      <c r="D27" s="32">
        <v>-7.4447748513173373E-4</v>
      </c>
      <c r="E27" s="32">
        <v>-5.4606715464157185E-3</v>
      </c>
      <c r="F27" s="32">
        <v>-1.7162689245114993E-2</v>
      </c>
      <c r="G27" s="32">
        <v>4.4987126144036438E-2</v>
      </c>
      <c r="H27" s="32">
        <v>1.6749661174899622E-2</v>
      </c>
      <c r="I27" s="68">
        <v>1.0984104485275425E-2</v>
      </c>
      <c r="J27" s="59"/>
      <c r="K27" s="50" t="s">
        <v>51</v>
      </c>
      <c r="L27" s="47">
        <v>96.813013338214091</v>
      </c>
    </row>
    <row r="28" spans="1:12" x14ac:dyDescent="0.25">
      <c r="A28" s="69" t="s">
        <v>53</v>
      </c>
      <c r="B28" s="32">
        <v>-4.3864134957258383E-2</v>
      </c>
      <c r="C28" s="32">
        <v>-1.0039162445825145E-2</v>
      </c>
      <c r="D28" s="32">
        <v>-3.4565954427184797E-3</v>
      </c>
      <c r="E28" s="32">
        <v>-4.1093022038423133E-3</v>
      </c>
      <c r="F28" s="32">
        <v>-2.8656170178177898E-2</v>
      </c>
      <c r="G28" s="32">
        <v>1.6281775112811925E-2</v>
      </c>
      <c r="H28" s="32">
        <v>1.5521154989108554E-2</v>
      </c>
      <c r="I28" s="68">
        <v>2.0437805354492244E-2</v>
      </c>
      <c r="J28" s="54"/>
      <c r="K28" s="41" t="s">
        <v>52</v>
      </c>
      <c r="L28" s="47">
        <v>97.132425336396452</v>
      </c>
    </row>
    <row r="29" spans="1:12" ht="15.75" thickBot="1" x14ac:dyDescent="0.3">
      <c r="A29" s="71" t="s">
        <v>54</v>
      </c>
      <c r="B29" s="72">
        <v>-3.9476484358374142E-2</v>
      </c>
      <c r="C29" s="72">
        <v>2.9999999999998916E-3</v>
      </c>
      <c r="D29" s="72">
        <v>2.9999999999998916E-3</v>
      </c>
      <c r="E29" s="72">
        <v>1.5579790785666958E-3</v>
      </c>
      <c r="F29" s="72">
        <v>0.11239194811760256</v>
      </c>
      <c r="G29" s="72">
        <v>0.11553480105281522</v>
      </c>
      <c r="H29" s="72">
        <v>1.4338485944451751E-2</v>
      </c>
      <c r="I29" s="73">
        <v>9.6293583379461145E-2</v>
      </c>
      <c r="J29" s="54"/>
      <c r="K29" s="41" t="s">
        <v>53</v>
      </c>
      <c r="L29" s="47">
        <v>96.583200948130226</v>
      </c>
    </row>
    <row r="30" spans="1:12" x14ac:dyDescent="0.25">
      <c r="A30" s="31" t="s">
        <v>47</v>
      </c>
      <c r="B30" s="29"/>
      <c r="C30" s="29"/>
      <c r="D30" s="29"/>
      <c r="E30" s="29"/>
      <c r="F30" s="29"/>
      <c r="G30" s="29"/>
      <c r="H30" s="29"/>
      <c r="I30" s="29"/>
      <c r="J30" s="54"/>
      <c r="K30" s="41" t="s">
        <v>54</v>
      </c>
      <c r="L30" s="47">
        <v>95.765056394977648</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Construction</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100.8196981731533</v>
      </c>
    </row>
    <row r="34" spans="1:12" x14ac:dyDescent="0.25">
      <c r="F34" s="23"/>
      <c r="G34" s="23"/>
      <c r="H34" s="23"/>
      <c r="I34" s="23"/>
      <c r="K34" s="46" t="s">
        <v>49</v>
      </c>
      <c r="L34" s="47">
        <v>95.30272671835526</v>
      </c>
    </row>
    <row r="35" spans="1:12" x14ac:dyDescent="0.25">
      <c r="B35" s="23"/>
      <c r="C35" s="23"/>
      <c r="D35" s="23"/>
      <c r="E35" s="23"/>
      <c r="F35" s="23"/>
      <c r="G35" s="23"/>
      <c r="H35" s="23"/>
      <c r="I35" s="23"/>
      <c r="K35" s="46" t="s">
        <v>50</v>
      </c>
      <c r="L35" s="47">
        <v>96.131116270884306</v>
      </c>
    </row>
    <row r="36" spans="1:12" x14ac:dyDescent="0.25">
      <c r="A36" s="23"/>
      <c r="B36" s="23"/>
      <c r="C36" s="23"/>
      <c r="D36" s="23"/>
      <c r="E36" s="23"/>
      <c r="F36" s="23"/>
      <c r="G36" s="23"/>
      <c r="H36" s="23"/>
      <c r="I36" s="23"/>
      <c r="K36" s="50" t="s">
        <v>51</v>
      </c>
      <c r="L36" s="47">
        <v>96.418739085009193</v>
      </c>
    </row>
    <row r="37" spans="1:12" x14ac:dyDescent="0.25">
      <c r="A37" s="23"/>
      <c r="B37" s="23"/>
      <c r="C37" s="23"/>
      <c r="D37" s="23"/>
      <c r="E37" s="23"/>
      <c r="F37" s="23"/>
      <c r="G37" s="23"/>
      <c r="H37" s="23"/>
      <c r="I37" s="23"/>
      <c r="K37" s="41" t="s">
        <v>52</v>
      </c>
      <c r="L37" s="47">
        <v>96.570397111913351</v>
      </c>
    </row>
    <row r="38" spans="1:12" x14ac:dyDescent="0.25">
      <c r="A38" s="23"/>
      <c r="B38" s="23"/>
      <c r="C38" s="23"/>
      <c r="D38" s="23"/>
      <c r="E38" s="23"/>
      <c r="F38" s="23"/>
      <c r="G38" s="23"/>
      <c r="H38" s="23"/>
      <c r="I38" s="23"/>
      <c r="K38" s="41" t="s">
        <v>53</v>
      </c>
      <c r="L38" s="47">
        <v>95.945230350253425</v>
      </c>
    </row>
    <row r="39" spans="1:12" x14ac:dyDescent="0.25">
      <c r="A39" s="23"/>
      <c r="B39" s="23"/>
      <c r="C39" s="23"/>
      <c r="D39" s="23"/>
      <c r="E39" s="23"/>
      <c r="F39" s="23"/>
      <c r="G39" s="23"/>
      <c r="H39" s="23"/>
      <c r="I39" s="23"/>
      <c r="K39" s="41" t="s">
        <v>54</v>
      </c>
      <c r="L39" s="47">
        <v>95.765056394977648</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101.88333598093723</v>
      </c>
    </row>
    <row r="43" spans="1:12" x14ac:dyDescent="0.25">
      <c r="K43" s="46" t="s">
        <v>49</v>
      </c>
      <c r="L43" s="47">
        <v>95.454133635334088</v>
      </c>
    </row>
    <row r="44" spans="1:12" x14ac:dyDescent="0.25">
      <c r="B44" s="29"/>
      <c r="C44" s="29"/>
      <c r="D44" s="29"/>
      <c r="E44" s="29"/>
      <c r="F44" s="29"/>
      <c r="G44" s="29"/>
      <c r="H44" s="29"/>
      <c r="I44" s="29"/>
      <c r="J44" s="54"/>
      <c r="K44" s="46" t="s">
        <v>50</v>
      </c>
      <c r="L44" s="47">
        <v>96.044995997706479</v>
      </c>
    </row>
    <row r="45" spans="1:12" ht="15.4" customHeight="1" x14ac:dyDescent="0.25">
      <c r="A45" s="26" t="str">
        <f>"Indexed number of payroll jobs in "&amp;$L$1&amp;" each week by age group"</f>
        <v>Indexed number of payroll jobs in Construction each week by age group</v>
      </c>
      <c r="B45" s="29"/>
      <c r="C45" s="29"/>
      <c r="D45" s="29"/>
      <c r="E45" s="29"/>
      <c r="F45" s="29"/>
      <c r="G45" s="29"/>
      <c r="H45" s="29"/>
      <c r="I45" s="29"/>
      <c r="J45" s="54"/>
      <c r="K45" s="50" t="s">
        <v>51</v>
      </c>
      <c r="L45" s="47">
        <v>96.363540689560494</v>
      </c>
    </row>
    <row r="46" spans="1:12" ht="15.4" customHeight="1" x14ac:dyDescent="0.25">
      <c r="B46" s="29"/>
      <c r="C46" s="29"/>
      <c r="D46" s="29"/>
      <c r="E46" s="29"/>
      <c r="F46" s="29"/>
      <c r="G46" s="29"/>
      <c r="H46" s="29"/>
      <c r="I46" s="29"/>
      <c r="J46" s="54"/>
      <c r="K46" s="41" t="s">
        <v>52</v>
      </c>
      <c r="L46" s="47">
        <v>96.498502625533305</v>
      </c>
    </row>
    <row r="47" spans="1:12" ht="15.4" customHeight="1" x14ac:dyDescent="0.25">
      <c r="B47" s="29"/>
      <c r="C47" s="29"/>
      <c r="D47" s="29"/>
      <c r="E47" s="29"/>
      <c r="F47" s="29"/>
      <c r="G47" s="29"/>
      <c r="H47" s="29"/>
      <c r="I47" s="29"/>
      <c r="J47" s="54"/>
      <c r="K47" s="41" t="s">
        <v>53</v>
      </c>
      <c r="L47" s="47">
        <v>95.613586504274167</v>
      </c>
    </row>
    <row r="48" spans="1:12" ht="15.4" customHeight="1" x14ac:dyDescent="0.25">
      <c r="B48" s="29"/>
      <c r="C48" s="29"/>
      <c r="D48" s="29"/>
      <c r="E48" s="29"/>
      <c r="F48" s="29"/>
      <c r="G48" s="29"/>
      <c r="H48" s="29"/>
      <c r="I48" s="29"/>
      <c r="J48" s="54"/>
      <c r="K48" s="41" t="s">
        <v>54</v>
      </c>
      <c r="L48" s="47">
        <v>96.052351564162592</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96.594769510692444</v>
      </c>
    </row>
    <row r="54" spans="1:12" ht="15.4" customHeight="1" x14ac:dyDescent="0.25">
      <c r="B54" s="28"/>
      <c r="C54" s="28"/>
      <c r="D54" s="28"/>
      <c r="E54" s="28"/>
      <c r="F54" s="28"/>
      <c r="G54" s="28"/>
      <c r="H54" s="28"/>
      <c r="I54" s="28"/>
      <c r="J54" s="54"/>
      <c r="K54" s="46" t="s">
        <v>5</v>
      </c>
      <c r="L54" s="47">
        <v>96.463854964203605</v>
      </c>
    </row>
    <row r="55" spans="1:12" ht="15.4" customHeight="1" x14ac:dyDescent="0.25">
      <c r="B55" s="4"/>
      <c r="C55" s="4"/>
      <c r="D55" s="5"/>
      <c r="E55" s="2"/>
      <c r="F55" s="28"/>
      <c r="G55" s="28"/>
      <c r="H55" s="28"/>
      <c r="I55" s="28"/>
      <c r="J55" s="54"/>
      <c r="K55" s="46" t="s">
        <v>46</v>
      </c>
      <c r="L55" s="47">
        <v>96.559552624989564</v>
      </c>
    </row>
    <row r="56" spans="1:12" ht="15.4" customHeight="1" x14ac:dyDescent="0.25">
      <c r="B56" s="4"/>
      <c r="C56" s="4"/>
      <c r="D56" s="5"/>
      <c r="E56" s="2"/>
      <c r="F56" s="28"/>
      <c r="G56" s="28"/>
      <c r="H56" s="28"/>
      <c r="I56" s="28"/>
      <c r="J56" s="54"/>
      <c r="K56" s="50" t="s">
        <v>4</v>
      </c>
      <c r="L56" s="47">
        <v>97.759937458656566</v>
      </c>
    </row>
    <row r="57" spans="1:12" ht="15.4" customHeight="1" x14ac:dyDescent="0.25">
      <c r="A57" s="4"/>
      <c r="B57" s="4"/>
      <c r="C57" s="4"/>
      <c r="D57" s="5"/>
      <c r="E57" s="2"/>
      <c r="F57" s="28"/>
      <c r="G57" s="28"/>
      <c r="H57" s="28"/>
      <c r="I57" s="28"/>
      <c r="J57" s="54"/>
      <c r="K57" s="41" t="s">
        <v>3</v>
      </c>
      <c r="L57" s="47">
        <v>94.909992824384616</v>
      </c>
    </row>
    <row r="58" spans="1:12" ht="15.4" customHeight="1" x14ac:dyDescent="0.25">
      <c r="B58" s="29"/>
      <c r="C58" s="29"/>
      <c r="D58" s="29"/>
      <c r="E58" s="29"/>
      <c r="F58" s="28"/>
      <c r="G58" s="28"/>
      <c r="H58" s="28"/>
      <c r="I58" s="28"/>
      <c r="J58" s="54"/>
      <c r="K58" s="41" t="s">
        <v>45</v>
      </c>
      <c r="L58" s="47">
        <v>92.835340003391551</v>
      </c>
    </row>
    <row r="59" spans="1:12" ht="15.4" customHeight="1" x14ac:dyDescent="0.25">
      <c r="K59" s="41" t="s">
        <v>2</v>
      </c>
      <c r="L59" s="47">
        <v>96.35025754231053</v>
      </c>
    </row>
    <row r="60" spans="1:12" ht="15.4" customHeight="1" x14ac:dyDescent="0.25">
      <c r="A60" s="26" t="str">
        <f>"Indexed number of payroll jobs held by men in "&amp;$L$1&amp;" each week by State and Territory"</f>
        <v>Indexed number of payroll jobs held by men in Construction each week by State and Territory</v>
      </c>
      <c r="K60" s="41" t="s">
        <v>1</v>
      </c>
      <c r="L60" s="47">
        <v>99.315876385940086</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95.316512546495161</v>
      </c>
    </row>
    <row r="63" spans="1:12" ht="15.4" customHeight="1" x14ac:dyDescent="0.25">
      <c r="B63" s="4"/>
      <c r="C63" s="4"/>
      <c r="D63" s="4"/>
      <c r="E63" s="4"/>
      <c r="F63" s="28"/>
      <c r="G63" s="28"/>
      <c r="H63" s="28"/>
      <c r="I63" s="28"/>
      <c r="J63" s="54"/>
      <c r="K63" s="46" t="s">
        <v>5</v>
      </c>
      <c r="L63" s="47">
        <v>95.590519651770492</v>
      </c>
    </row>
    <row r="64" spans="1:12" ht="15.4" customHeight="1" x14ac:dyDescent="0.25">
      <c r="B64" s="4"/>
      <c r="C64" s="4"/>
      <c r="D64" s="3"/>
      <c r="E64" s="2"/>
      <c r="F64" s="28"/>
      <c r="G64" s="28"/>
      <c r="H64" s="28"/>
      <c r="I64" s="28"/>
      <c r="J64" s="54"/>
      <c r="K64" s="46" t="s">
        <v>46</v>
      </c>
      <c r="L64" s="47">
        <v>96.183957933394538</v>
      </c>
    </row>
    <row r="65" spans="1:12" ht="15.4" customHeight="1" x14ac:dyDescent="0.25">
      <c r="B65" s="4"/>
      <c r="C65" s="4"/>
      <c r="D65" s="3"/>
      <c r="E65" s="2"/>
      <c r="F65" s="28"/>
      <c r="G65" s="28"/>
      <c r="H65" s="28"/>
      <c r="I65" s="28"/>
      <c r="J65" s="54"/>
      <c r="K65" s="50" t="s">
        <v>4</v>
      </c>
      <c r="L65" s="47">
        <v>97.862168500811833</v>
      </c>
    </row>
    <row r="66" spans="1:12" ht="15.4" customHeight="1" x14ac:dyDescent="0.25">
      <c r="B66" s="4"/>
      <c r="C66" s="4"/>
      <c r="D66" s="3"/>
      <c r="E66" s="2"/>
      <c r="F66" s="28"/>
      <c r="G66" s="28"/>
      <c r="H66" s="28"/>
      <c r="I66" s="28"/>
      <c r="J66" s="54"/>
      <c r="K66" s="41" t="s">
        <v>3</v>
      </c>
      <c r="L66" s="47">
        <v>95.125261285995066</v>
      </c>
    </row>
    <row r="67" spans="1:12" ht="15.4" customHeight="1" x14ac:dyDescent="0.25">
      <c r="B67" s="28"/>
      <c r="C67" s="28"/>
      <c r="D67" s="28"/>
      <c r="E67" s="28"/>
      <c r="F67" s="28"/>
      <c r="G67" s="28"/>
      <c r="H67" s="28"/>
      <c r="I67" s="28"/>
      <c r="J67" s="54"/>
      <c r="K67" s="41" t="s">
        <v>45</v>
      </c>
      <c r="L67" s="47">
        <v>95.769035102594529</v>
      </c>
    </row>
    <row r="68" spans="1:12" ht="15.4" customHeight="1" x14ac:dyDescent="0.25">
      <c r="A68" s="28"/>
      <c r="B68" s="28"/>
      <c r="C68" s="28"/>
      <c r="D68" s="28"/>
      <c r="E68" s="28"/>
      <c r="F68" s="28"/>
      <c r="G68" s="28"/>
      <c r="H68" s="28"/>
      <c r="I68" s="28"/>
      <c r="J68" s="54"/>
      <c r="K68" s="41" t="s">
        <v>2</v>
      </c>
      <c r="L68" s="47">
        <v>95.423105224429733</v>
      </c>
    </row>
    <row r="69" spans="1:12" ht="15.4" customHeight="1" x14ac:dyDescent="0.25">
      <c r="A69" s="28"/>
      <c r="B69" s="27"/>
      <c r="C69" s="27"/>
      <c r="D69" s="27"/>
      <c r="E69" s="27"/>
      <c r="F69" s="27"/>
      <c r="G69" s="27"/>
      <c r="H69" s="27"/>
      <c r="I69" s="27"/>
      <c r="J69" s="63"/>
      <c r="K69" s="41" t="s">
        <v>1</v>
      </c>
      <c r="L69" s="47">
        <v>97.747110167492337</v>
      </c>
    </row>
    <row r="70" spans="1:12" ht="15.4" customHeight="1" x14ac:dyDescent="0.25">
      <c r="K70" s="43"/>
      <c r="L70" s="47" t="s">
        <v>7</v>
      </c>
    </row>
    <row r="71" spans="1:12" ht="15.4" customHeight="1" x14ac:dyDescent="0.25">
      <c r="K71" s="46" t="s">
        <v>6</v>
      </c>
      <c r="L71" s="47">
        <v>95.612446307449588</v>
      </c>
    </row>
    <row r="72" spans="1:12" ht="15.4" customHeight="1" x14ac:dyDescent="0.25">
      <c r="K72" s="46" t="s">
        <v>5</v>
      </c>
      <c r="L72" s="47">
        <v>95.689741589401237</v>
      </c>
    </row>
    <row r="73" spans="1:12" ht="15.4" customHeight="1" x14ac:dyDescent="0.25">
      <c r="K73" s="46" t="s">
        <v>46</v>
      </c>
      <c r="L73" s="47">
        <v>95.725565478674568</v>
      </c>
    </row>
    <row r="74" spans="1:12" ht="15.4" customHeight="1" x14ac:dyDescent="0.25">
      <c r="K74" s="50" t="s">
        <v>4</v>
      </c>
      <c r="L74" s="47">
        <v>98.402489626556019</v>
      </c>
    </row>
    <row r="75" spans="1:12" ht="15.4" customHeight="1" x14ac:dyDescent="0.25">
      <c r="A75" s="26" t="str">
        <f>"Indexed number of payroll jobs held by women in "&amp;$L$1&amp;" each week by State and Territory"</f>
        <v>Indexed number of payroll jobs held by women in Construction each week by State and Territory</v>
      </c>
      <c r="K75" s="41" t="s">
        <v>3</v>
      </c>
      <c r="L75" s="47">
        <v>94.184444513774054</v>
      </c>
    </row>
    <row r="76" spans="1:12" ht="15.4" customHeight="1" x14ac:dyDescent="0.25">
      <c r="K76" s="41" t="s">
        <v>45</v>
      </c>
      <c r="L76" s="47">
        <v>96.534169916906905</v>
      </c>
    </row>
    <row r="77" spans="1:12" ht="15.4" customHeight="1" x14ac:dyDescent="0.25">
      <c r="B77" s="4"/>
      <c r="C77" s="4"/>
      <c r="D77" s="4"/>
      <c r="E77" s="4"/>
      <c r="F77" s="28"/>
      <c r="G77" s="28"/>
      <c r="H77" s="28"/>
      <c r="I77" s="28"/>
      <c r="J77" s="54"/>
      <c r="K77" s="41" t="s">
        <v>2</v>
      </c>
      <c r="L77" s="47">
        <v>95.740397350993376</v>
      </c>
    </row>
    <row r="78" spans="1:12" ht="15.4" customHeight="1" x14ac:dyDescent="0.25">
      <c r="B78" s="4"/>
      <c r="C78" s="4"/>
      <c r="D78" s="4"/>
      <c r="E78" s="4"/>
      <c r="F78" s="28"/>
      <c r="G78" s="28"/>
      <c r="H78" s="28"/>
      <c r="I78" s="28"/>
      <c r="J78" s="54"/>
      <c r="K78" s="41" t="s">
        <v>1</v>
      </c>
      <c r="L78" s="47">
        <v>97.031139419674446</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97.146204077563439</v>
      </c>
    </row>
    <row r="83" spans="1:12" ht="15.4" customHeight="1" x14ac:dyDescent="0.25">
      <c r="B83" s="28"/>
      <c r="C83" s="28"/>
      <c r="D83" s="28"/>
      <c r="E83" s="28"/>
      <c r="F83" s="28"/>
      <c r="G83" s="28"/>
      <c r="H83" s="28"/>
      <c r="I83" s="28"/>
      <c r="J83" s="54"/>
      <c r="K83" s="46" t="s">
        <v>5</v>
      </c>
      <c r="L83" s="47">
        <v>96.358370216089568</v>
      </c>
    </row>
    <row r="84" spans="1:12" ht="15.4" customHeight="1" x14ac:dyDescent="0.25">
      <c r="A84" s="28"/>
      <c r="B84" s="27"/>
      <c r="C84" s="27"/>
      <c r="D84" s="27"/>
      <c r="E84" s="27"/>
      <c r="F84" s="27"/>
      <c r="G84" s="27"/>
      <c r="H84" s="27"/>
      <c r="I84" s="27"/>
      <c r="J84" s="63"/>
      <c r="K84" s="46" t="s">
        <v>46</v>
      </c>
      <c r="L84" s="47">
        <v>96.870172857668251</v>
      </c>
    </row>
    <row r="85" spans="1:12" ht="15.4" customHeight="1" x14ac:dyDescent="0.25">
      <c r="K85" s="50" t="s">
        <v>4</v>
      </c>
      <c r="L85" s="47">
        <v>97.046472564389703</v>
      </c>
    </row>
    <row r="86" spans="1:12" ht="15.4" customHeight="1" x14ac:dyDescent="0.25">
      <c r="K86" s="41" t="s">
        <v>3</v>
      </c>
      <c r="L86" s="47">
        <v>96.365669555493426</v>
      </c>
    </row>
    <row r="87" spans="1:12" ht="15.4" customHeight="1" x14ac:dyDescent="0.25">
      <c r="K87" s="41" t="s">
        <v>45</v>
      </c>
      <c r="L87" s="47">
        <v>95.534200113058219</v>
      </c>
    </row>
    <row r="88" spans="1:12" ht="15.4" customHeight="1" x14ac:dyDescent="0.25">
      <c r="K88" s="41" t="s">
        <v>2</v>
      </c>
      <c r="L88" s="47">
        <v>97.75</v>
      </c>
    </row>
    <row r="89" spans="1:12" ht="15.4" customHeight="1" x14ac:dyDescent="0.25">
      <c r="K89" s="41" t="s">
        <v>1</v>
      </c>
      <c r="L89" s="47">
        <v>95.127272727272725</v>
      </c>
    </row>
    <row r="90" spans="1:12" ht="15.4" customHeight="1" x14ac:dyDescent="0.25">
      <c r="K90" s="49"/>
      <c r="L90" s="47" t="s">
        <v>8</v>
      </c>
    </row>
    <row r="91" spans="1:12" ht="15" customHeight="1" x14ac:dyDescent="0.25">
      <c r="K91" s="46" t="s">
        <v>6</v>
      </c>
      <c r="L91" s="47">
        <v>97.131249688450225</v>
      </c>
    </row>
    <row r="92" spans="1:12" ht="15" customHeight="1" x14ac:dyDescent="0.25">
      <c r="K92" s="46" t="s">
        <v>5</v>
      </c>
      <c r="L92" s="47">
        <v>96.670788857068473</v>
      </c>
    </row>
    <row r="93" spans="1:12" ht="15" customHeight="1" x14ac:dyDescent="0.25">
      <c r="A93" s="26"/>
      <c r="K93" s="46" t="s">
        <v>46</v>
      </c>
      <c r="L93" s="47">
        <v>97.296800294225818</v>
      </c>
    </row>
    <row r="94" spans="1:12" ht="15" customHeight="1" x14ac:dyDescent="0.25">
      <c r="K94" s="50" t="s">
        <v>4</v>
      </c>
      <c r="L94" s="47">
        <v>97.662374020156776</v>
      </c>
    </row>
    <row r="95" spans="1:12" ht="15" customHeight="1" x14ac:dyDescent="0.25">
      <c r="K95" s="41" t="s">
        <v>3</v>
      </c>
      <c r="L95" s="47">
        <v>96.812971764048086</v>
      </c>
    </row>
    <row r="96" spans="1:12" ht="15" customHeight="1" x14ac:dyDescent="0.25">
      <c r="K96" s="41" t="s">
        <v>45</v>
      </c>
      <c r="L96" s="47">
        <v>98.643301300169583</v>
      </c>
    </row>
    <row r="97" spans="1:12" ht="15" customHeight="1" x14ac:dyDescent="0.25">
      <c r="K97" s="41" t="s">
        <v>2</v>
      </c>
      <c r="L97" s="47">
        <v>94.4375</v>
      </c>
    </row>
    <row r="98" spans="1:12" ht="15" customHeight="1" x14ac:dyDescent="0.25">
      <c r="K98" s="41" t="s">
        <v>1</v>
      </c>
      <c r="L98" s="47">
        <v>94.472727272727269</v>
      </c>
    </row>
    <row r="99" spans="1:12" ht="15" customHeight="1" x14ac:dyDescent="0.25">
      <c r="K99" s="43"/>
      <c r="L99" s="47" t="s">
        <v>7</v>
      </c>
    </row>
    <row r="100" spans="1:12" ht="15" customHeight="1" x14ac:dyDescent="0.25">
      <c r="A100" s="25"/>
      <c r="B100" s="24"/>
      <c r="K100" s="46" t="s">
        <v>6</v>
      </c>
      <c r="L100" s="47">
        <v>97.891730222820399</v>
      </c>
    </row>
    <row r="101" spans="1:12" x14ac:dyDescent="0.25">
      <c r="A101" s="25"/>
      <c r="B101" s="24"/>
      <c r="K101" s="46" t="s">
        <v>5</v>
      </c>
      <c r="L101" s="47">
        <v>97.293022650351475</v>
      </c>
    </row>
    <row r="102" spans="1:12" x14ac:dyDescent="0.25">
      <c r="A102" s="25"/>
      <c r="B102" s="24"/>
      <c r="K102" s="46" t="s">
        <v>46</v>
      </c>
      <c r="L102" s="47">
        <v>97.348289812431048</v>
      </c>
    </row>
    <row r="103" spans="1:12" x14ac:dyDescent="0.25">
      <c r="A103" s="25"/>
      <c r="B103" s="24"/>
      <c r="K103" s="50" t="s">
        <v>4</v>
      </c>
      <c r="L103" s="47">
        <v>98.416293393057103</v>
      </c>
    </row>
    <row r="104" spans="1:12" x14ac:dyDescent="0.25">
      <c r="A104" s="25"/>
      <c r="B104" s="24"/>
      <c r="K104" s="41" t="s">
        <v>3</v>
      </c>
      <c r="L104" s="47">
        <v>96.639083030472477</v>
      </c>
    </row>
    <row r="105" spans="1:12" x14ac:dyDescent="0.25">
      <c r="A105" s="25"/>
      <c r="B105" s="24"/>
      <c r="K105" s="41" t="s">
        <v>45</v>
      </c>
      <c r="L105" s="47">
        <v>99.751271905031075</v>
      </c>
    </row>
    <row r="106" spans="1:12" x14ac:dyDescent="0.25">
      <c r="A106" s="25"/>
      <c r="B106" s="24"/>
      <c r="K106" s="41" t="s">
        <v>2</v>
      </c>
      <c r="L106" s="47">
        <v>95.306250000000006</v>
      </c>
    </row>
    <row r="107" spans="1:12" x14ac:dyDescent="0.25">
      <c r="A107" s="25"/>
      <c r="B107" s="24"/>
      <c r="K107" s="41" t="s">
        <v>1</v>
      </c>
      <c r="L107" s="47">
        <v>94.507636363636365</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99.506501824170542</v>
      </c>
    </row>
    <row r="111" spans="1:12" x14ac:dyDescent="0.25">
      <c r="K111" s="75">
        <v>43918</v>
      </c>
      <c r="L111" s="47">
        <v>98.496202980431619</v>
      </c>
    </row>
    <row r="112" spans="1:12" x14ac:dyDescent="0.25">
      <c r="K112" s="75">
        <v>43925</v>
      </c>
      <c r="L112" s="47">
        <v>97.010133010052954</v>
      </c>
    </row>
    <row r="113" spans="11:12" x14ac:dyDescent="0.25">
      <c r="K113" s="75">
        <v>43932</v>
      </c>
      <c r="L113" s="47">
        <v>95.58053226894792</v>
      </c>
    </row>
    <row r="114" spans="11:12" x14ac:dyDescent="0.25">
      <c r="K114" s="75">
        <v>43939</v>
      </c>
      <c r="L114" s="47">
        <v>95.43814403513386</v>
      </c>
    </row>
    <row r="115" spans="11:12" x14ac:dyDescent="0.25">
      <c r="K115" s="75">
        <v>43946</v>
      </c>
      <c r="L115" s="47">
        <v>95.525063760193049</v>
      </c>
    </row>
    <row r="116" spans="11:12" x14ac:dyDescent="0.25">
      <c r="K116" s="75">
        <v>43953</v>
      </c>
      <c r="L116" s="47">
        <v>95.66087583059803</v>
      </c>
    </row>
    <row r="117" spans="11:12" x14ac:dyDescent="0.25">
      <c r="K117" s="75">
        <v>43960</v>
      </c>
      <c r="L117" s="47">
        <v>96.186111142880009</v>
      </c>
    </row>
    <row r="118" spans="11:12" x14ac:dyDescent="0.25">
      <c r="K118" s="75">
        <v>43967</v>
      </c>
      <c r="L118" s="47">
        <v>96.473317931768023</v>
      </c>
    </row>
    <row r="119" spans="11:12" x14ac:dyDescent="0.25">
      <c r="K119" s="75">
        <v>43974</v>
      </c>
      <c r="L119" s="47">
        <v>96.353374429589294</v>
      </c>
    </row>
    <row r="120" spans="11:12" x14ac:dyDescent="0.25">
      <c r="K120" s="75">
        <v>43981</v>
      </c>
      <c r="L120" s="47">
        <v>96.497478184292689</v>
      </c>
    </row>
    <row r="121" spans="11:12" x14ac:dyDescent="0.25">
      <c r="K121" s="75">
        <v>43988</v>
      </c>
      <c r="L121" s="47">
        <v>96.399693493601106</v>
      </c>
    </row>
    <row r="122" spans="11:12" x14ac:dyDescent="0.25">
      <c r="K122" s="75">
        <v>43995</v>
      </c>
      <c r="L122" s="47">
        <v>96.469315049692909</v>
      </c>
    </row>
    <row r="123" spans="11:12" x14ac:dyDescent="0.25">
      <c r="K123" s="75">
        <v>44002</v>
      </c>
      <c r="L123" s="47">
        <v>96.078319247000692</v>
      </c>
    </row>
    <row r="124" spans="11:12" x14ac:dyDescent="0.25">
      <c r="K124" s="75">
        <v>44009</v>
      </c>
      <c r="L124" s="47">
        <v>96.133398904353996</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99.593361247365237</v>
      </c>
    </row>
    <row r="153" spans="11:12" x14ac:dyDescent="0.25">
      <c r="K153" s="75">
        <v>43918</v>
      </c>
      <c r="L153" s="47">
        <v>99.673832199491414</v>
      </c>
    </row>
    <row r="154" spans="11:12" x14ac:dyDescent="0.25">
      <c r="K154" s="75">
        <v>43925</v>
      </c>
      <c r="L154" s="47">
        <v>99.989805305095842</v>
      </c>
    </row>
    <row r="155" spans="11:12" x14ac:dyDescent="0.25">
      <c r="K155" s="75">
        <v>43932</v>
      </c>
      <c r="L155" s="47">
        <v>93.747226471048734</v>
      </c>
    </row>
    <row r="156" spans="11:12" x14ac:dyDescent="0.25">
      <c r="K156" s="75">
        <v>43939</v>
      </c>
      <c r="L156" s="47">
        <v>94.428765499545008</v>
      </c>
    </row>
    <row r="157" spans="11:12" x14ac:dyDescent="0.25">
      <c r="K157" s="75">
        <v>43946</v>
      </c>
      <c r="L157" s="47">
        <v>96.449699899447822</v>
      </c>
    </row>
    <row r="158" spans="11:12" x14ac:dyDescent="0.25">
      <c r="K158" s="75">
        <v>43953</v>
      </c>
      <c r="L158" s="47">
        <v>97.352695183134855</v>
      </c>
    </row>
    <row r="159" spans="11:12" x14ac:dyDescent="0.25">
      <c r="K159" s="75">
        <v>43960</v>
      </c>
      <c r="L159" s="47">
        <v>96.361675534703778</v>
      </c>
    </row>
    <row r="160" spans="11:12" x14ac:dyDescent="0.25">
      <c r="K160" s="75">
        <v>43967</v>
      </c>
      <c r="L160" s="47">
        <v>95.941148738815812</v>
      </c>
    </row>
    <row r="161" spans="11:12" x14ac:dyDescent="0.25">
      <c r="K161" s="75">
        <v>43974</v>
      </c>
      <c r="L161" s="47">
        <v>93.638496432111126</v>
      </c>
    </row>
    <row r="162" spans="11:12" x14ac:dyDescent="0.25">
      <c r="K162" s="75">
        <v>43981</v>
      </c>
      <c r="L162" s="47">
        <v>94.681587976684156</v>
      </c>
    </row>
    <row r="163" spans="11:12" x14ac:dyDescent="0.25">
      <c r="K163" s="75">
        <v>43988</v>
      </c>
      <c r="L163" s="47">
        <v>94.623904186391812</v>
      </c>
    </row>
    <row r="164" spans="11:12" x14ac:dyDescent="0.25">
      <c r="K164" s="75">
        <v>43995</v>
      </c>
      <c r="L164" s="47">
        <v>95.19330042230898</v>
      </c>
    </row>
    <row r="165" spans="11:12" x14ac:dyDescent="0.25">
      <c r="K165" s="75">
        <v>44002</v>
      </c>
      <c r="L165" s="47">
        <v>97.22029378085378</v>
      </c>
    </row>
    <row r="166" spans="11:12" x14ac:dyDescent="0.25">
      <c r="K166" s="75">
        <v>44009</v>
      </c>
      <c r="L166" s="47">
        <v>97.886305067439508</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B192C-4B6F-40EE-85B5-76AC963EDE11}">
  <sheetPr codeName="Sheet9">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25</v>
      </c>
    </row>
    <row r="2" spans="1:12" ht="19.5" customHeight="1" x14ac:dyDescent="0.3">
      <c r="A2" s="7" t="str">
        <f>"Weekly Payroll Jobs and Wages in Australia - " &amp;$L$1</f>
        <v>Weekly Payroll Jobs and Wages in Australia - Wholesale trade</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Wholesale trade</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-4.1291572936494214E-2</v>
      </c>
      <c r="C11" s="32">
        <v>-1.1899222257806263E-3</v>
      </c>
      <c r="D11" s="32">
        <v>2.8940335155556163E-3</v>
      </c>
      <c r="E11" s="32">
        <v>-5.1588108676123845E-3</v>
      </c>
      <c r="F11" s="32">
        <v>-5.7695570157073717E-2</v>
      </c>
      <c r="G11" s="32">
        <v>6.8769681125070203E-2</v>
      </c>
      <c r="H11" s="32">
        <v>2.0447072453685822E-2</v>
      </c>
      <c r="I11" s="68">
        <v>6.4598529814585692E-3</v>
      </c>
      <c r="J11" s="46"/>
      <c r="K11" s="46"/>
      <c r="L11" s="47"/>
    </row>
    <row r="12" spans="1:12" x14ac:dyDescent="0.25">
      <c r="A12" s="69" t="s">
        <v>6</v>
      </c>
      <c r="B12" s="32">
        <v>-3.7940377152486882E-2</v>
      </c>
      <c r="C12" s="32">
        <v>8.5843215447578558E-4</v>
      </c>
      <c r="D12" s="32">
        <v>4.9715489989461403E-3</v>
      </c>
      <c r="E12" s="32">
        <v>-4.4799328627140866E-3</v>
      </c>
      <c r="F12" s="32">
        <v>-8.4277447461556854E-2</v>
      </c>
      <c r="G12" s="32">
        <v>5.7568596312259634E-2</v>
      </c>
      <c r="H12" s="32">
        <v>1.9400158142085289E-2</v>
      </c>
      <c r="I12" s="68">
        <v>5.3735730438397855E-3</v>
      </c>
      <c r="J12" s="46"/>
      <c r="K12" s="46"/>
      <c r="L12" s="47"/>
    </row>
    <row r="13" spans="1:12" ht="15" customHeight="1" x14ac:dyDescent="0.25">
      <c r="A13" s="69" t="s">
        <v>5</v>
      </c>
      <c r="B13" s="32">
        <v>-3.6933756308179411E-2</v>
      </c>
      <c r="C13" s="32">
        <v>4.5569803560954192E-3</v>
      </c>
      <c r="D13" s="32">
        <v>4.1062162103480127E-3</v>
      </c>
      <c r="E13" s="32">
        <v>-7.5935086349043779E-4</v>
      </c>
      <c r="F13" s="32">
        <v>-3.6277225124606183E-2</v>
      </c>
      <c r="G13" s="32">
        <v>9.7880539619175533E-2</v>
      </c>
      <c r="H13" s="32">
        <v>2.1151450097083746E-2</v>
      </c>
      <c r="I13" s="68">
        <v>1.3215988968634962E-2</v>
      </c>
      <c r="J13" s="46"/>
      <c r="K13" s="46"/>
      <c r="L13" s="47"/>
    </row>
    <row r="14" spans="1:12" ht="15" customHeight="1" x14ac:dyDescent="0.25">
      <c r="A14" s="69" t="s">
        <v>46</v>
      </c>
      <c r="B14" s="32">
        <v>-4.8341899017826262E-2</v>
      </c>
      <c r="C14" s="32">
        <v>-7.6057058488439022E-3</v>
      </c>
      <c r="D14" s="32">
        <v>-2.0134447886830387E-3</v>
      </c>
      <c r="E14" s="32">
        <v>-7.3806733123672474E-3</v>
      </c>
      <c r="F14" s="32">
        <v>-4.3609256014819464E-2</v>
      </c>
      <c r="G14" s="32">
        <v>6.3910228308295514E-2</v>
      </c>
      <c r="H14" s="32">
        <v>3.0673860752733928E-2</v>
      </c>
      <c r="I14" s="68">
        <v>2.9424373543427418E-3</v>
      </c>
      <c r="J14" s="46"/>
      <c r="K14" s="46"/>
      <c r="L14" s="47"/>
    </row>
    <row r="15" spans="1:12" ht="15" customHeight="1" x14ac:dyDescent="0.25">
      <c r="A15" s="69" t="s">
        <v>4</v>
      </c>
      <c r="B15" s="32">
        <v>-3.5274145291962156E-2</v>
      </c>
      <c r="C15" s="32">
        <v>1.1407639979068573E-3</v>
      </c>
      <c r="D15" s="32">
        <v>3.7670514165792923E-3</v>
      </c>
      <c r="E15" s="32">
        <v>-6.3601292878739946E-3</v>
      </c>
      <c r="F15" s="32">
        <v>-5.2789997341370576E-2</v>
      </c>
      <c r="G15" s="32">
        <v>5.1026812557856571E-2</v>
      </c>
      <c r="H15" s="32">
        <v>9.0960199619720683E-3</v>
      </c>
      <c r="I15" s="68">
        <v>-7.1351571177831197E-3</v>
      </c>
      <c r="J15" s="46"/>
      <c r="K15" s="64"/>
      <c r="L15" s="47"/>
    </row>
    <row r="16" spans="1:12" ht="15" customHeight="1" x14ac:dyDescent="0.25">
      <c r="A16" s="69" t="s">
        <v>3</v>
      </c>
      <c r="B16" s="32">
        <v>-5.2035148622260885E-2</v>
      </c>
      <c r="C16" s="32">
        <v>-1.4798863533868611E-2</v>
      </c>
      <c r="D16" s="32">
        <v>2.7701911822082259E-3</v>
      </c>
      <c r="E16" s="32">
        <v>-1.7232434870869562E-2</v>
      </c>
      <c r="F16" s="32">
        <v>-5.0037002778621331E-2</v>
      </c>
      <c r="G16" s="32">
        <v>5.2538762530055294E-2</v>
      </c>
      <c r="H16" s="32">
        <v>1.1299014477857083E-2</v>
      </c>
      <c r="I16" s="68">
        <v>6.5640852307755626E-3</v>
      </c>
      <c r="J16" s="46"/>
      <c r="K16" s="46"/>
      <c r="L16" s="47"/>
    </row>
    <row r="17" spans="1:12" ht="15" customHeight="1" x14ac:dyDescent="0.25">
      <c r="A17" s="69" t="s">
        <v>45</v>
      </c>
      <c r="B17" s="32">
        <v>-6.3133029423953602E-2</v>
      </c>
      <c r="C17" s="32">
        <v>-2.7966475518306222E-3</v>
      </c>
      <c r="D17" s="32">
        <v>-4.8451944240646139E-3</v>
      </c>
      <c r="E17" s="32">
        <v>3.829724554426317E-3</v>
      </c>
      <c r="F17" s="32">
        <v>-5.5805400237864178E-2</v>
      </c>
      <c r="G17" s="32">
        <v>3.8702550010200065E-2</v>
      </c>
      <c r="H17" s="32">
        <v>-1.0449038665998889E-2</v>
      </c>
      <c r="I17" s="68">
        <v>4.0212640088261864E-3</v>
      </c>
      <c r="J17" s="46"/>
      <c r="K17" s="46"/>
      <c r="L17" s="47"/>
    </row>
    <row r="18" spans="1:12" ht="15" customHeight="1" x14ac:dyDescent="0.25">
      <c r="A18" s="69" t="s">
        <v>2</v>
      </c>
      <c r="B18" s="32">
        <v>-9.795672224192975E-2</v>
      </c>
      <c r="C18" s="32">
        <v>-3.4967741935483798E-2</v>
      </c>
      <c r="D18" s="32">
        <v>-1.5540069686411084E-2</v>
      </c>
      <c r="E18" s="32">
        <v>-1.674914350970691E-2</v>
      </c>
      <c r="F18" s="32">
        <v>-7.740267305492321E-2</v>
      </c>
      <c r="G18" s="32">
        <v>3.8780299887394065E-2</v>
      </c>
      <c r="H18" s="32">
        <v>1.4880351142574799E-2</v>
      </c>
      <c r="I18" s="68">
        <v>-1.1846664199989032E-2</v>
      </c>
      <c r="J18" s="46"/>
      <c r="K18" s="46"/>
      <c r="L18" s="47"/>
    </row>
    <row r="19" spans="1:12" x14ac:dyDescent="0.25">
      <c r="A19" s="70" t="s">
        <v>1</v>
      </c>
      <c r="B19" s="32">
        <v>-1.7325349301397175E-2</v>
      </c>
      <c r="C19" s="32">
        <v>2.0352331606217744E-2</v>
      </c>
      <c r="D19" s="32">
        <v>1.6683621566633278E-3</v>
      </c>
      <c r="E19" s="32">
        <v>-6.7773636055579178E-4</v>
      </c>
      <c r="F19" s="32">
        <v>2.3083079317014255E-2</v>
      </c>
      <c r="G19" s="32">
        <v>-3.8848297742705928E-2</v>
      </c>
      <c r="H19" s="32">
        <v>8.4316950682108427E-3</v>
      </c>
      <c r="I19" s="68">
        <v>-1.492948355325574E-2</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-4.1009035037536834E-2</v>
      </c>
      <c r="C21" s="32">
        <v>-8.7458251984579016E-3</v>
      </c>
      <c r="D21" s="32">
        <v>1.6709785319184434E-3</v>
      </c>
      <c r="E21" s="32">
        <v>-7.8297590461207101E-3</v>
      </c>
      <c r="F21" s="32">
        <v>-5.6707251723125296E-2</v>
      </c>
      <c r="G21" s="32">
        <v>6.6270269816161465E-2</v>
      </c>
      <c r="H21" s="32">
        <v>2.0728063345543335E-2</v>
      </c>
      <c r="I21" s="68">
        <v>5.8188342504768009E-3</v>
      </c>
      <c r="J21" s="46"/>
      <c r="K21" s="46"/>
      <c r="L21" s="46"/>
    </row>
    <row r="22" spans="1:12" x14ac:dyDescent="0.25">
      <c r="A22" s="69" t="s">
        <v>13</v>
      </c>
      <c r="B22" s="32">
        <v>-4.2450086561925726E-2</v>
      </c>
      <c r="C22" s="32">
        <v>1.0535826749558774E-2</v>
      </c>
      <c r="D22" s="32">
        <v>4.9274481595396047E-3</v>
      </c>
      <c r="E22" s="32">
        <v>-1.3067038241213469E-3</v>
      </c>
      <c r="F22" s="32">
        <v>-6.4284120043360038E-2</v>
      </c>
      <c r="G22" s="32">
        <v>7.2889690353619807E-2</v>
      </c>
      <c r="H22" s="32">
        <v>1.9904710189723396E-2</v>
      </c>
      <c r="I22" s="68">
        <v>8.2274578652568042E-3</v>
      </c>
      <c r="J22" s="46"/>
      <c r="K22" s="52" t="s">
        <v>12</v>
      </c>
      <c r="L22" s="46" t="s">
        <v>63</v>
      </c>
    </row>
    <row r="23" spans="1:12" x14ac:dyDescent="0.25">
      <c r="A23" s="70" t="s">
        <v>48</v>
      </c>
      <c r="B23" s="32">
        <v>-5.5139318885448985E-2</v>
      </c>
      <c r="C23" s="32">
        <v>7.0842105263157817E-2</v>
      </c>
      <c r="D23" s="32">
        <v>1.3524125805821408E-2</v>
      </c>
      <c r="E23" s="32">
        <v>3.403696596303396E-2</v>
      </c>
      <c r="F23" s="32">
        <v>0.15277543534452653</v>
      </c>
      <c r="G23" s="32">
        <v>7.5644442312145177E-2</v>
      </c>
      <c r="H23" s="32">
        <v>1.6240329797706288E-2</v>
      </c>
      <c r="I23" s="68">
        <v>7.2258976351566195E-2</v>
      </c>
      <c r="J23" s="46"/>
      <c r="K23" s="49"/>
      <c r="L23" s="46" t="s">
        <v>9</v>
      </c>
    </row>
    <row r="24" spans="1:12" x14ac:dyDescent="0.25">
      <c r="A24" s="69" t="s">
        <v>49</v>
      </c>
      <c r="B24" s="32">
        <v>-7.5616043832537283E-2</v>
      </c>
      <c r="C24" s="32">
        <v>-1.7500094971578672E-4</v>
      </c>
      <c r="D24" s="32">
        <v>-5.0633198503006183E-3</v>
      </c>
      <c r="E24" s="32">
        <v>2.8990622163971302E-4</v>
      </c>
      <c r="F24" s="32">
        <v>-5.6604850222635728E-2</v>
      </c>
      <c r="G24" s="32">
        <v>3.8733843345066132E-2</v>
      </c>
      <c r="H24" s="32">
        <v>2.3190085019786366E-4</v>
      </c>
      <c r="I24" s="68">
        <v>1.2395480303138307E-2</v>
      </c>
      <c r="J24" s="46"/>
      <c r="K24" s="46" t="s">
        <v>48</v>
      </c>
      <c r="L24" s="47">
        <v>88.235294117647058</v>
      </c>
    </row>
    <row r="25" spans="1:12" x14ac:dyDescent="0.25">
      <c r="A25" s="69" t="s">
        <v>50</v>
      </c>
      <c r="B25" s="32">
        <v>-3.7808916542397264E-2</v>
      </c>
      <c r="C25" s="32">
        <v>-4.0330006653359618E-3</v>
      </c>
      <c r="D25" s="32">
        <v>9.2166145122907217E-4</v>
      </c>
      <c r="E25" s="32">
        <v>-6.844342128563885E-3</v>
      </c>
      <c r="F25" s="32">
        <v>-6.3874237124752264E-2</v>
      </c>
      <c r="G25" s="32">
        <v>6.206743440715079E-2</v>
      </c>
      <c r="H25" s="32">
        <v>1.3896905019554318E-2</v>
      </c>
      <c r="I25" s="68">
        <v>1.5339884639755663E-3</v>
      </c>
      <c r="J25" s="46"/>
      <c r="K25" s="46" t="s">
        <v>49</v>
      </c>
      <c r="L25" s="47">
        <v>92.454575255221499</v>
      </c>
    </row>
    <row r="26" spans="1:12" x14ac:dyDescent="0.25">
      <c r="A26" s="69" t="s">
        <v>51</v>
      </c>
      <c r="B26" s="32">
        <v>-2.6143400512882331E-2</v>
      </c>
      <c r="C26" s="32">
        <v>-1.3062586042571489E-3</v>
      </c>
      <c r="D26" s="32">
        <v>4.3217578828729231E-3</v>
      </c>
      <c r="E26" s="32">
        <v>-7.1721221199171348E-3</v>
      </c>
      <c r="F26" s="32">
        <v>-6.6219311150864879E-2</v>
      </c>
      <c r="G26" s="32">
        <v>7.7896467153850679E-2</v>
      </c>
      <c r="H26" s="32">
        <v>2.2339654100949957E-2</v>
      </c>
      <c r="I26" s="68">
        <v>5.61040548405356E-3</v>
      </c>
      <c r="J26" s="46"/>
      <c r="K26" s="46" t="s">
        <v>50</v>
      </c>
      <c r="L26" s="47">
        <v>96.608731423870012</v>
      </c>
    </row>
    <row r="27" spans="1:12" ht="17.25" customHeight="1" x14ac:dyDescent="0.25">
      <c r="A27" s="69" t="s">
        <v>52</v>
      </c>
      <c r="B27" s="32">
        <v>-2.707528675703863E-2</v>
      </c>
      <c r="C27" s="32">
        <v>-3.4554135025153254E-3</v>
      </c>
      <c r="D27" s="32">
        <v>4.9597707958597415E-3</v>
      </c>
      <c r="E27" s="32">
        <v>-9.5901516929444153E-3</v>
      </c>
      <c r="F27" s="32">
        <v>-6.8238083746492872E-2</v>
      </c>
      <c r="G27" s="32">
        <v>8.2880444910121254E-2</v>
      </c>
      <c r="H27" s="32">
        <v>2.5387233465166803E-2</v>
      </c>
      <c r="I27" s="68">
        <v>5.8321563785261876E-3</v>
      </c>
      <c r="J27" s="59"/>
      <c r="K27" s="50" t="s">
        <v>51</v>
      </c>
      <c r="L27" s="47">
        <v>97.513037192571815</v>
      </c>
    </row>
    <row r="28" spans="1:12" x14ac:dyDescent="0.25">
      <c r="A28" s="69" t="s">
        <v>53</v>
      </c>
      <c r="B28" s="32">
        <v>-4.1165562246466281E-2</v>
      </c>
      <c r="C28" s="32">
        <v>-5.8730407523510664E-3</v>
      </c>
      <c r="D28" s="32">
        <v>5.1553090332805418E-3</v>
      </c>
      <c r="E28" s="32">
        <v>-9.7559699735830785E-3</v>
      </c>
      <c r="F28" s="32">
        <v>-3.7123821966379089E-2</v>
      </c>
      <c r="G28" s="32">
        <v>6.9207982178506544E-2</v>
      </c>
      <c r="H28" s="32">
        <v>2.844041355895377E-2</v>
      </c>
      <c r="I28" s="68">
        <v>7.9949763541640184E-3</v>
      </c>
      <c r="J28" s="54"/>
      <c r="K28" s="41" t="s">
        <v>52</v>
      </c>
      <c r="L28" s="47">
        <v>97.629822732012514</v>
      </c>
    </row>
    <row r="29" spans="1:12" ht="15.75" thickBot="1" x14ac:dyDescent="0.3">
      <c r="A29" s="71" t="s">
        <v>54</v>
      </c>
      <c r="B29" s="72">
        <v>-6.2075688073394475E-2</v>
      </c>
      <c r="C29" s="72">
        <v>9.5083316190085476E-3</v>
      </c>
      <c r="D29" s="72">
        <v>5.9901599015990126E-3</v>
      </c>
      <c r="E29" s="72">
        <v>-4.6929198122832583E-3</v>
      </c>
      <c r="F29" s="72">
        <v>0.10888181985877843</v>
      </c>
      <c r="G29" s="72">
        <v>9.0437354799293379E-2</v>
      </c>
      <c r="H29" s="72">
        <v>6.9061862683970521E-2</v>
      </c>
      <c r="I29" s="73">
        <v>1.1404590616008736E-3</v>
      </c>
      <c r="J29" s="54"/>
      <c r="K29" s="41" t="s">
        <v>53</v>
      </c>
      <c r="L29" s="47">
        <v>96.449897956612659</v>
      </c>
    </row>
    <row r="30" spans="1:12" x14ac:dyDescent="0.25">
      <c r="A30" s="31" t="s">
        <v>47</v>
      </c>
      <c r="B30" s="29"/>
      <c r="C30" s="29"/>
      <c r="D30" s="29"/>
      <c r="E30" s="29"/>
      <c r="F30" s="29"/>
      <c r="G30" s="29"/>
      <c r="H30" s="29"/>
      <c r="I30" s="29"/>
      <c r="J30" s="54"/>
      <c r="K30" s="41" t="s">
        <v>54</v>
      </c>
      <c r="L30" s="47">
        <v>92.909021406727831</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Wholesale trade</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93.225277727189948</v>
      </c>
    </row>
    <row r="34" spans="1:12" x14ac:dyDescent="0.25">
      <c r="F34" s="23"/>
      <c r="G34" s="23"/>
      <c r="H34" s="23"/>
      <c r="I34" s="23"/>
      <c r="K34" s="46" t="s">
        <v>49</v>
      </c>
      <c r="L34" s="47">
        <v>92.908822703006464</v>
      </c>
    </row>
    <row r="35" spans="1:12" x14ac:dyDescent="0.25">
      <c r="B35" s="23"/>
      <c r="C35" s="23"/>
      <c r="D35" s="23"/>
      <c r="E35" s="23"/>
      <c r="F35" s="23"/>
      <c r="G35" s="23"/>
      <c r="H35" s="23"/>
      <c r="I35" s="23"/>
      <c r="K35" s="46" t="s">
        <v>50</v>
      </c>
      <c r="L35" s="47">
        <v>96.130508561731887</v>
      </c>
    </row>
    <row r="36" spans="1:12" x14ac:dyDescent="0.25">
      <c r="A36" s="23"/>
      <c r="B36" s="23"/>
      <c r="C36" s="23"/>
      <c r="D36" s="23"/>
      <c r="E36" s="23"/>
      <c r="F36" s="23"/>
      <c r="G36" s="23"/>
      <c r="H36" s="23"/>
      <c r="I36" s="23"/>
      <c r="K36" s="50" t="s">
        <v>51</v>
      </c>
      <c r="L36" s="47">
        <v>96.966593807548662</v>
      </c>
    </row>
    <row r="37" spans="1:12" x14ac:dyDescent="0.25">
      <c r="A37" s="23"/>
      <c r="B37" s="23"/>
      <c r="C37" s="23"/>
      <c r="D37" s="23"/>
      <c r="E37" s="23"/>
      <c r="F37" s="23"/>
      <c r="G37" s="23"/>
      <c r="H37" s="23"/>
      <c r="I37" s="23"/>
      <c r="K37" s="41" t="s">
        <v>52</v>
      </c>
      <c r="L37" s="47">
        <v>96.812304483837323</v>
      </c>
    </row>
    <row r="38" spans="1:12" x14ac:dyDescent="0.25">
      <c r="A38" s="23"/>
      <c r="B38" s="23"/>
      <c r="C38" s="23"/>
      <c r="D38" s="23"/>
      <c r="E38" s="23"/>
      <c r="F38" s="23"/>
      <c r="G38" s="23"/>
      <c r="H38" s="23"/>
      <c r="I38" s="23"/>
      <c r="K38" s="41" t="s">
        <v>53</v>
      </c>
      <c r="L38" s="47">
        <v>95.391670236085574</v>
      </c>
    </row>
    <row r="39" spans="1:12" x14ac:dyDescent="0.25">
      <c r="A39" s="23"/>
      <c r="B39" s="23"/>
      <c r="C39" s="23"/>
      <c r="D39" s="23"/>
      <c r="E39" s="23"/>
      <c r="F39" s="23"/>
      <c r="G39" s="23"/>
      <c r="H39" s="23"/>
      <c r="I39" s="23"/>
      <c r="K39" s="41" t="s">
        <v>54</v>
      </c>
      <c r="L39" s="47">
        <v>93.233944954128447</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94.486068111455097</v>
      </c>
    </row>
    <row r="43" spans="1:12" x14ac:dyDescent="0.25">
      <c r="K43" s="46" t="s">
        <v>49</v>
      </c>
      <c r="L43" s="47">
        <v>92.438395616746277</v>
      </c>
    </row>
    <row r="44" spans="1:12" x14ac:dyDescent="0.25">
      <c r="B44" s="29"/>
      <c r="C44" s="29"/>
      <c r="D44" s="29"/>
      <c r="E44" s="29"/>
      <c r="F44" s="29"/>
      <c r="G44" s="29"/>
      <c r="H44" s="29"/>
      <c r="I44" s="29"/>
      <c r="J44" s="54"/>
      <c r="K44" s="46" t="s">
        <v>50</v>
      </c>
      <c r="L44" s="47">
        <v>96.219108345760276</v>
      </c>
    </row>
    <row r="45" spans="1:12" ht="15.4" customHeight="1" x14ac:dyDescent="0.25">
      <c r="A45" s="26" t="str">
        <f>"Indexed number of payroll jobs in "&amp;$L$1&amp;" each week by age group"</f>
        <v>Indexed number of payroll jobs in Wholesale trade each week by age group</v>
      </c>
      <c r="B45" s="29"/>
      <c r="C45" s="29"/>
      <c r="D45" s="29"/>
      <c r="E45" s="29"/>
      <c r="F45" s="29"/>
      <c r="G45" s="29"/>
      <c r="H45" s="29"/>
      <c r="I45" s="29"/>
      <c r="J45" s="54"/>
      <c r="K45" s="50" t="s">
        <v>51</v>
      </c>
      <c r="L45" s="47">
        <v>97.385659948711762</v>
      </c>
    </row>
    <row r="46" spans="1:12" ht="15.4" customHeight="1" x14ac:dyDescent="0.25">
      <c r="B46" s="29"/>
      <c r="C46" s="29"/>
      <c r="D46" s="29"/>
      <c r="E46" s="29"/>
      <c r="F46" s="29"/>
      <c r="G46" s="29"/>
      <c r="H46" s="29"/>
      <c r="I46" s="29"/>
      <c r="J46" s="54"/>
      <c r="K46" s="41" t="s">
        <v>52</v>
      </c>
      <c r="L46" s="47">
        <v>97.29247132429613</v>
      </c>
    </row>
    <row r="47" spans="1:12" ht="15.4" customHeight="1" x14ac:dyDescent="0.25">
      <c r="B47" s="29"/>
      <c r="C47" s="29"/>
      <c r="D47" s="29"/>
      <c r="E47" s="29"/>
      <c r="F47" s="29"/>
      <c r="G47" s="29"/>
      <c r="H47" s="29"/>
      <c r="I47" s="29"/>
      <c r="J47" s="54"/>
      <c r="K47" s="41" t="s">
        <v>53</v>
      </c>
      <c r="L47" s="47">
        <v>95.883443775353371</v>
      </c>
    </row>
    <row r="48" spans="1:12" ht="15.4" customHeight="1" x14ac:dyDescent="0.25">
      <c r="B48" s="29"/>
      <c r="C48" s="29"/>
      <c r="D48" s="29"/>
      <c r="E48" s="29"/>
      <c r="F48" s="29"/>
      <c r="G48" s="29"/>
      <c r="H48" s="29"/>
      <c r="I48" s="29"/>
      <c r="J48" s="54"/>
      <c r="K48" s="41" t="s">
        <v>54</v>
      </c>
      <c r="L48" s="47">
        <v>93.792431192660558</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96.641296674177738</v>
      </c>
    </row>
    <row r="54" spans="1:12" ht="15.4" customHeight="1" x14ac:dyDescent="0.25">
      <c r="B54" s="28"/>
      <c r="C54" s="28"/>
      <c r="D54" s="28"/>
      <c r="E54" s="28"/>
      <c r="F54" s="28"/>
      <c r="G54" s="28"/>
      <c r="H54" s="28"/>
      <c r="I54" s="28"/>
      <c r="J54" s="54"/>
      <c r="K54" s="46" t="s">
        <v>5</v>
      </c>
      <c r="L54" s="47">
        <v>96.931796837883525</v>
      </c>
    </row>
    <row r="55" spans="1:12" ht="15.4" customHeight="1" x14ac:dyDescent="0.25">
      <c r="B55" s="4"/>
      <c r="C55" s="4"/>
      <c r="D55" s="5"/>
      <c r="E55" s="2"/>
      <c r="F55" s="28"/>
      <c r="G55" s="28"/>
      <c r="H55" s="28"/>
      <c r="I55" s="28"/>
      <c r="J55" s="54"/>
      <c r="K55" s="46" t="s">
        <v>46</v>
      </c>
      <c r="L55" s="47">
        <v>96.587935429056927</v>
      </c>
    </row>
    <row r="56" spans="1:12" ht="15.4" customHeight="1" x14ac:dyDescent="0.25">
      <c r="B56" s="4"/>
      <c r="C56" s="4"/>
      <c r="D56" s="5"/>
      <c r="E56" s="2"/>
      <c r="F56" s="28"/>
      <c r="G56" s="28"/>
      <c r="H56" s="28"/>
      <c r="I56" s="28"/>
      <c r="J56" s="54"/>
      <c r="K56" s="50" t="s">
        <v>4</v>
      </c>
      <c r="L56" s="47">
        <v>96.884952229299358</v>
      </c>
    </row>
    <row r="57" spans="1:12" ht="15.4" customHeight="1" x14ac:dyDescent="0.25">
      <c r="A57" s="4"/>
      <c r="B57" s="4"/>
      <c r="C57" s="4"/>
      <c r="D57" s="5"/>
      <c r="E57" s="2"/>
      <c r="F57" s="28"/>
      <c r="G57" s="28"/>
      <c r="H57" s="28"/>
      <c r="I57" s="28"/>
      <c r="J57" s="54"/>
      <c r="K57" s="41" t="s">
        <v>3</v>
      </c>
      <c r="L57" s="47">
        <v>97.030471630976251</v>
      </c>
    </row>
    <row r="58" spans="1:12" ht="15.4" customHeight="1" x14ac:dyDescent="0.25">
      <c r="B58" s="29"/>
      <c r="C58" s="29"/>
      <c r="D58" s="29"/>
      <c r="E58" s="29"/>
      <c r="F58" s="28"/>
      <c r="G58" s="28"/>
      <c r="H58" s="28"/>
      <c r="I58" s="28"/>
      <c r="J58" s="54"/>
      <c r="K58" s="41" t="s">
        <v>45</v>
      </c>
      <c r="L58" s="47">
        <v>95.03987551060105</v>
      </c>
    </row>
    <row r="59" spans="1:12" ht="15.4" customHeight="1" x14ac:dyDescent="0.25">
      <c r="K59" s="41" t="s">
        <v>2</v>
      </c>
      <c r="L59" s="47">
        <v>95.385422128998428</v>
      </c>
    </row>
    <row r="60" spans="1:12" ht="15.4" customHeight="1" x14ac:dyDescent="0.25">
      <c r="A60" s="26" t="str">
        <f>"Indexed number of payroll jobs held by men in "&amp;$L$1&amp;" each week by State and Territory"</f>
        <v>Indexed number of payroll jobs held by men in Wholesale trade each week by State and Territory</v>
      </c>
      <c r="K60" s="41" t="s">
        <v>1</v>
      </c>
      <c r="L60" s="47">
        <v>98.091042584434646</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95.774784097173196</v>
      </c>
    </row>
    <row r="63" spans="1:12" ht="15.4" customHeight="1" x14ac:dyDescent="0.25">
      <c r="B63" s="4"/>
      <c r="C63" s="4"/>
      <c r="D63" s="4"/>
      <c r="E63" s="4"/>
      <c r="F63" s="28"/>
      <c r="G63" s="28"/>
      <c r="H63" s="28"/>
      <c r="I63" s="28"/>
      <c r="J63" s="54"/>
      <c r="K63" s="46" t="s">
        <v>5</v>
      </c>
      <c r="L63" s="47">
        <v>96.285452275464323</v>
      </c>
    </row>
    <row r="64" spans="1:12" ht="15.4" customHeight="1" x14ac:dyDescent="0.25">
      <c r="B64" s="4"/>
      <c r="C64" s="4"/>
      <c r="D64" s="3"/>
      <c r="E64" s="2"/>
      <c r="F64" s="28"/>
      <c r="G64" s="28"/>
      <c r="H64" s="28"/>
      <c r="I64" s="28"/>
      <c r="J64" s="54"/>
      <c r="K64" s="46" t="s">
        <v>46</v>
      </c>
      <c r="L64" s="47">
        <v>95.446049277824969</v>
      </c>
    </row>
    <row r="65" spans="1:12" ht="15.4" customHeight="1" x14ac:dyDescent="0.25">
      <c r="B65" s="4"/>
      <c r="C65" s="4"/>
      <c r="D65" s="3"/>
      <c r="E65" s="2"/>
      <c r="F65" s="28"/>
      <c r="G65" s="28"/>
      <c r="H65" s="28"/>
      <c r="I65" s="28"/>
      <c r="J65" s="54"/>
      <c r="K65" s="50" t="s">
        <v>4</v>
      </c>
      <c r="L65" s="47">
        <v>96.039012738853501</v>
      </c>
    </row>
    <row r="66" spans="1:12" ht="15.4" customHeight="1" x14ac:dyDescent="0.25">
      <c r="B66" s="4"/>
      <c r="C66" s="4"/>
      <c r="D66" s="3"/>
      <c r="E66" s="2"/>
      <c r="F66" s="28"/>
      <c r="G66" s="28"/>
      <c r="H66" s="28"/>
      <c r="I66" s="28"/>
      <c r="J66" s="54"/>
      <c r="K66" s="41" t="s">
        <v>3</v>
      </c>
      <c r="L66" s="47">
        <v>94.565568997865043</v>
      </c>
    </row>
    <row r="67" spans="1:12" ht="15.4" customHeight="1" x14ac:dyDescent="0.25">
      <c r="B67" s="28"/>
      <c r="C67" s="28"/>
      <c r="D67" s="28"/>
      <c r="E67" s="28"/>
      <c r="F67" s="28"/>
      <c r="G67" s="28"/>
      <c r="H67" s="28"/>
      <c r="I67" s="28"/>
      <c r="J67" s="54"/>
      <c r="K67" s="41" t="s">
        <v>45</v>
      </c>
      <c r="L67" s="47">
        <v>93.931141801205982</v>
      </c>
    </row>
    <row r="68" spans="1:12" ht="15.4" customHeight="1" x14ac:dyDescent="0.25">
      <c r="A68" s="28"/>
      <c r="B68" s="28"/>
      <c r="C68" s="28"/>
      <c r="D68" s="28"/>
      <c r="E68" s="28"/>
      <c r="F68" s="28"/>
      <c r="G68" s="28"/>
      <c r="H68" s="28"/>
      <c r="I68" s="28"/>
      <c r="J68" s="54"/>
      <c r="K68" s="41" t="s">
        <v>2</v>
      </c>
      <c r="L68" s="47">
        <v>93.130571578395376</v>
      </c>
    </row>
    <row r="69" spans="1:12" ht="15.4" customHeight="1" x14ac:dyDescent="0.25">
      <c r="A69" s="28"/>
      <c r="B69" s="27"/>
      <c r="C69" s="27"/>
      <c r="D69" s="27"/>
      <c r="E69" s="27"/>
      <c r="F69" s="27"/>
      <c r="G69" s="27"/>
      <c r="H69" s="27"/>
      <c r="I69" s="27"/>
      <c r="J69" s="63"/>
      <c r="K69" s="41" t="s">
        <v>1</v>
      </c>
      <c r="L69" s="47">
        <v>99.951052373959854</v>
      </c>
    </row>
    <row r="70" spans="1:12" ht="15.4" customHeight="1" x14ac:dyDescent="0.25">
      <c r="K70" s="43"/>
      <c r="L70" s="47" t="s">
        <v>7</v>
      </c>
    </row>
    <row r="71" spans="1:12" ht="15.4" customHeight="1" x14ac:dyDescent="0.25">
      <c r="K71" s="46" t="s">
        <v>6</v>
      </c>
      <c r="L71" s="47">
        <v>96.145527692620135</v>
      </c>
    </row>
    <row r="72" spans="1:12" ht="15.4" customHeight="1" x14ac:dyDescent="0.25">
      <c r="K72" s="46" t="s">
        <v>5</v>
      </c>
      <c r="L72" s="47">
        <v>96.524102575434483</v>
      </c>
    </row>
    <row r="73" spans="1:12" ht="15.4" customHeight="1" x14ac:dyDescent="0.25">
      <c r="K73" s="46" t="s">
        <v>46</v>
      </c>
      <c r="L73" s="47">
        <v>95.13818181818182</v>
      </c>
    </row>
    <row r="74" spans="1:12" ht="15.4" customHeight="1" x14ac:dyDescent="0.25">
      <c r="K74" s="50" t="s">
        <v>4</v>
      </c>
      <c r="L74" s="47">
        <v>96.391421178343947</v>
      </c>
    </row>
    <row r="75" spans="1:12" ht="15.4" customHeight="1" x14ac:dyDescent="0.25">
      <c r="A75" s="26" t="str">
        <f>"Indexed number of payroll jobs held by women in "&amp;$L$1&amp;" each week by State and Territory"</f>
        <v>Indexed number of payroll jobs held by women in Wholesale trade each week by State and Territory</v>
      </c>
      <c r="K75" s="41" t="s">
        <v>3</v>
      </c>
      <c r="L75" s="47">
        <v>94.760949731513236</v>
      </c>
    </row>
    <row r="76" spans="1:12" ht="15.4" customHeight="1" x14ac:dyDescent="0.25">
      <c r="K76" s="41" t="s">
        <v>45</v>
      </c>
      <c r="L76" s="47">
        <v>93.686831355767353</v>
      </c>
    </row>
    <row r="77" spans="1:12" ht="15.4" customHeight="1" x14ac:dyDescent="0.25">
      <c r="B77" s="4"/>
      <c r="C77" s="4"/>
      <c r="D77" s="4"/>
      <c r="E77" s="4"/>
      <c r="F77" s="28"/>
      <c r="G77" s="28"/>
      <c r="H77" s="28"/>
      <c r="I77" s="28"/>
      <c r="J77" s="54"/>
      <c r="K77" s="41" t="s">
        <v>2</v>
      </c>
      <c r="L77" s="47">
        <v>91.035133717881493</v>
      </c>
    </row>
    <row r="78" spans="1:12" ht="15.4" customHeight="1" x14ac:dyDescent="0.25">
      <c r="B78" s="4"/>
      <c r="C78" s="4"/>
      <c r="D78" s="4"/>
      <c r="E78" s="4"/>
      <c r="F78" s="28"/>
      <c r="G78" s="28"/>
      <c r="H78" s="28"/>
      <c r="I78" s="28"/>
      <c r="J78" s="54"/>
      <c r="K78" s="41" t="s">
        <v>1</v>
      </c>
      <c r="L78" s="47">
        <v>100.05286343612335</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95.404399870592044</v>
      </c>
    </row>
    <row r="83" spans="1:12" ht="15.4" customHeight="1" x14ac:dyDescent="0.25">
      <c r="B83" s="28"/>
      <c r="C83" s="28"/>
      <c r="D83" s="28"/>
      <c r="E83" s="28"/>
      <c r="F83" s="28"/>
      <c r="G83" s="28"/>
      <c r="H83" s="28"/>
      <c r="I83" s="28"/>
      <c r="J83" s="54"/>
      <c r="K83" s="46" t="s">
        <v>5</v>
      </c>
      <c r="L83" s="47">
        <v>94.377597038145694</v>
      </c>
    </row>
    <row r="84" spans="1:12" ht="15.4" customHeight="1" x14ac:dyDescent="0.25">
      <c r="A84" s="28"/>
      <c r="B84" s="27"/>
      <c r="C84" s="27"/>
      <c r="D84" s="27"/>
      <c r="E84" s="27"/>
      <c r="F84" s="27"/>
      <c r="G84" s="27"/>
      <c r="H84" s="27"/>
      <c r="I84" s="27"/>
      <c r="J84" s="63"/>
      <c r="K84" s="46" t="s">
        <v>46</v>
      </c>
      <c r="L84" s="47">
        <v>94.38156279830902</v>
      </c>
    </row>
    <row r="85" spans="1:12" ht="15.4" customHeight="1" x14ac:dyDescent="0.25">
      <c r="K85" s="50" t="s">
        <v>4</v>
      </c>
      <c r="L85" s="47">
        <v>95.182940030309595</v>
      </c>
    </row>
    <row r="86" spans="1:12" ht="15.4" customHeight="1" x14ac:dyDescent="0.25">
      <c r="K86" s="41" t="s">
        <v>3</v>
      </c>
      <c r="L86" s="47">
        <v>94.658567239212402</v>
      </c>
    </row>
    <row r="87" spans="1:12" ht="15.4" customHeight="1" x14ac:dyDescent="0.25">
      <c r="K87" s="41" t="s">
        <v>45</v>
      </c>
      <c r="L87" s="47">
        <v>90.877367896311071</v>
      </c>
    </row>
    <row r="88" spans="1:12" ht="15.4" customHeight="1" x14ac:dyDescent="0.25">
      <c r="K88" s="41" t="s">
        <v>2</v>
      </c>
      <c r="L88" s="47">
        <v>90.548424737456244</v>
      </c>
    </row>
    <row r="89" spans="1:12" ht="15.4" customHeight="1" x14ac:dyDescent="0.25">
      <c r="K89" s="41" t="s">
        <v>1</v>
      </c>
      <c r="L89" s="47">
        <v>93.7007874015748</v>
      </c>
    </row>
    <row r="90" spans="1:12" ht="15.4" customHeight="1" x14ac:dyDescent="0.25">
      <c r="K90" s="49"/>
      <c r="L90" s="47" t="s">
        <v>8</v>
      </c>
    </row>
    <row r="91" spans="1:12" ht="15" customHeight="1" x14ac:dyDescent="0.25">
      <c r="K91" s="46" t="s">
        <v>6</v>
      </c>
      <c r="L91" s="47">
        <v>95.609835004852798</v>
      </c>
    </row>
    <row r="92" spans="1:12" ht="15" customHeight="1" x14ac:dyDescent="0.25">
      <c r="K92" s="46" t="s">
        <v>5</v>
      </c>
      <c r="L92" s="47">
        <v>95.316961736150773</v>
      </c>
    </row>
    <row r="93" spans="1:12" ht="15" customHeight="1" x14ac:dyDescent="0.25">
      <c r="A93" s="26"/>
      <c r="K93" s="46" t="s">
        <v>46</v>
      </c>
      <c r="L93" s="47">
        <v>94.967953088776753</v>
      </c>
    </row>
    <row r="94" spans="1:12" ht="15" customHeight="1" x14ac:dyDescent="0.25">
      <c r="K94" s="50" t="s">
        <v>4</v>
      </c>
      <c r="L94" s="47">
        <v>95.962329508551633</v>
      </c>
    </row>
    <row r="95" spans="1:12" ht="15" customHeight="1" x14ac:dyDescent="0.25">
      <c r="K95" s="41" t="s">
        <v>3</v>
      </c>
      <c r="L95" s="47">
        <v>94.658567239212402</v>
      </c>
    </row>
    <row r="96" spans="1:12" ht="15" customHeight="1" x14ac:dyDescent="0.25">
      <c r="K96" s="41" t="s">
        <v>45</v>
      </c>
      <c r="L96" s="47">
        <v>94.017946161515454</v>
      </c>
    </row>
    <row r="97" spans="1:12" ht="15" customHeight="1" x14ac:dyDescent="0.25">
      <c r="K97" s="41" t="s">
        <v>2</v>
      </c>
      <c r="L97" s="47">
        <v>88.3313885647608</v>
      </c>
    </row>
    <row r="98" spans="1:12" ht="15" customHeight="1" x14ac:dyDescent="0.25">
      <c r="K98" s="41" t="s">
        <v>1</v>
      </c>
      <c r="L98" s="47">
        <v>94.038245219347587</v>
      </c>
    </row>
    <row r="99" spans="1:12" ht="15" customHeight="1" x14ac:dyDescent="0.25">
      <c r="K99" s="43"/>
      <c r="L99" s="47" t="s">
        <v>7</v>
      </c>
    </row>
    <row r="100" spans="1:12" ht="15" customHeight="1" x14ac:dyDescent="0.25">
      <c r="A100" s="25"/>
      <c r="B100" s="24"/>
      <c r="K100" s="46" t="s">
        <v>6</v>
      </c>
      <c r="L100" s="47">
        <v>96.216920090585575</v>
      </c>
    </row>
    <row r="101" spans="1:12" x14ac:dyDescent="0.25">
      <c r="A101" s="25"/>
      <c r="B101" s="24"/>
      <c r="K101" s="46" t="s">
        <v>5</v>
      </c>
      <c r="L101" s="47">
        <v>95.971878138600601</v>
      </c>
    </row>
    <row r="102" spans="1:12" x14ac:dyDescent="0.25">
      <c r="A102" s="25"/>
      <c r="B102" s="24"/>
      <c r="K102" s="46" t="s">
        <v>46</v>
      </c>
      <c r="L102" s="47">
        <v>94.947770353197882</v>
      </c>
    </row>
    <row r="103" spans="1:12" x14ac:dyDescent="0.25">
      <c r="A103" s="25"/>
      <c r="B103" s="24"/>
      <c r="K103" s="50" t="s">
        <v>4</v>
      </c>
      <c r="L103" s="47">
        <v>96.258497510283618</v>
      </c>
    </row>
    <row r="104" spans="1:12" x14ac:dyDescent="0.25">
      <c r="A104" s="25"/>
      <c r="B104" s="24"/>
      <c r="K104" s="41" t="s">
        <v>3</v>
      </c>
      <c r="L104" s="47">
        <v>95.127356514453282</v>
      </c>
    </row>
    <row r="105" spans="1:12" x14ac:dyDescent="0.25">
      <c r="A105" s="25"/>
      <c r="B105" s="24"/>
      <c r="K105" s="41" t="s">
        <v>45</v>
      </c>
      <c r="L105" s="47">
        <v>93.711864406779654</v>
      </c>
    </row>
    <row r="106" spans="1:12" x14ac:dyDescent="0.25">
      <c r="A106" s="25"/>
      <c r="B106" s="24"/>
      <c r="K106" s="41" t="s">
        <v>2</v>
      </c>
      <c r="L106" s="47">
        <v>88.312718786464416</v>
      </c>
    </row>
    <row r="107" spans="1:12" x14ac:dyDescent="0.25">
      <c r="A107" s="25"/>
      <c r="B107" s="24"/>
      <c r="K107" s="41" t="s">
        <v>1</v>
      </c>
      <c r="L107" s="47">
        <v>94.542182227221588</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100.00386796005823</v>
      </c>
    </row>
    <row r="111" spans="1:12" x14ac:dyDescent="0.25">
      <c r="K111" s="75">
        <v>43918</v>
      </c>
      <c r="L111" s="47">
        <v>98.042608633694002</v>
      </c>
    </row>
    <row r="112" spans="1:12" x14ac:dyDescent="0.25">
      <c r="K112" s="75">
        <v>43925</v>
      </c>
      <c r="L112" s="47">
        <v>96.207159797644621</v>
      </c>
    </row>
    <row r="113" spans="11:12" x14ac:dyDescent="0.25">
      <c r="K113" s="75">
        <v>43932</v>
      </c>
      <c r="L113" s="47">
        <v>95.201693759351812</v>
      </c>
    </row>
    <row r="114" spans="11:12" x14ac:dyDescent="0.25">
      <c r="K114" s="75">
        <v>43939</v>
      </c>
      <c r="L114" s="47">
        <v>95.055932738210359</v>
      </c>
    </row>
    <row r="115" spans="11:12" x14ac:dyDescent="0.25">
      <c r="K115" s="75">
        <v>43946</v>
      </c>
      <c r="L115" s="47">
        <v>94.802683142819333</v>
      </c>
    </row>
    <row r="116" spans="11:12" x14ac:dyDescent="0.25">
      <c r="K116" s="75">
        <v>43953</v>
      </c>
      <c r="L116" s="47">
        <v>94.646743279419397</v>
      </c>
    </row>
    <row r="117" spans="11:12" x14ac:dyDescent="0.25">
      <c r="K117" s="75">
        <v>43960</v>
      </c>
      <c r="L117" s="47">
        <v>95.02458190405423</v>
      </c>
    </row>
    <row r="118" spans="11:12" x14ac:dyDescent="0.25">
      <c r="K118" s="75">
        <v>43967</v>
      </c>
      <c r="L118" s="47">
        <v>95.957574585466659</v>
      </c>
    </row>
    <row r="119" spans="11:12" x14ac:dyDescent="0.25">
      <c r="K119" s="75">
        <v>43974</v>
      </c>
      <c r="L119" s="47">
        <v>95.848660973300895</v>
      </c>
    </row>
    <row r="120" spans="11:12" x14ac:dyDescent="0.25">
      <c r="K120" s="75">
        <v>43981</v>
      </c>
      <c r="L120" s="47">
        <v>95.985057459564544</v>
      </c>
    </row>
    <row r="121" spans="11:12" x14ac:dyDescent="0.25">
      <c r="K121" s="75">
        <v>43988</v>
      </c>
      <c r="L121" s="47">
        <v>96.057734393290104</v>
      </c>
    </row>
    <row r="122" spans="11:12" x14ac:dyDescent="0.25">
      <c r="K122" s="75">
        <v>43995</v>
      </c>
      <c r="L122" s="47">
        <v>96.089899534826912</v>
      </c>
    </row>
    <row r="123" spans="11:12" x14ac:dyDescent="0.25">
      <c r="K123" s="75">
        <v>44002</v>
      </c>
      <c r="L123" s="47">
        <v>95.594189916838857</v>
      </c>
    </row>
    <row r="124" spans="11:12" x14ac:dyDescent="0.25">
      <c r="K124" s="75">
        <v>44009</v>
      </c>
      <c r="L124" s="47">
        <v>95.870842706350572</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99.885401678082957</v>
      </c>
    </row>
    <row r="153" spans="11:12" x14ac:dyDescent="0.25">
      <c r="K153" s="75">
        <v>43918</v>
      </c>
      <c r="L153" s="47">
        <v>97.347059970322448</v>
      </c>
    </row>
    <row r="154" spans="11:12" x14ac:dyDescent="0.25">
      <c r="K154" s="75">
        <v>43925</v>
      </c>
      <c r="L154" s="47">
        <v>97.60674994778941</v>
      </c>
    </row>
    <row r="155" spans="11:12" x14ac:dyDescent="0.25">
      <c r="K155" s="75">
        <v>43932</v>
      </c>
      <c r="L155" s="47">
        <v>91.642467652020443</v>
      </c>
    </row>
    <row r="156" spans="11:12" x14ac:dyDescent="0.25">
      <c r="K156" s="75">
        <v>43939</v>
      </c>
      <c r="L156" s="47">
        <v>89.503011452945884</v>
      </c>
    </row>
    <row r="157" spans="11:12" x14ac:dyDescent="0.25">
      <c r="K157" s="75">
        <v>43946</v>
      </c>
      <c r="L157" s="47">
        <v>89.725313400960431</v>
      </c>
    </row>
    <row r="158" spans="11:12" x14ac:dyDescent="0.25">
      <c r="K158" s="75">
        <v>43953</v>
      </c>
      <c r="L158" s="47">
        <v>90.92563484303102</v>
      </c>
    </row>
    <row r="159" spans="11:12" x14ac:dyDescent="0.25">
      <c r="K159" s="75">
        <v>43960</v>
      </c>
      <c r="L159" s="47">
        <v>87.26354807786025</v>
      </c>
    </row>
    <row r="160" spans="11:12" x14ac:dyDescent="0.25">
      <c r="K160" s="75">
        <v>43967</v>
      </c>
      <c r="L160" s="47">
        <v>87.202992178193895</v>
      </c>
    </row>
    <row r="161" spans="11:12" x14ac:dyDescent="0.25">
      <c r="K161" s="75">
        <v>43974</v>
      </c>
      <c r="L161" s="47">
        <v>86.567768273657052</v>
      </c>
    </row>
    <row r="162" spans="11:12" x14ac:dyDescent="0.25">
      <c r="K162" s="75">
        <v>43981</v>
      </c>
      <c r="L162" s="47">
        <v>88.167211933911076</v>
      </c>
    </row>
    <row r="163" spans="11:12" x14ac:dyDescent="0.25">
      <c r="K163" s="75">
        <v>43988</v>
      </c>
      <c r="L163" s="47">
        <v>91.694212417147938</v>
      </c>
    </row>
    <row r="164" spans="11:12" x14ac:dyDescent="0.25">
      <c r="K164" s="75">
        <v>43995</v>
      </c>
      <c r="L164" s="47">
        <v>91.749623937701458</v>
      </c>
    </row>
    <row r="165" spans="11:12" x14ac:dyDescent="0.25">
      <c r="K165" s="75">
        <v>44002</v>
      </c>
      <c r="L165" s="47">
        <v>92.342313019443125</v>
      </c>
    </row>
    <row r="166" spans="11:12" x14ac:dyDescent="0.25">
      <c r="K166" s="75">
        <v>44009</v>
      </c>
      <c r="L166" s="47">
        <v>94.230442984292623</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6EBF-B73B-461E-831A-8AAA70C849BF}">
  <sheetPr codeName="Sheet10">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26</v>
      </c>
    </row>
    <row r="2" spans="1:12" ht="19.5" customHeight="1" x14ac:dyDescent="0.3">
      <c r="A2" s="7" t="str">
        <f>"Weekly Payroll Jobs and Wages in Australia - " &amp;$L$1</f>
        <v>Weekly Payroll Jobs and Wages in Australia - Retail trade</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Retail trade</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-3.3365946054780382E-2</v>
      </c>
      <c r="C11" s="32">
        <v>1.5968758633797764E-2</v>
      </c>
      <c r="D11" s="32">
        <v>2.6931422184233167E-3</v>
      </c>
      <c r="E11" s="32">
        <v>1.1800616347894088E-2</v>
      </c>
      <c r="F11" s="32">
        <v>-2.6858847727431301E-2</v>
      </c>
      <c r="G11" s="32">
        <v>-1.5258888080244004E-2</v>
      </c>
      <c r="H11" s="32">
        <v>-3.2584473272845194E-2</v>
      </c>
      <c r="I11" s="68">
        <v>-7.6714205283884285E-3</v>
      </c>
      <c r="J11" s="46"/>
      <c r="K11" s="46"/>
      <c r="L11" s="47"/>
    </row>
    <row r="12" spans="1:12" x14ac:dyDescent="0.25">
      <c r="A12" s="69" t="s">
        <v>6</v>
      </c>
      <c r="B12" s="32">
        <v>-4.3991495350891641E-2</v>
      </c>
      <c r="C12" s="32">
        <v>4.3815989831745839E-3</v>
      </c>
      <c r="D12" s="32">
        <v>-3.397402078462064E-3</v>
      </c>
      <c r="E12" s="32">
        <v>1.3109289410097702E-2</v>
      </c>
      <c r="F12" s="32">
        <v>-4.1542213144479034E-2</v>
      </c>
      <c r="G12" s="32">
        <v>-5.041870085132838E-2</v>
      </c>
      <c r="H12" s="32">
        <v>-5.7919835498587813E-2</v>
      </c>
      <c r="I12" s="68">
        <v>-4.9100685390801591E-3</v>
      </c>
      <c r="J12" s="46"/>
      <c r="K12" s="46"/>
      <c r="L12" s="47"/>
    </row>
    <row r="13" spans="1:12" ht="15" customHeight="1" x14ac:dyDescent="0.25">
      <c r="A13" s="69" t="s">
        <v>5</v>
      </c>
      <c r="B13" s="32">
        <v>-4.0546666156824895E-2</v>
      </c>
      <c r="C13" s="32">
        <v>1.7304431798077502E-2</v>
      </c>
      <c r="D13" s="32">
        <v>2.6988636363636243E-3</v>
      </c>
      <c r="E13" s="32">
        <v>1.2000000000000011E-2</v>
      </c>
      <c r="F13" s="32">
        <v>-3.2409678005886011E-2</v>
      </c>
      <c r="G13" s="32">
        <v>3.1371858926123597E-3</v>
      </c>
      <c r="H13" s="32">
        <v>-1.4859604677320171E-2</v>
      </c>
      <c r="I13" s="68">
        <v>-2.2343487953759289E-2</v>
      </c>
      <c r="J13" s="46"/>
      <c r="K13" s="46"/>
      <c r="L13" s="47"/>
    </row>
    <row r="14" spans="1:12" ht="15" customHeight="1" x14ac:dyDescent="0.25">
      <c r="A14" s="69" t="s">
        <v>46</v>
      </c>
      <c r="B14" s="32">
        <v>-1.4647178359029844E-2</v>
      </c>
      <c r="C14" s="32">
        <v>2.1463683317952675E-2</v>
      </c>
      <c r="D14" s="32">
        <v>7.1091505852201031E-3</v>
      </c>
      <c r="E14" s="32">
        <v>1.2799853329988231E-2</v>
      </c>
      <c r="F14" s="32">
        <v>-1.0982754123569416E-2</v>
      </c>
      <c r="G14" s="32">
        <v>-2.4176089814265111E-3</v>
      </c>
      <c r="H14" s="32">
        <v>-2.428426890281532E-2</v>
      </c>
      <c r="I14" s="68">
        <v>9.8180087289423401E-3</v>
      </c>
      <c r="J14" s="46"/>
      <c r="K14" s="46"/>
      <c r="L14" s="47"/>
    </row>
    <row r="15" spans="1:12" ht="15" customHeight="1" x14ac:dyDescent="0.25">
      <c r="A15" s="69" t="s">
        <v>4</v>
      </c>
      <c r="B15" s="32">
        <v>-3.3070868147544452E-2</v>
      </c>
      <c r="C15" s="32">
        <v>1.8453716125570008E-2</v>
      </c>
      <c r="D15" s="32">
        <v>9.6897069972201599E-3</v>
      </c>
      <c r="E15" s="32">
        <v>-1.2486550391200835E-3</v>
      </c>
      <c r="F15" s="32">
        <v>-8.7501483636387434E-3</v>
      </c>
      <c r="G15" s="32">
        <v>-2.0831523848085065E-2</v>
      </c>
      <c r="H15" s="32">
        <v>-1.6031267228843404E-2</v>
      </c>
      <c r="I15" s="68">
        <v>-4.7606951344981274E-2</v>
      </c>
      <c r="J15" s="46"/>
      <c r="K15" s="64"/>
      <c r="L15" s="47"/>
    </row>
    <row r="16" spans="1:12" ht="15" customHeight="1" x14ac:dyDescent="0.25">
      <c r="A16" s="69" t="s">
        <v>3</v>
      </c>
      <c r="B16" s="32">
        <v>-2.0572982317138999E-2</v>
      </c>
      <c r="C16" s="32">
        <v>2.8359944414508842E-2</v>
      </c>
      <c r="D16" s="32">
        <v>4.2280175398108355E-3</v>
      </c>
      <c r="E16" s="32">
        <v>1.4953761395684495E-2</v>
      </c>
      <c r="F16" s="32">
        <v>-1.4221395733957309E-2</v>
      </c>
      <c r="G16" s="32">
        <v>1.8810653798708499E-2</v>
      </c>
      <c r="H16" s="32">
        <v>-2.7858006799659996E-2</v>
      </c>
      <c r="I16" s="68">
        <v>2.2951324066748713E-2</v>
      </c>
      <c r="J16" s="46"/>
      <c r="K16" s="46"/>
      <c r="L16" s="47"/>
    </row>
    <row r="17" spans="1:12" ht="15" customHeight="1" x14ac:dyDescent="0.25">
      <c r="A17" s="69" t="s">
        <v>45</v>
      </c>
      <c r="B17" s="32">
        <v>-3.460709455037303E-2</v>
      </c>
      <c r="C17" s="32">
        <v>3.2904159469679284E-2</v>
      </c>
      <c r="D17" s="32">
        <v>1.0635362901384005E-2</v>
      </c>
      <c r="E17" s="32">
        <v>6.7598638830128621E-3</v>
      </c>
      <c r="F17" s="32">
        <v>-2.6953010771680885E-3</v>
      </c>
      <c r="G17" s="32">
        <v>3.4373704368034108E-2</v>
      </c>
      <c r="H17" s="32">
        <v>-1.1867983155793849E-2</v>
      </c>
      <c r="I17" s="68">
        <v>-4.9179671067128727E-2</v>
      </c>
      <c r="J17" s="46"/>
      <c r="K17" s="46"/>
      <c r="L17" s="47"/>
    </row>
    <row r="18" spans="1:12" ht="15" customHeight="1" x14ac:dyDescent="0.25">
      <c r="A18" s="69" t="s">
        <v>2</v>
      </c>
      <c r="B18" s="32">
        <v>-1.1218568665377182E-2</v>
      </c>
      <c r="C18" s="32">
        <v>2.5536936511682651E-2</v>
      </c>
      <c r="D18" s="32">
        <v>1.2513107305138105E-2</v>
      </c>
      <c r="E18" s="32">
        <v>1.2384996461429543E-2</v>
      </c>
      <c r="F18" s="32">
        <v>-9.6994996560503255E-3</v>
      </c>
      <c r="G18" s="32">
        <v>-5.4968731480741551E-2</v>
      </c>
      <c r="H18" s="32">
        <v>-3.7398089832459402E-2</v>
      </c>
      <c r="I18" s="68">
        <v>9.6674047072946578E-3</v>
      </c>
      <c r="J18" s="46"/>
      <c r="K18" s="46"/>
      <c r="L18" s="47"/>
    </row>
    <row r="19" spans="1:12" x14ac:dyDescent="0.25">
      <c r="A19" s="70" t="s">
        <v>1</v>
      </c>
      <c r="B19" s="32">
        <v>-3.4464391398697947E-2</v>
      </c>
      <c r="C19" s="32">
        <v>3.3424831081080963E-2</v>
      </c>
      <c r="D19" s="32">
        <v>7.8179696616103023E-3</v>
      </c>
      <c r="E19" s="32">
        <v>1.6962166689934444E-2</v>
      </c>
      <c r="F19" s="32">
        <v>-2.0597701728348294E-2</v>
      </c>
      <c r="G19" s="32">
        <v>2.5632340988382296E-2</v>
      </c>
      <c r="H19" s="32">
        <v>-3.5690498988227404E-2</v>
      </c>
      <c r="I19" s="68">
        <v>-4.6352116030365931E-3</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-3.609862619286297E-2</v>
      </c>
      <c r="C21" s="32">
        <v>-5.6581563740641938E-3</v>
      </c>
      <c r="D21" s="32">
        <v>2.4267961129378346E-3</v>
      </c>
      <c r="E21" s="32">
        <v>5.9712042429045376E-3</v>
      </c>
      <c r="F21" s="32">
        <v>-4.5161752288442436E-2</v>
      </c>
      <c r="G21" s="32">
        <v>-4.7429920912994694E-3</v>
      </c>
      <c r="H21" s="32">
        <v>-3.1876466915616741E-2</v>
      </c>
      <c r="I21" s="68">
        <v>-6.9293689374297918E-3</v>
      </c>
      <c r="J21" s="46"/>
      <c r="K21" s="46"/>
      <c r="L21" s="46"/>
    </row>
    <row r="22" spans="1:12" x14ac:dyDescent="0.25">
      <c r="A22" s="69" t="s">
        <v>13</v>
      </c>
      <c r="B22" s="32">
        <v>-4.4401073373642408E-2</v>
      </c>
      <c r="C22" s="32">
        <v>2.2260009371967371E-2</v>
      </c>
      <c r="D22" s="32">
        <v>1.2248213125398699E-4</v>
      </c>
      <c r="E22" s="32">
        <v>1.5783848002772105E-2</v>
      </c>
      <c r="F22" s="32">
        <v>-1.1035847171644075E-2</v>
      </c>
      <c r="G22" s="32">
        <v>-2.8164667549509748E-2</v>
      </c>
      <c r="H22" s="32">
        <v>-3.4723164077472224E-2</v>
      </c>
      <c r="I22" s="68">
        <v>-5.7786207093103448E-3</v>
      </c>
      <c r="J22" s="46"/>
      <c r="K22" s="52" t="s">
        <v>12</v>
      </c>
      <c r="L22" s="46" t="s">
        <v>63</v>
      </c>
    </row>
    <row r="23" spans="1:12" x14ac:dyDescent="0.25">
      <c r="A23" s="70" t="s">
        <v>48</v>
      </c>
      <c r="B23" s="32">
        <v>8.945240714746383E-2</v>
      </c>
      <c r="C23" s="32">
        <v>0.13661779839462973</v>
      </c>
      <c r="D23" s="32">
        <v>4.9125609194730524E-2</v>
      </c>
      <c r="E23" s="32">
        <v>2.3321021070419112E-2</v>
      </c>
      <c r="F23" s="32">
        <v>0.20934028952674089</v>
      </c>
      <c r="G23" s="32">
        <v>1.7575545475907894E-2</v>
      </c>
      <c r="H23" s="32">
        <v>3.3174158632008233E-2</v>
      </c>
      <c r="I23" s="68">
        <v>-0.11574828043062768</v>
      </c>
      <c r="J23" s="46"/>
      <c r="K23" s="49"/>
      <c r="L23" s="46" t="s">
        <v>9</v>
      </c>
    </row>
    <row r="24" spans="1:12" x14ac:dyDescent="0.25">
      <c r="A24" s="69" t="s">
        <v>49</v>
      </c>
      <c r="B24" s="32">
        <v>-6.0266620467586463E-2</v>
      </c>
      <c r="C24" s="32">
        <v>1.729875152381366E-2</v>
      </c>
      <c r="D24" s="32">
        <v>2.5869118373460509E-3</v>
      </c>
      <c r="E24" s="32">
        <v>1.814718918112157E-2</v>
      </c>
      <c r="F24" s="32">
        <v>-3.3181336053199173E-2</v>
      </c>
      <c r="G24" s="32">
        <v>-7.1286696882589817E-3</v>
      </c>
      <c r="H24" s="32">
        <v>-3.8703851944747236E-2</v>
      </c>
      <c r="I24" s="68">
        <v>3.4360773647912346E-3</v>
      </c>
      <c r="J24" s="46"/>
      <c r="K24" s="46" t="s">
        <v>48</v>
      </c>
      <c r="L24" s="47">
        <v>95.850373686406925</v>
      </c>
    </row>
    <row r="25" spans="1:12" x14ac:dyDescent="0.25">
      <c r="A25" s="69" t="s">
        <v>50</v>
      </c>
      <c r="B25" s="32">
        <v>-5.2091139392604235E-2</v>
      </c>
      <c r="C25" s="32">
        <v>-1.8591022185361794E-2</v>
      </c>
      <c r="D25" s="32">
        <v>-1.4812051201998022E-2</v>
      </c>
      <c r="E25" s="32">
        <v>6.3571525821350949E-3</v>
      </c>
      <c r="F25" s="32">
        <v>-6.5164322380560469E-2</v>
      </c>
      <c r="G25" s="32">
        <v>-3.1156035679084537E-2</v>
      </c>
      <c r="H25" s="32">
        <v>-5.202884534698593E-2</v>
      </c>
      <c r="I25" s="68">
        <v>-5.9601213890556615E-3</v>
      </c>
      <c r="J25" s="46"/>
      <c r="K25" s="46" t="s">
        <v>49</v>
      </c>
      <c r="L25" s="47">
        <v>92.375359561268041</v>
      </c>
    </row>
    <row r="26" spans="1:12" x14ac:dyDescent="0.25">
      <c r="A26" s="69" t="s">
        <v>51</v>
      </c>
      <c r="B26" s="32">
        <v>-3.8236213785249662E-2</v>
      </c>
      <c r="C26" s="32">
        <v>-1.3690641928225999E-2</v>
      </c>
      <c r="D26" s="32">
        <v>-1.2230746357418942E-2</v>
      </c>
      <c r="E26" s="32">
        <v>7.160968727330852E-3</v>
      </c>
      <c r="F26" s="32">
        <v>-4.9656470582976286E-2</v>
      </c>
      <c r="G26" s="32">
        <v>-1.6656242910467411E-2</v>
      </c>
      <c r="H26" s="32">
        <v>-3.8689083839423266E-2</v>
      </c>
      <c r="I26" s="68">
        <v>-5.4715035800131373E-3</v>
      </c>
      <c r="J26" s="46"/>
      <c r="K26" s="46" t="s">
        <v>50</v>
      </c>
      <c r="L26" s="47">
        <v>96.586528352141315</v>
      </c>
    </row>
    <row r="27" spans="1:12" ht="17.25" customHeight="1" x14ac:dyDescent="0.25">
      <c r="A27" s="69" t="s">
        <v>52</v>
      </c>
      <c r="B27" s="32">
        <v>-3.0242028428736134E-2</v>
      </c>
      <c r="C27" s="32">
        <v>-2.7709611451942617E-3</v>
      </c>
      <c r="D27" s="32">
        <v>-4.3597160136734647E-3</v>
      </c>
      <c r="E27" s="32">
        <v>7.9040907957097506E-3</v>
      </c>
      <c r="F27" s="32">
        <v>-2.1906551413705455E-2</v>
      </c>
      <c r="G27" s="32">
        <v>-1.654820119657352E-2</v>
      </c>
      <c r="H27" s="32">
        <v>-2.156002208936536E-2</v>
      </c>
      <c r="I27" s="68">
        <v>-3.792483494471921E-3</v>
      </c>
      <c r="J27" s="59"/>
      <c r="K27" s="50" t="s">
        <v>51</v>
      </c>
      <c r="L27" s="47">
        <v>97.511371898061469</v>
      </c>
    </row>
    <row r="28" spans="1:12" x14ac:dyDescent="0.25">
      <c r="A28" s="69" t="s">
        <v>53</v>
      </c>
      <c r="B28" s="32">
        <v>-4.7440714308573662E-2</v>
      </c>
      <c r="C28" s="32">
        <v>4.0316484402058705E-6</v>
      </c>
      <c r="D28" s="32">
        <v>1.8215782299186856E-3</v>
      </c>
      <c r="E28" s="32">
        <v>5.3294081819104111E-3</v>
      </c>
      <c r="F28" s="32">
        <v>5.9955389457631014E-3</v>
      </c>
      <c r="G28" s="32">
        <v>-1.8514298676114094E-2</v>
      </c>
      <c r="H28" s="32">
        <v>-2.0209771095063167E-2</v>
      </c>
      <c r="I28" s="68">
        <v>-4.6044494916085421E-3</v>
      </c>
      <c r="J28" s="54"/>
      <c r="K28" s="41" t="s">
        <v>52</v>
      </c>
      <c r="L28" s="47">
        <v>97.245259994124424</v>
      </c>
    </row>
    <row r="29" spans="1:12" ht="15.75" thickBot="1" x14ac:dyDescent="0.3">
      <c r="A29" s="71" t="s">
        <v>54</v>
      </c>
      <c r="B29" s="72">
        <v>-6.2083665792773246E-2</v>
      </c>
      <c r="C29" s="72">
        <v>1.1847024102311865E-2</v>
      </c>
      <c r="D29" s="72">
        <v>8.9932556713672174E-3</v>
      </c>
      <c r="E29" s="72">
        <v>3.1984253905770199E-3</v>
      </c>
      <c r="F29" s="72">
        <v>0.10276002877772417</v>
      </c>
      <c r="G29" s="72">
        <v>-5.5820144778306879E-3</v>
      </c>
      <c r="H29" s="72">
        <v>2.2044138779990119E-2</v>
      </c>
      <c r="I29" s="73">
        <v>2.120465747807998E-3</v>
      </c>
      <c r="J29" s="54"/>
      <c r="K29" s="41" t="s">
        <v>53</v>
      </c>
      <c r="L29" s="47">
        <v>95.255544532275096</v>
      </c>
    </row>
    <row r="30" spans="1:12" x14ac:dyDescent="0.25">
      <c r="A30" s="31" t="s">
        <v>47</v>
      </c>
      <c r="B30" s="29"/>
      <c r="C30" s="29"/>
      <c r="D30" s="29"/>
      <c r="E30" s="29"/>
      <c r="F30" s="29"/>
      <c r="G30" s="29"/>
      <c r="H30" s="29"/>
      <c r="I30" s="29"/>
      <c r="J30" s="54"/>
      <c r="K30" s="41" t="s">
        <v>54</v>
      </c>
      <c r="L30" s="47">
        <v>92.693491394049914</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Retail trade</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103.84384840092568</v>
      </c>
    </row>
    <row r="34" spans="1:12" x14ac:dyDescent="0.25">
      <c r="F34" s="23"/>
      <c r="G34" s="23"/>
      <c r="H34" s="23"/>
      <c r="I34" s="23"/>
      <c r="K34" s="46" t="s">
        <v>49</v>
      </c>
      <c r="L34" s="47">
        <v>93.730864470418155</v>
      </c>
    </row>
    <row r="35" spans="1:12" x14ac:dyDescent="0.25">
      <c r="B35" s="23"/>
      <c r="C35" s="23"/>
      <c r="D35" s="23"/>
      <c r="E35" s="23"/>
      <c r="F35" s="23"/>
      <c r="G35" s="23"/>
      <c r="H35" s="23"/>
      <c r="I35" s="23"/>
      <c r="K35" s="46" t="s">
        <v>50</v>
      </c>
      <c r="L35" s="47">
        <v>96.216043016351421</v>
      </c>
    </row>
    <row r="36" spans="1:12" x14ac:dyDescent="0.25">
      <c r="A36" s="23"/>
      <c r="B36" s="23"/>
      <c r="C36" s="23"/>
      <c r="D36" s="23"/>
      <c r="E36" s="23"/>
      <c r="F36" s="23"/>
      <c r="G36" s="23"/>
      <c r="H36" s="23"/>
      <c r="I36" s="23"/>
      <c r="K36" s="50" t="s">
        <v>51</v>
      </c>
      <c r="L36" s="47">
        <v>97.367252793916109</v>
      </c>
    </row>
    <row r="37" spans="1:12" x14ac:dyDescent="0.25">
      <c r="A37" s="23"/>
      <c r="B37" s="23"/>
      <c r="C37" s="23"/>
      <c r="D37" s="23"/>
      <c r="E37" s="23"/>
      <c r="F37" s="23"/>
      <c r="G37" s="23"/>
      <c r="H37" s="23"/>
      <c r="I37" s="23"/>
      <c r="K37" s="41" t="s">
        <v>52</v>
      </c>
      <c r="L37" s="47">
        <v>97.400435395056988</v>
      </c>
    </row>
    <row r="38" spans="1:12" x14ac:dyDescent="0.25">
      <c r="A38" s="23"/>
      <c r="B38" s="23"/>
      <c r="C38" s="23"/>
      <c r="D38" s="23"/>
      <c r="E38" s="23"/>
      <c r="F38" s="23"/>
      <c r="G38" s="23"/>
      <c r="H38" s="23"/>
      <c r="I38" s="23"/>
      <c r="K38" s="41" t="s">
        <v>53</v>
      </c>
      <c r="L38" s="47">
        <v>95.082727941882411</v>
      </c>
    </row>
    <row r="39" spans="1:12" x14ac:dyDescent="0.25">
      <c r="A39" s="23"/>
      <c r="B39" s="23"/>
      <c r="C39" s="23"/>
      <c r="D39" s="23"/>
      <c r="E39" s="23"/>
      <c r="F39" s="23"/>
      <c r="G39" s="23"/>
      <c r="H39" s="23"/>
      <c r="I39" s="23"/>
      <c r="K39" s="41" t="s">
        <v>54</v>
      </c>
      <c r="L39" s="47">
        <v>92.955659409552041</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108.94524071474638</v>
      </c>
    </row>
    <row r="43" spans="1:12" x14ac:dyDescent="0.25">
      <c r="K43" s="46" t="s">
        <v>49</v>
      </c>
      <c r="L43" s="47">
        <v>93.973337953241355</v>
      </c>
    </row>
    <row r="44" spans="1:12" x14ac:dyDescent="0.25">
      <c r="B44" s="29"/>
      <c r="C44" s="29"/>
      <c r="D44" s="29"/>
      <c r="E44" s="29"/>
      <c r="F44" s="29"/>
      <c r="G44" s="29"/>
      <c r="H44" s="29"/>
      <c r="I44" s="29"/>
      <c r="J44" s="54"/>
      <c r="K44" s="46" t="s">
        <v>50</v>
      </c>
      <c r="L44" s="47">
        <v>94.790886060739581</v>
      </c>
    </row>
    <row r="45" spans="1:12" ht="15.4" customHeight="1" x14ac:dyDescent="0.25">
      <c r="A45" s="26" t="str">
        <f>"Indexed number of payroll jobs in "&amp;$L$1&amp;" each week by age group"</f>
        <v>Indexed number of payroll jobs in Retail trade each week by age group</v>
      </c>
      <c r="B45" s="29"/>
      <c r="C45" s="29"/>
      <c r="D45" s="29"/>
      <c r="E45" s="29"/>
      <c r="F45" s="29"/>
      <c r="G45" s="29"/>
      <c r="H45" s="29"/>
      <c r="I45" s="29"/>
      <c r="J45" s="54"/>
      <c r="K45" s="50" t="s">
        <v>51</v>
      </c>
      <c r="L45" s="47">
        <v>96.176378621475038</v>
      </c>
    </row>
    <row r="46" spans="1:12" ht="15.4" customHeight="1" x14ac:dyDescent="0.25">
      <c r="B46" s="29"/>
      <c r="C46" s="29"/>
      <c r="D46" s="29"/>
      <c r="E46" s="29"/>
      <c r="F46" s="29"/>
      <c r="G46" s="29"/>
      <c r="H46" s="29"/>
      <c r="I46" s="29"/>
      <c r="J46" s="54"/>
      <c r="K46" s="41" t="s">
        <v>52</v>
      </c>
      <c r="L46" s="47">
        <v>96.975797157126379</v>
      </c>
    </row>
    <row r="47" spans="1:12" ht="15.4" customHeight="1" x14ac:dyDescent="0.25">
      <c r="B47" s="29"/>
      <c r="C47" s="29"/>
      <c r="D47" s="29"/>
      <c r="E47" s="29"/>
      <c r="F47" s="29"/>
      <c r="G47" s="29"/>
      <c r="H47" s="29"/>
      <c r="I47" s="29"/>
      <c r="J47" s="54"/>
      <c r="K47" s="41" t="s">
        <v>53</v>
      </c>
      <c r="L47" s="47">
        <v>95.25592856914264</v>
      </c>
    </row>
    <row r="48" spans="1:12" ht="15.4" customHeight="1" x14ac:dyDescent="0.25">
      <c r="B48" s="29"/>
      <c r="C48" s="29"/>
      <c r="D48" s="29"/>
      <c r="E48" s="29"/>
      <c r="F48" s="29"/>
      <c r="G48" s="29"/>
      <c r="H48" s="29"/>
      <c r="I48" s="29"/>
      <c r="J48" s="54"/>
      <c r="K48" s="41" t="s">
        <v>54</v>
      </c>
      <c r="L48" s="47">
        <v>93.791633420722675</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97.006724733317483</v>
      </c>
    </row>
    <row r="54" spans="1:12" ht="15.4" customHeight="1" x14ac:dyDescent="0.25">
      <c r="B54" s="28"/>
      <c r="C54" s="28"/>
      <c r="D54" s="28"/>
      <c r="E54" s="28"/>
      <c r="F54" s="28"/>
      <c r="G54" s="28"/>
      <c r="H54" s="28"/>
      <c r="I54" s="28"/>
      <c r="J54" s="54"/>
      <c r="K54" s="46" t="s">
        <v>5</v>
      </c>
      <c r="L54" s="47">
        <v>96.489201610607239</v>
      </c>
    </row>
    <row r="55" spans="1:12" ht="15.4" customHeight="1" x14ac:dyDescent="0.25">
      <c r="B55" s="4"/>
      <c r="C55" s="4"/>
      <c r="D55" s="5"/>
      <c r="E55" s="2"/>
      <c r="F55" s="28"/>
      <c r="G55" s="28"/>
      <c r="H55" s="28"/>
      <c r="I55" s="28"/>
      <c r="J55" s="54"/>
      <c r="K55" s="46" t="s">
        <v>46</v>
      </c>
      <c r="L55" s="47">
        <v>98.140671122722495</v>
      </c>
    </row>
    <row r="56" spans="1:12" ht="15.4" customHeight="1" x14ac:dyDescent="0.25">
      <c r="B56" s="4"/>
      <c r="C56" s="4"/>
      <c r="D56" s="5"/>
      <c r="E56" s="2"/>
      <c r="F56" s="28"/>
      <c r="G56" s="28"/>
      <c r="H56" s="28"/>
      <c r="I56" s="28"/>
      <c r="J56" s="54"/>
      <c r="K56" s="50" t="s">
        <v>4</v>
      </c>
      <c r="L56" s="47">
        <v>96.172616758851191</v>
      </c>
    </row>
    <row r="57" spans="1:12" ht="15.4" customHeight="1" x14ac:dyDescent="0.25">
      <c r="A57" s="4"/>
      <c r="B57" s="4"/>
      <c r="C57" s="4"/>
      <c r="D57" s="5"/>
      <c r="E57" s="2"/>
      <c r="F57" s="28"/>
      <c r="G57" s="28"/>
      <c r="H57" s="28"/>
      <c r="I57" s="28"/>
      <c r="J57" s="54"/>
      <c r="K57" s="41" t="s">
        <v>3</v>
      </c>
      <c r="L57" s="47">
        <v>96.554966086898133</v>
      </c>
    </row>
    <row r="58" spans="1:12" ht="15.4" customHeight="1" x14ac:dyDescent="0.25">
      <c r="B58" s="29"/>
      <c r="C58" s="29"/>
      <c r="D58" s="29"/>
      <c r="E58" s="29"/>
      <c r="F58" s="28"/>
      <c r="G58" s="28"/>
      <c r="H58" s="28"/>
      <c r="I58" s="28"/>
      <c r="J58" s="54"/>
      <c r="K58" s="41" t="s">
        <v>45</v>
      </c>
      <c r="L58" s="47">
        <v>95.267328942962379</v>
      </c>
    </row>
    <row r="59" spans="1:12" ht="15.4" customHeight="1" x14ac:dyDescent="0.25">
      <c r="K59" s="41" t="s">
        <v>2</v>
      </c>
      <c r="L59" s="47">
        <v>97.625193598347963</v>
      </c>
    </row>
    <row r="60" spans="1:12" ht="15.4" customHeight="1" x14ac:dyDescent="0.25">
      <c r="A60" s="26" t="str">
        <f>"Indexed number of payroll jobs held by men in "&amp;$L$1&amp;" each week by State and Territory"</f>
        <v>Indexed number of payroll jobs held by men in Retail trade each week by State and Territory</v>
      </c>
      <c r="K60" s="41" t="s">
        <v>1</v>
      </c>
      <c r="L60" s="47">
        <v>96.143598373299682</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95.551330266892222</v>
      </c>
    </row>
    <row r="63" spans="1:12" ht="15.4" customHeight="1" x14ac:dyDescent="0.25">
      <c r="B63" s="4"/>
      <c r="C63" s="4"/>
      <c r="D63" s="4"/>
      <c r="E63" s="4"/>
      <c r="F63" s="28"/>
      <c r="G63" s="28"/>
      <c r="H63" s="28"/>
      <c r="I63" s="28"/>
      <c r="J63" s="54"/>
      <c r="K63" s="46" t="s">
        <v>5</v>
      </c>
      <c r="L63" s="47">
        <v>95.59848700532801</v>
      </c>
    </row>
    <row r="64" spans="1:12" ht="15.4" customHeight="1" x14ac:dyDescent="0.25">
      <c r="B64" s="4"/>
      <c r="C64" s="4"/>
      <c r="D64" s="3"/>
      <c r="E64" s="2"/>
      <c r="F64" s="28"/>
      <c r="G64" s="28"/>
      <c r="H64" s="28"/>
      <c r="I64" s="28"/>
      <c r="J64" s="54"/>
      <c r="K64" s="46" t="s">
        <v>46</v>
      </c>
      <c r="L64" s="47">
        <v>97.647564437507768</v>
      </c>
    </row>
    <row r="65" spans="1:12" ht="15.4" customHeight="1" x14ac:dyDescent="0.25">
      <c r="B65" s="4"/>
      <c r="C65" s="4"/>
      <c r="D65" s="3"/>
      <c r="E65" s="2"/>
      <c r="F65" s="28"/>
      <c r="G65" s="28"/>
      <c r="H65" s="28"/>
      <c r="I65" s="28"/>
      <c r="J65" s="54"/>
      <c r="K65" s="50" t="s">
        <v>4</v>
      </c>
      <c r="L65" s="47">
        <v>96.033600520571454</v>
      </c>
    </row>
    <row r="66" spans="1:12" ht="15.4" customHeight="1" x14ac:dyDescent="0.25">
      <c r="B66" s="4"/>
      <c r="C66" s="4"/>
      <c r="D66" s="3"/>
      <c r="E66" s="2"/>
      <c r="F66" s="28"/>
      <c r="G66" s="28"/>
      <c r="H66" s="28"/>
      <c r="I66" s="28"/>
      <c r="J66" s="54"/>
      <c r="K66" s="41" t="s">
        <v>3</v>
      </c>
      <c r="L66" s="47">
        <v>96.971324961386074</v>
      </c>
    </row>
    <row r="67" spans="1:12" ht="15.4" customHeight="1" x14ac:dyDescent="0.25">
      <c r="B67" s="28"/>
      <c r="C67" s="28"/>
      <c r="D67" s="28"/>
      <c r="E67" s="28"/>
      <c r="F67" s="28"/>
      <c r="G67" s="28"/>
      <c r="H67" s="28"/>
      <c r="I67" s="28"/>
      <c r="J67" s="54"/>
      <c r="K67" s="41" t="s">
        <v>45</v>
      </c>
      <c r="L67" s="47">
        <v>94.753878781113968</v>
      </c>
    </row>
    <row r="68" spans="1:12" ht="15.4" customHeight="1" x14ac:dyDescent="0.25">
      <c r="A68" s="28"/>
      <c r="B68" s="28"/>
      <c r="C68" s="28"/>
      <c r="D68" s="28"/>
      <c r="E68" s="28"/>
      <c r="F68" s="28"/>
      <c r="G68" s="28"/>
      <c r="H68" s="28"/>
      <c r="I68" s="28"/>
      <c r="J68" s="54"/>
      <c r="K68" s="41" t="s">
        <v>2</v>
      </c>
      <c r="L68" s="47">
        <v>96.670108415074864</v>
      </c>
    </row>
    <row r="69" spans="1:12" ht="15.4" customHeight="1" x14ac:dyDescent="0.25">
      <c r="A69" s="28"/>
      <c r="B69" s="27"/>
      <c r="C69" s="27"/>
      <c r="D69" s="27"/>
      <c r="E69" s="27"/>
      <c r="F69" s="27"/>
      <c r="G69" s="27"/>
      <c r="H69" s="27"/>
      <c r="I69" s="27"/>
      <c r="J69" s="63"/>
      <c r="K69" s="41" t="s">
        <v>1</v>
      </c>
      <c r="L69" s="47">
        <v>96.424063946150611</v>
      </c>
    </row>
    <row r="70" spans="1:12" ht="15.4" customHeight="1" x14ac:dyDescent="0.25">
      <c r="K70" s="43"/>
      <c r="L70" s="47" t="s">
        <v>7</v>
      </c>
    </row>
    <row r="71" spans="1:12" ht="15.4" customHeight="1" x14ac:dyDescent="0.25">
      <c r="K71" s="46" t="s">
        <v>6</v>
      </c>
      <c r="L71" s="47">
        <v>95.10440812560293</v>
      </c>
    </row>
    <row r="72" spans="1:12" ht="15.4" customHeight="1" x14ac:dyDescent="0.25">
      <c r="K72" s="46" t="s">
        <v>5</v>
      </c>
      <c r="L72" s="47">
        <v>95.627852116972392</v>
      </c>
    </row>
    <row r="73" spans="1:12" ht="15.4" customHeight="1" x14ac:dyDescent="0.25">
      <c r="K73" s="46" t="s">
        <v>46</v>
      </c>
      <c r="L73" s="47">
        <v>98.467682285481629</v>
      </c>
    </row>
    <row r="74" spans="1:12" ht="15.4" customHeight="1" x14ac:dyDescent="0.25">
      <c r="K74" s="50" t="s">
        <v>4</v>
      </c>
      <c r="L74" s="47">
        <v>97.012984708213807</v>
      </c>
    </row>
    <row r="75" spans="1:12" ht="15.4" customHeight="1" x14ac:dyDescent="0.25">
      <c r="A75" s="26" t="str">
        <f>"Indexed number of payroll jobs held by women in "&amp;$L$1&amp;" each week by State and Territory"</f>
        <v>Indexed number of payroll jobs held by women in Retail trade each week by State and Territory</v>
      </c>
      <c r="K75" s="41" t="s">
        <v>3</v>
      </c>
      <c r="L75" s="47">
        <v>97.709757571687589</v>
      </c>
    </row>
    <row r="76" spans="1:12" ht="15.4" customHeight="1" x14ac:dyDescent="0.25">
      <c r="K76" s="41" t="s">
        <v>45</v>
      </c>
      <c r="L76" s="47">
        <v>96.07969639468692</v>
      </c>
    </row>
    <row r="77" spans="1:12" ht="15.4" customHeight="1" x14ac:dyDescent="0.25">
      <c r="B77" s="4"/>
      <c r="C77" s="4"/>
      <c r="D77" s="4"/>
      <c r="E77" s="4"/>
      <c r="F77" s="28"/>
      <c r="G77" s="28"/>
      <c r="H77" s="28"/>
      <c r="I77" s="28"/>
      <c r="J77" s="54"/>
      <c r="K77" s="41" t="s">
        <v>2</v>
      </c>
      <c r="L77" s="47">
        <v>98.893133711925657</v>
      </c>
    </row>
    <row r="78" spans="1:12" ht="15.4" customHeight="1" x14ac:dyDescent="0.25">
      <c r="B78" s="4"/>
      <c r="C78" s="4"/>
      <c r="D78" s="4"/>
      <c r="E78" s="4"/>
      <c r="F78" s="28"/>
      <c r="G78" s="28"/>
      <c r="H78" s="28"/>
      <c r="I78" s="28"/>
      <c r="J78" s="54"/>
      <c r="K78" s="41" t="s">
        <v>1</v>
      </c>
      <c r="L78" s="47">
        <v>97.394194362641997</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93.514576377529295</v>
      </c>
    </row>
    <row r="83" spans="1:12" ht="15.4" customHeight="1" x14ac:dyDescent="0.25">
      <c r="B83" s="28"/>
      <c r="C83" s="28"/>
      <c r="D83" s="28"/>
      <c r="E83" s="28"/>
      <c r="F83" s="28"/>
      <c r="G83" s="28"/>
      <c r="H83" s="28"/>
      <c r="I83" s="28"/>
      <c r="J83" s="54"/>
      <c r="K83" s="46" t="s">
        <v>5</v>
      </c>
      <c r="L83" s="47">
        <v>92.368874438125843</v>
      </c>
    </row>
    <row r="84" spans="1:12" ht="15.4" customHeight="1" x14ac:dyDescent="0.25">
      <c r="A84" s="28"/>
      <c r="B84" s="27"/>
      <c r="C84" s="27"/>
      <c r="D84" s="27"/>
      <c r="E84" s="27"/>
      <c r="F84" s="27"/>
      <c r="G84" s="27"/>
      <c r="H84" s="27"/>
      <c r="I84" s="27"/>
      <c r="J84" s="63"/>
      <c r="K84" s="46" t="s">
        <v>46</v>
      </c>
      <c r="L84" s="47">
        <v>94.898605562546976</v>
      </c>
    </row>
    <row r="85" spans="1:12" ht="15.4" customHeight="1" x14ac:dyDescent="0.25">
      <c r="K85" s="50" t="s">
        <v>4</v>
      </c>
      <c r="L85" s="47">
        <v>93.489040603665103</v>
      </c>
    </row>
    <row r="86" spans="1:12" ht="15.4" customHeight="1" x14ac:dyDescent="0.25">
      <c r="K86" s="41" t="s">
        <v>3</v>
      </c>
      <c r="L86" s="47">
        <v>94.051165803108802</v>
      </c>
    </row>
    <row r="87" spans="1:12" ht="15.4" customHeight="1" x14ac:dyDescent="0.25">
      <c r="K87" s="41" t="s">
        <v>45</v>
      </c>
      <c r="L87" s="47">
        <v>91.896235078053252</v>
      </c>
    </row>
    <row r="88" spans="1:12" ht="15.4" customHeight="1" x14ac:dyDescent="0.25">
      <c r="K88" s="41" t="s">
        <v>2</v>
      </c>
      <c r="L88" s="47">
        <v>94.573813708260104</v>
      </c>
    </row>
    <row r="89" spans="1:12" ht="15.4" customHeight="1" x14ac:dyDescent="0.25">
      <c r="K89" s="41" t="s">
        <v>1</v>
      </c>
      <c r="L89" s="47">
        <v>90.246560414112523</v>
      </c>
    </row>
    <row r="90" spans="1:12" ht="15.4" customHeight="1" x14ac:dyDescent="0.25">
      <c r="K90" s="49"/>
      <c r="L90" s="47" t="s">
        <v>8</v>
      </c>
    </row>
    <row r="91" spans="1:12" ht="15" customHeight="1" x14ac:dyDescent="0.25">
      <c r="K91" s="46" t="s">
        <v>6</v>
      </c>
      <c r="L91" s="47">
        <v>95.172765366258091</v>
      </c>
    </row>
    <row r="92" spans="1:12" ht="15" customHeight="1" x14ac:dyDescent="0.25">
      <c r="K92" s="46" t="s">
        <v>5</v>
      </c>
      <c r="L92" s="47">
        <v>94.740728266642478</v>
      </c>
    </row>
    <row r="93" spans="1:12" ht="15" customHeight="1" x14ac:dyDescent="0.25">
      <c r="A93" s="26"/>
      <c r="K93" s="46" t="s">
        <v>46</v>
      </c>
      <c r="L93" s="47">
        <v>96.939163337528186</v>
      </c>
    </row>
    <row r="94" spans="1:12" ht="15" customHeight="1" x14ac:dyDescent="0.25">
      <c r="K94" s="50" t="s">
        <v>4</v>
      </c>
      <c r="L94" s="47">
        <v>94.7897951850521</v>
      </c>
    </row>
    <row r="95" spans="1:12" ht="15" customHeight="1" x14ac:dyDescent="0.25">
      <c r="K95" s="41" t="s">
        <v>3</v>
      </c>
      <c r="L95" s="47">
        <v>96.729274611398964</v>
      </c>
    </row>
    <row r="96" spans="1:12" ht="15" customHeight="1" x14ac:dyDescent="0.25">
      <c r="K96" s="41" t="s">
        <v>45</v>
      </c>
      <c r="L96" s="47">
        <v>94.796449341903894</v>
      </c>
    </row>
    <row r="97" spans="1:12" ht="15" customHeight="1" x14ac:dyDescent="0.25">
      <c r="K97" s="41" t="s">
        <v>2</v>
      </c>
      <c r="L97" s="47">
        <v>97.319859402460466</v>
      </c>
    </row>
    <row r="98" spans="1:12" ht="15" customHeight="1" x14ac:dyDescent="0.25">
      <c r="K98" s="41" t="s">
        <v>1</v>
      </c>
      <c r="L98" s="47">
        <v>93.720201607410431</v>
      </c>
    </row>
    <row r="99" spans="1:12" ht="15" customHeight="1" x14ac:dyDescent="0.25">
      <c r="K99" s="43"/>
      <c r="L99" s="47" t="s">
        <v>7</v>
      </c>
    </row>
    <row r="100" spans="1:12" ht="15" customHeight="1" x14ac:dyDescent="0.25">
      <c r="A100" s="25"/>
      <c r="B100" s="24"/>
      <c r="K100" s="46" t="s">
        <v>6</v>
      </c>
      <c r="L100" s="47">
        <v>94.706612588791543</v>
      </c>
    </row>
    <row r="101" spans="1:12" x14ac:dyDescent="0.25">
      <c r="A101" s="25"/>
      <c r="B101" s="24"/>
      <c r="K101" s="46" t="s">
        <v>5</v>
      </c>
      <c r="L101" s="47">
        <v>94.873596124201725</v>
      </c>
    </row>
    <row r="102" spans="1:12" x14ac:dyDescent="0.25">
      <c r="A102" s="25"/>
      <c r="B102" s="24"/>
      <c r="K102" s="46" t="s">
        <v>46</v>
      </c>
      <c r="L102" s="47">
        <v>97.285044637201338</v>
      </c>
    </row>
    <row r="103" spans="1:12" x14ac:dyDescent="0.25">
      <c r="A103" s="25"/>
      <c r="B103" s="24"/>
      <c r="K103" s="50" t="s">
        <v>4</v>
      </c>
      <c r="L103" s="47">
        <v>95.488321954725109</v>
      </c>
    </row>
    <row r="104" spans="1:12" x14ac:dyDescent="0.25">
      <c r="A104" s="25"/>
      <c r="B104" s="24"/>
      <c r="K104" s="41" t="s">
        <v>3</v>
      </c>
      <c r="L104" s="47">
        <v>96.579598445595849</v>
      </c>
    </row>
    <row r="105" spans="1:12" x14ac:dyDescent="0.25">
      <c r="A105" s="25"/>
      <c r="B105" s="24"/>
      <c r="K105" s="41" t="s">
        <v>45</v>
      </c>
      <c r="L105" s="47">
        <v>95.349862258953166</v>
      </c>
    </row>
    <row r="106" spans="1:12" x14ac:dyDescent="0.25">
      <c r="A106" s="25"/>
      <c r="B106" s="24"/>
      <c r="K106" s="41" t="s">
        <v>2</v>
      </c>
      <c r="L106" s="47">
        <v>97.473637961335683</v>
      </c>
    </row>
    <row r="107" spans="1:12" x14ac:dyDescent="0.25">
      <c r="A107" s="25"/>
      <c r="B107" s="24"/>
      <c r="K107" s="41" t="s">
        <v>1</v>
      </c>
      <c r="L107" s="47">
        <v>93.843890478136487</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100.26286549489556</v>
      </c>
    </row>
    <row r="111" spans="1:12" x14ac:dyDescent="0.25">
      <c r="K111" s="75">
        <v>43918</v>
      </c>
      <c r="L111" s="47">
        <v>96.747831825740676</v>
      </c>
    </row>
    <row r="112" spans="1:12" x14ac:dyDescent="0.25">
      <c r="K112" s="75">
        <v>43925</v>
      </c>
      <c r="L112" s="47">
        <v>94.411498221463248</v>
      </c>
    </row>
    <row r="113" spans="11:12" x14ac:dyDescent="0.25">
      <c r="K113" s="75">
        <v>43932</v>
      </c>
      <c r="L113" s="47">
        <v>91.693170717156718</v>
      </c>
    </row>
    <row r="114" spans="11:12" x14ac:dyDescent="0.25">
      <c r="K114" s="75">
        <v>43939</v>
      </c>
      <c r="L114" s="47">
        <v>91.538713935226951</v>
      </c>
    </row>
    <row r="115" spans="11:12" x14ac:dyDescent="0.25">
      <c r="K115" s="75">
        <v>43946</v>
      </c>
      <c r="L115" s="47">
        <v>92.096883645664775</v>
      </c>
    </row>
    <row r="116" spans="11:12" x14ac:dyDescent="0.25">
      <c r="K116" s="75">
        <v>43953</v>
      </c>
      <c r="L116" s="47">
        <v>92.417262619408049</v>
      </c>
    </row>
    <row r="117" spans="11:12" x14ac:dyDescent="0.25">
      <c r="K117" s="75">
        <v>43960</v>
      </c>
      <c r="L117" s="47">
        <v>93.521763771541927</v>
      </c>
    </row>
    <row r="118" spans="11:12" x14ac:dyDescent="0.25">
      <c r="K118" s="75">
        <v>43967</v>
      </c>
      <c r="L118" s="47">
        <v>94.059333030074797</v>
      </c>
    </row>
    <row r="119" spans="11:12" x14ac:dyDescent="0.25">
      <c r="K119" s="75">
        <v>43974</v>
      </c>
      <c r="L119" s="47">
        <v>94.471435282888024</v>
      </c>
    </row>
    <row r="120" spans="11:12" x14ac:dyDescent="0.25">
      <c r="K120" s="75">
        <v>43981</v>
      </c>
      <c r="L120" s="47">
        <v>95.144072662734246</v>
      </c>
    </row>
    <row r="121" spans="11:12" x14ac:dyDescent="0.25">
      <c r="K121" s="75">
        <v>43988</v>
      </c>
      <c r="L121" s="47">
        <v>97.282324998694989</v>
      </c>
    </row>
    <row r="122" spans="11:12" x14ac:dyDescent="0.25">
      <c r="K122" s="75">
        <v>43995</v>
      </c>
      <c r="L122" s="47">
        <v>95.279420428191102</v>
      </c>
    </row>
    <row r="123" spans="11:12" x14ac:dyDescent="0.25">
      <c r="K123" s="75">
        <v>44002</v>
      </c>
      <c r="L123" s="47">
        <v>96.403776314513905</v>
      </c>
    </row>
    <row r="124" spans="11:12" x14ac:dyDescent="0.25">
      <c r="K124" s="75">
        <v>44009</v>
      </c>
      <c r="L124" s="47">
        <v>96.663405394521959</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99.519870743678183</v>
      </c>
    </row>
    <row r="153" spans="11:12" x14ac:dyDescent="0.25">
      <c r="K153" s="75">
        <v>43918</v>
      </c>
      <c r="L153" s="47">
        <v>97.341095295431586</v>
      </c>
    </row>
    <row r="154" spans="11:12" x14ac:dyDescent="0.25">
      <c r="K154" s="75">
        <v>43925</v>
      </c>
      <c r="L154" s="47">
        <v>95.953857988675225</v>
      </c>
    </row>
    <row r="155" spans="11:12" x14ac:dyDescent="0.25">
      <c r="K155" s="75">
        <v>43932</v>
      </c>
      <c r="L155" s="47">
        <v>95.801548511128459</v>
      </c>
    </row>
    <row r="156" spans="11:12" x14ac:dyDescent="0.25">
      <c r="K156" s="75">
        <v>43939</v>
      </c>
      <c r="L156" s="47">
        <v>96.654621560809446</v>
      </c>
    </row>
    <row r="157" spans="11:12" x14ac:dyDescent="0.25">
      <c r="K157" s="75">
        <v>43946</v>
      </c>
      <c r="L157" s="47">
        <v>98.219983097519247</v>
      </c>
    </row>
    <row r="158" spans="11:12" x14ac:dyDescent="0.25">
      <c r="K158" s="75">
        <v>43953</v>
      </c>
      <c r="L158" s="47">
        <v>96.768197942284417</v>
      </c>
    </row>
    <row r="159" spans="11:12" x14ac:dyDescent="0.25">
      <c r="K159" s="75">
        <v>43960</v>
      </c>
      <c r="L159" s="47">
        <v>97.066902731878116</v>
      </c>
    </row>
    <row r="160" spans="11:12" x14ac:dyDescent="0.25">
      <c r="K160" s="75">
        <v>43967</v>
      </c>
      <c r="L160" s="47">
        <v>94.926392706728919</v>
      </c>
    </row>
    <row r="161" spans="11:12" x14ac:dyDescent="0.25">
      <c r="K161" s="75">
        <v>43974</v>
      </c>
      <c r="L161" s="47">
        <v>94.466332477122123</v>
      </c>
    </row>
    <row r="162" spans="11:12" x14ac:dyDescent="0.25">
      <c r="K162" s="75">
        <v>43981</v>
      </c>
      <c r="L162" s="47">
        <v>98.822029515496396</v>
      </c>
    </row>
    <row r="163" spans="11:12" x14ac:dyDescent="0.25">
      <c r="K163" s="75">
        <v>43988</v>
      </c>
      <c r="L163" s="47">
        <v>104.9961624239136</v>
      </c>
    </row>
    <row r="164" spans="11:12" x14ac:dyDescent="0.25">
      <c r="K164" s="75">
        <v>43995</v>
      </c>
      <c r="L164" s="47">
        <v>101.36949562643997</v>
      </c>
    </row>
    <row r="165" spans="11:12" x14ac:dyDescent="0.25">
      <c r="K165" s="75">
        <v>44002</v>
      </c>
      <c r="L165" s="47">
        <v>100.59184759673892</v>
      </c>
    </row>
    <row r="166" spans="11:12" x14ac:dyDescent="0.25">
      <c r="K166" s="75">
        <v>44009</v>
      </c>
      <c r="L166" s="47">
        <v>97.314115227256863</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DE7D-89C0-48D6-8210-0AF273B0B210}">
  <sheetPr codeName="Sheet11">
    <tabColor rgb="FF0070C0"/>
  </sheetPr>
  <dimension ref="A1:L214"/>
  <sheetViews>
    <sheetView showGridLines="0" showRuler="0" zoomScaleNormal="100" workbookViewId="0">
      <selection sqref="A1:I1"/>
    </sheetView>
  </sheetViews>
  <sheetFormatPr defaultColWidth="8.7109375" defaultRowHeight="15" x14ac:dyDescent="0.25"/>
  <cols>
    <col min="1" max="1" width="14.85546875" style="22" customWidth="1"/>
    <col min="2" max="2" width="12.5703125" style="22" customWidth="1"/>
    <col min="3" max="5" width="9.7109375" style="22" customWidth="1"/>
    <col min="6" max="6" width="12.5703125" style="22" customWidth="1"/>
    <col min="7" max="9" width="9.7109375" style="22" customWidth="1"/>
    <col min="10" max="10" width="6.28515625" style="55" customWidth="1"/>
    <col min="11" max="11" width="11.7109375" style="22" customWidth="1"/>
    <col min="12" max="12" width="16.7109375" style="22" customWidth="1"/>
    <col min="13" max="16384" width="8.7109375" style="22"/>
  </cols>
  <sheetData>
    <row r="1" spans="1:12" ht="60" customHeight="1" x14ac:dyDescent="0.25">
      <c r="A1" s="77" t="s">
        <v>20</v>
      </c>
      <c r="B1" s="77"/>
      <c r="C1" s="77"/>
      <c r="D1" s="77"/>
      <c r="E1" s="77"/>
      <c r="F1" s="77"/>
      <c r="G1" s="77"/>
      <c r="H1" s="77"/>
      <c r="I1" s="77"/>
      <c r="J1" s="61"/>
      <c r="K1" s="39"/>
      <c r="L1" s="40" t="s">
        <v>27</v>
      </c>
    </row>
    <row r="2" spans="1:12" ht="19.5" customHeight="1" x14ac:dyDescent="0.3">
      <c r="A2" s="7" t="str">
        <f>"Weekly Payroll Jobs and Wages in Australia - " &amp;$L$1</f>
        <v>Weekly Payroll Jobs and Wages in Australia - Accommodation and food services</v>
      </c>
      <c r="B2" s="29"/>
      <c r="C2" s="29"/>
      <c r="D2" s="29"/>
      <c r="E2" s="29"/>
      <c r="F2" s="29"/>
      <c r="G2" s="29"/>
      <c r="H2" s="29"/>
      <c r="I2" s="29"/>
      <c r="J2" s="54"/>
      <c r="K2" s="43" t="s">
        <v>61</v>
      </c>
      <c r="L2" s="60">
        <v>44009</v>
      </c>
    </row>
    <row r="3" spans="1:12" ht="15" customHeight="1" x14ac:dyDescent="0.25">
      <c r="A3" s="38" t="str">
        <f>"Week ending "&amp;TEXT($L$2,"dddd dd mmmm yyyy")</f>
        <v>Week ending Saturday 27 June 2020</v>
      </c>
      <c r="B3" s="29"/>
      <c r="C3" s="35"/>
      <c r="D3" s="37"/>
      <c r="E3" s="29"/>
      <c r="F3" s="29"/>
      <c r="G3" s="29"/>
      <c r="H3" s="29"/>
      <c r="I3" s="29"/>
      <c r="J3" s="54"/>
      <c r="K3" s="45" t="s">
        <v>62</v>
      </c>
      <c r="L3" s="44">
        <v>43904</v>
      </c>
    </row>
    <row r="4" spans="1:12" ht="15" customHeight="1" x14ac:dyDescent="0.25">
      <c r="A4" s="6" t="s">
        <v>19</v>
      </c>
      <c r="B4" s="28"/>
      <c r="C4" s="28"/>
      <c r="D4" s="28"/>
      <c r="E4" s="28"/>
      <c r="F4" s="28"/>
      <c r="G4" s="28"/>
      <c r="H4" s="28"/>
      <c r="I4" s="28"/>
      <c r="J4" s="54"/>
      <c r="K4" s="43" t="s">
        <v>67</v>
      </c>
      <c r="L4" s="44">
        <v>43981</v>
      </c>
    </row>
    <row r="5" spans="1:12" ht="11.65" customHeight="1" x14ac:dyDescent="0.25">
      <c r="A5" s="53"/>
      <c r="B5" s="29"/>
      <c r="C5" s="29"/>
      <c r="D5" s="28"/>
      <c r="E5" s="28"/>
      <c r="F5" s="29"/>
      <c r="G5" s="29"/>
      <c r="H5" s="29"/>
      <c r="I5" s="29"/>
      <c r="J5" s="54"/>
      <c r="K5" s="43"/>
      <c r="L5" s="44">
        <v>43988</v>
      </c>
    </row>
    <row r="6" spans="1:12" ht="16.5" customHeight="1" thickBot="1" x14ac:dyDescent="0.3">
      <c r="A6" s="36" t="str">
        <f>"Change in payroll jobs and total wages, "&amp;$L$1</f>
        <v>Change in payroll jobs and total wages, Accommodation and food services</v>
      </c>
      <c r="B6" s="35"/>
      <c r="C6" s="34"/>
      <c r="D6" s="33"/>
      <c r="E6" s="28"/>
      <c r="F6" s="29"/>
      <c r="G6" s="29"/>
      <c r="H6" s="29"/>
      <c r="I6" s="29"/>
      <c r="J6" s="54"/>
      <c r="K6" s="43"/>
      <c r="L6" s="44">
        <v>43995</v>
      </c>
    </row>
    <row r="7" spans="1:12" ht="16.5" customHeight="1" x14ac:dyDescent="0.25">
      <c r="A7" s="65"/>
      <c r="B7" s="89" t="s">
        <v>58</v>
      </c>
      <c r="C7" s="90"/>
      <c r="D7" s="90"/>
      <c r="E7" s="91"/>
      <c r="F7" s="92" t="s">
        <v>59</v>
      </c>
      <c r="G7" s="93"/>
      <c r="H7" s="93"/>
      <c r="I7" s="94"/>
      <c r="J7" s="56"/>
      <c r="K7" s="43" t="s">
        <v>68</v>
      </c>
      <c r="L7" s="44">
        <v>44002</v>
      </c>
    </row>
    <row r="8" spans="1:12" ht="34.15" customHeight="1" x14ac:dyDescent="0.25">
      <c r="A8" s="95"/>
      <c r="B8" s="97" t="str">
        <f>"% Change between " &amp; TEXT($L$3,"dd mmmm")&amp;" and "&amp; TEXT($L$2,"dd mmmm") &amp; " (Change since 100th case of COVID-19)"</f>
        <v>% Change between 14 March and 27 June (Change since 100th case of COVID-19)</v>
      </c>
      <c r="C8" s="99" t="str">
        <f>"% Change between " &amp; TEXT($L$4,"dd mmmm")&amp;" and "&amp; TEXT($L$2,"dd mmmm") &amp; " (monthly change)"</f>
        <v>% Change between 30 May and 27 June (monthly change)</v>
      </c>
      <c r="D8" s="80" t="str">
        <f>"% Change between " &amp; TEXT($L$7,"dd mmmm")&amp;" and "&amp; TEXT($L$2,"dd mmmm") &amp; " (weekly change)"</f>
        <v>% Change between 20 June and 27 June (weekly change)</v>
      </c>
      <c r="E8" s="82" t="str">
        <f>"% Change between " &amp; TEXT($L$6,"dd mmmm")&amp;" and "&amp; TEXT($L$7,"dd mmmm") &amp; " (weekly change)"</f>
        <v>% Change between 13 June and 20 June (weekly change)</v>
      </c>
      <c r="F8" s="101" t="str">
        <f>"% Change between " &amp; TEXT($L$3,"dd mmmm")&amp;" and "&amp; TEXT($L$2,"dd mmmm") &amp; " (Change since 100th case of COVID-19)"</f>
        <v>% Change between 14 March and 27 June (Change since 100th case of COVID-19)</v>
      </c>
      <c r="G8" s="99" t="str">
        <f>"% Change between " &amp; TEXT($L$4,"dd mmmm")&amp;" and "&amp; TEXT($L$2,"dd mmmm") &amp; " (monthly change)"</f>
        <v>% Change between 30 May and 27 June (monthly change)</v>
      </c>
      <c r="H8" s="80" t="str">
        <f>"% Change between " &amp; TEXT($L$7,"dd mmmm")&amp;" and "&amp; TEXT($L$2,"dd mmmm") &amp; " (weekly change)"</f>
        <v>% Change between 20 June and 27 June (weekly change)</v>
      </c>
      <c r="I8" s="82" t="str">
        <f>"% Change between " &amp; TEXT($L$6,"dd mmmm")&amp;" and "&amp; TEXT($L$7,"dd mmmm") &amp; " (weekly change)"</f>
        <v>% Change between 13 June and 20 June (weekly change)</v>
      </c>
      <c r="J8" s="57"/>
      <c r="K8" s="43" t="s">
        <v>69</v>
      </c>
      <c r="L8" s="44">
        <v>44009</v>
      </c>
    </row>
    <row r="9" spans="1:12" ht="34.15" customHeight="1" thickBot="1" x14ac:dyDescent="0.3">
      <c r="A9" s="96"/>
      <c r="B9" s="98"/>
      <c r="C9" s="100"/>
      <c r="D9" s="81"/>
      <c r="E9" s="83"/>
      <c r="F9" s="102"/>
      <c r="G9" s="100"/>
      <c r="H9" s="81"/>
      <c r="I9" s="83"/>
      <c r="J9" s="58"/>
      <c r="K9" s="45" t="s">
        <v>18</v>
      </c>
      <c r="L9" s="47"/>
    </row>
    <row r="10" spans="1:12" x14ac:dyDescent="0.25">
      <c r="A10" s="66"/>
      <c r="B10" s="84" t="s">
        <v>17</v>
      </c>
      <c r="C10" s="85"/>
      <c r="D10" s="85"/>
      <c r="E10" s="85"/>
      <c r="F10" s="85"/>
      <c r="G10" s="85"/>
      <c r="H10" s="85"/>
      <c r="I10" s="86"/>
      <c r="J10" s="46"/>
      <c r="K10" s="64"/>
      <c r="L10" s="47"/>
    </row>
    <row r="11" spans="1:12" x14ac:dyDescent="0.25">
      <c r="A11" s="67" t="s">
        <v>16</v>
      </c>
      <c r="B11" s="32">
        <v>-0.21216712764393852</v>
      </c>
      <c r="C11" s="32">
        <v>8.9364862642793641E-2</v>
      </c>
      <c r="D11" s="32">
        <v>4.1451800786118653E-3</v>
      </c>
      <c r="E11" s="32">
        <v>2.0914216764407856E-2</v>
      </c>
      <c r="F11" s="32">
        <v>-0.17904806258042927</v>
      </c>
      <c r="G11" s="32">
        <v>8.8534850023185507E-2</v>
      </c>
      <c r="H11" s="32">
        <v>-3.1676855557050132E-5</v>
      </c>
      <c r="I11" s="68">
        <v>1.5745870065142498E-5</v>
      </c>
      <c r="J11" s="46"/>
      <c r="K11" s="46"/>
      <c r="L11" s="47"/>
    </row>
    <row r="12" spans="1:12" x14ac:dyDescent="0.25">
      <c r="A12" s="69" t="s">
        <v>6</v>
      </c>
      <c r="B12" s="32">
        <v>-0.19494334168977812</v>
      </c>
      <c r="C12" s="32">
        <v>0.11865081813643275</v>
      </c>
      <c r="D12" s="32">
        <v>1.7147724432702072E-2</v>
      </c>
      <c r="E12" s="32">
        <v>1.2549643393878096E-2</v>
      </c>
      <c r="F12" s="32">
        <v>-0.19722628368027362</v>
      </c>
      <c r="G12" s="32">
        <v>0.12033670650343931</v>
      </c>
      <c r="H12" s="32">
        <v>0</v>
      </c>
      <c r="I12" s="68">
        <v>0</v>
      </c>
      <c r="J12" s="46"/>
      <c r="K12" s="46"/>
      <c r="L12" s="47"/>
    </row>
    <row r="13" spans="1:12" ht="15" customHeight="1" x14ac:dyDescent="0.25">
      <c r="A13" s="69" t="s">
        <v>5</v>
      </c>
      <c r="B13" s="32">
        <v>-0.24992816909807491</v>
      </c>
      <c r="C13" s="32">
        <v>6.6597286463151439E-2</v>
      </c>
      <c r="D13" s="32">
        <v>-1.2842557381259834E-2</v>
      </c>
      <c r="E13" s="32">
        <v>2.3058394160583973E-2</v>
      </c>
      <c r="F13" s="32">
        <v>-0.21783561139624896</v>
      </c>
      <c r="G13" s="32">
        <v>4.3126800347958349E-2</v>
      </c>
      <c r="H13" s="32">
        <v>0</v>
      </c>
      <c r="I13" s="68">
        <v>0</v>
      </c>
      <c r="J13" s="46"/>
      <c r="K13" s="46"/>
      <c r="L13" s="47"/>
    </row>
    <row r="14" spans="1:12" ht="15" customHeight="1" x14ac:dyDescent="0.25">
      <c r="A14" s="69" t="s">
        <v>46</v>
      </c>
      <c r="B14" s="32">
        <v>-0.20893493919762873</v>
      </c>
      <c r="C14" s="32">
        <v>7.6857341708586935E-2</v>
      </c>
      <c r="D14" s="32">
        <v>7.1685769138865041E-3</v>
      </c>
      <c r="E14" s="32">
        <v>3.8266746513816452E-2</v>
      </c>
      <c r="F14" s="32">
        <v>-0.15130707913371799</v>
      </c>
      <c r="G14" s="32">
        <v>8.8232415841931644E-2</v>
      </c>
      <c r="H14" s="32">
        <v>0</v>
      </c>
      <c r="I14" s="68">
        <v>0</v>
      </c>
      <c r="J14" s="46"/>
      <c r="K14" s="46"/>
      <c r="L14" s="47"/>
    </row>
    <row r="15" spans="1:12" ht="15" customHeight="1" x14ac:dyDescent="0.25">
      <c r="A15" s="69" t="s">
        <v>4</v>
      </c>
      <c r="B15" s="32">
        <v>-0.22597238326130498</v>
      </c>
      <c r="C15" s="32">
        <v>9.2445475914189723E-2</v>
      </c>
      <c r="D15" s="32">
        <v>1.0736111875791376E-2</v>
      </c>
      <c r="E15" s="32">
        <v>-2.6631524037009635E-3</v>
      </c>
      <c r="F15" s="32">
        <v>-0.14957281893087648</v>
      </c>
      <c r="G15" s="32">
        <v>0.13669278070794144</v>
      </c>
      <c r="H15" s="32">
        <v>0</v>
      </c>
      <c r="I15" s="68">
        <v>0</v>
      </c>
      <c r="J15" s="46"/>
      <c r="K15" s="64"/>
      <c r="L15" s="47"/>
    </row>
    <row r="16" spans="1:12" ht="15" customHeight="1" x14ac:dyDescent="0.25">
      <c r="A16" s="69" t="s">
        <v>3</v>
      </c>
      <c r="B16" s="32">
        <v>-0.17428123921526983</v>
      </c>
      <c r="C16" s="32">
        <v>8.3989684254548003E-2</v>
      </c>
      <c r="D16" s="32">
        <v>-4.098360655737654E-3</v>
      </c>
      <c r="E16" s="32">
        <v>1.5196086398283626E-2</v>
      </c>
      <c r="F16" s="32">
        <v>-0.10864131526007925</v>
      </c>
      <c r="G16" s="32">
        <v>6.3295983939539724E-2</v>
      </c>
      <c r="H16" s="32">
        <v>0</v>
      </c>
      <c r="I16" s="68">
        <v>0</v>
      </c>
      <c r="J16" s="46"/>
      <c r="K16" s="46"/>
      <c r="L16" s="47"/>
    </row>
    <row r="17" spans="1:12" ht="15" customHeight="1" x14ac:dyDescent="0.25">
      <c r="A17" s="69" t="s">
        <v>45</v>
      </c>
      <c r="B17" s="32">
        <v>-0.20619937496013774</v>
      </c>
      <c r="C17" s="32">
        <v>0.10248914872885106</v>
      </c>
      <c r="D17" s="32">
        <v>1.426126640045644E-2</v>
      </c>
      <c r="E17" s="32">
        <v>2.4632598530394123E-2</v>
      </c>
      <c r="F17" s="32">
        <v>-0.11439554922971495</v>
      </c>
      <c r="G17" s="32">
        <v>0.17234688848312141</v>
      </c>
      <c r="H17" s="32">
        <v>0</v>
      </c>
      <c r="I17" s="68">
        <v>0</v>
      </c>
      <c r="J17" s="46"/>
      <c r="K17" s="46"/>
      <c r="L17" s="47"/>
    </row>
    <row r="18" spans="1:12" ht="15" customHeight="1" x14ac:dyDescent="0.25">
      <c r="A18" s="69" t="s">
        <v>2</v>
      </c>
      <c r="B18" s="32">
        <v>-0.17530305048621286</v>
      </c>
      <c r="C18" s="32">
        <v>9.1279543602282853E-3</v>
      </c>
      <c r="D18" s="32">
        <v>-5.1914241960183793E-2</v>
      </c>
      <c r="E18" s="32">
        <v>9.0696509103056711E-2</v>
      </c>
      <c r="F18" s="32">
        <v>-0.15610620617157456</v>
      </c>
      <c r="G18" s="32">
        <v>8.394074424135578E-2</v>
      </c>
      <c r="H18" s="32">
        <v>0</v>
      </c>
      <c r="I18" s="68">
        <v>0</v>
      </c>
      <c r="J18" s="46"/>
      <c r="K18" s="46"/>
      <c r="L18" s="47"/>
    </row>
    <row r="19" spans="1:12" x14ac:dyDescent="0.25">
      <c r="A19" s="70" t="s">
        <v>1</v>
      </c>
      <c r="B19" s="32">
        <v>-0.23345729674275451</v>
      </c>
      <c r="C19" s="32">
        <v>6.3139172965762658E-2</v>
      </c>
      <c r="D19" s="32">
        <v>4.2842741935484874E-3</v>
      </c>
      <c r="E19" s="32">
        <v>2.3647777108951828E-2</v>
      </c>
      <c r="F19" s="32">
        <v>-0.20181811781074177</v>
      </c>
      <c r="G19" s="32">
        <v>1.1138857336246755E-2</v>
      </c>
      <c r="H19" s="32">
        <v>0</v>
      </c>
      <c r="I19" s="68">
        <v>0</v>
      </c>
      <c r="J19" s="58"/>
      <c r="K19" s="48"/>
      <c r="L19" s="47"/>
    </row>
    <row r="20" spans="1:12" x14ac:dyDescent="0.25">
      <c r="A20" s="66"/>
      <c r="B20" s="87" t="s">
        <v>15</v>
      </c>
      <c r="C20" s="87"/>
      <c r="D20" s="87"/>
      <c r="E20" s="87"/>
      <c r="F20" s="87"/>
      <c r="G20" s="87"/>
      <c r="H20" s="87"/>
      <c r="I20" s="88"/>
      <c r="J20" s="46"/>
      <c r="K20" s="46"/>
      <c r="L20" s="47"/>
    </row>
    <row r="21" spans="1:12" x14ac:dyDescent="0.25">
      <c r="A21" s="69" t="s">
        <v>14</v>
      </c>
      <c r="B21" s="32">
        <v>-0.20678332392548993</v>
      </c>
      <c r="C21" s="32">
        <v>6.3181195228769083E-2</v>
      </c>
      <c r="D21" s="32">
        <v>-1.0978108837789158E-4</v>
      </c>
      <c r="E21" s="32">
        <v>1.4264799884528889E-2</v>
      </c>
      <c r="F21" s="32">
        <v>-0.1952740929021044</v>
      </c>
      <c r="G21" s="32">
        <v>9.1001089854870099E-2</v>
      </c>
      <c r="H21" s="32">
        <v>-2.7758145001666179E-5</v>
      </c>
      <c r="I21" s="68">
        <v>0</v>
      </c>
      <c r="J21" s="46"/>
      <c r="K21" s="46"/>
      <c r="L21" s="46"/>
    </row>
    <row r="22" spans="1:12" x14ac:dyDescent="0.25">
      <c r="A22" s="69" t="s">
        <v>13</v>
      </c>
      <c r="B22" s="32">
        <v>-0.22085763163102912</v>
      </c>
      <c r="C22" s="32">
        <v>9.4473345469224812E-2</v>
      </c>
      <c r="D22" s="32">
        <v>3.2815614646934943E-3</v>
      </c>
      <c r="E22" s="32">
        <v>2.1044752178794868E-2</v>
      </c>
      <c r="F22" s="32">
        <v>-0.15152230338640094</v>
      </c>
      <c r="G22" s="32">
        <v>8.3871807394997333E-2</v>
      </c>
      <c r="H22" s="32">
        <v>-2.3064693030705463E-5</v>
      </c>
      <c r="I22" s="68">
        <v>1.7993305048591424E-5</v>
      </c>
      <c r="J22" s="46"/>
      <c r="K22" s="52" t="s">
        <v>12</v>
      </c>
      <c r="L22" s="46" t="s">
        <v>63</v>
      </c>
    </row>
    <row r="23" spans="1:12" x14ac:dyDescent="0.25">
      <c r="A23" s="70" t="s">
        <v>48</v>
      </c>
      <c r="B23" s="32">
        <v>-0.12105657023923666</v>
      </c>
      <c r="C23" s="32">
        <v>0.11889433847115649</v>
      </c>
      <c r="D23" s="32">
        <v>2.6576348961391938E-2</v>
      </c>
      <c r="E23" s="32">
        <v>4.0513272324219862E-2</v>
      </c>
      <c r="F23" s="32">
        <v>-0.10079726473877004</v>
      </c>
      <c r="G23" s="32">
        <v>1.9715070019631353E-2</v>
      </c>
      <c r="H23" s="32">
        <v>0</v>
      </c>
      <c r="I23" s="68">
        <v>8.6569886433407461E-5</v>
      </c>
      <c r="J23" s="46"/>
      <c r="K23" s="49"/>
      <c r="L23" s="46" t="s">
        <v>9</v>
      </c>
    </row>
    <row r="24" spans="1:12" x14ac:dyDescent="0.25">
      <c r="A24" s="69" t="s">
        <v>49</v>
      </c>
      <c r="B24" s="32">
        <v>-0.27939839266989375</v>
      </c>
      <c r="C24" s="32">
        <v>0.12802170845018379</v>
      </c>
      <c r="D24" s="32">
        <v>5.4257455676247623E-3</v>
      </c>
      <c r="E24" s="32">
        <v>2.4808569025804417E-2</v>
      </c>
      <c r="F24" s="32">
        <v>-0.228011309717991</v>
      </c>
      <c r="G24" s="32">
        <v>0.1183333487468321</v>
      </c>
      <c r="H24" s="32">
        <v>-2.3224710715918917E-5</v>
      </c>
      <c r="I24" s="68">
        <v>2.322525011577703E-5</v>
      </c>
      <c r="J24" s="46"/>
      <c r="K24" s="46" t="s">
        <v>48</v>
      </c>
      <c r="L24" s="47">
        <v>78.554640911110596</v>
      </c>
    </row>
    <row r="25" spans="1:12" x14ac:dyDescent="0.25">
      <c r="A25" s="69" t="s">
        <v>50</v>
      </c>
      <c r="B25" s="32">
        <v>-0.23223464405037264</v>
      </c>
      <c r="C25" s="32">
        <v>7.2112688692999471E-2</v>
      </c>
      <c r="D25" s="32">
        <v>-7.3311042345953759E-3</v>
      </c>
      <c r="E25" s="32">
        <v>9.4760896454852972E-3</v>
      </c>
      <c r="F25" s="32">
        <v>-0.22198979804751384</v>
      </c>
      <c r="G25" s="32">
        <v>0.106175781162269</v>
      </c>
      <c r="H25" s="32">
        <v>0</v>
      </c>
      <c r="I25" s="68">
        <v>0</v>
      </c>
      <c r="J25" s="46"/>
      <c r="K25" s="46" t="s">
        <v>49</v>
      </c>
      <c r="L25" s="47">
        <v>63.881891805092849</v>
      </c>
    </row>
    <row r="26" spans="1:12" x14ac:dyDescent="0.25">
      <c r="A26" s="69" t="s">
        <v>51</v>
      </c>
      <c r="B26" s="32">
        <v>-0.17975149049980499</v>
      </c>
      <c r="C26" s="32">
        <v>3.5614414604548061E-2</v>
      </c>
      <c r="D26" s="32">
        <v>-8.7369324781576552E-3</v>
      </c>
      <c r="E26" s="32">
        <v>3.7003244120032974E-3</v>
      </c>
      <c r="F26" s="32">
        <v>-0.16174037743959435</v>
      </c>
      <c r="G26" s="32">
        <v>8.3339940478684538E-2</v>
      </c>
      <c r="H26" s="32">
        <v>0</v>
      </c>
      <c r="I26" s="68">
        <v>0</v>
      </c>
      <c r="J26" s="46"/>
      <c r="K26" s="46" t="s">
        <v>50</v>
      </c>
      <c r="L26" s="47">
        <v>71.612374710871237</v>
      </c>
    </row>
    <row r="27" spans="1:12" ht="17.25" customHeight="1" x14ac:dyDescent="0.25">
      <c r="A27" s="69" t="s">
        <v>52</v>
      </c>
      <c r="B27" s="32">
        <v>-0.16160428985933084</v>
      </c>
      <c r="C27" s="32">
        <v>2.5840373898975422E-2</v>
      </c>
      <c r="D27" s="32">
        <v>-1.1368804001819055E-2</v>
      </c>
      <c r="E27" s="32">
        <v>2.3877227636805998E-3</v>
      </c>
      <c r="F27" s="32">
        <v>-0.12325568752626381</v>
      </c>
      <c r="G27" s="32">
        <v>7.2153802940093881E-2</v>
      </c>
      <c r="H27" s="32">
        <v>0</v>
      </c>
      <c r="I27" s="68">
        <v>0</v>
      </c>
      <c r="J27" s="59"/>
      <c r="K27" s="50" t="s">
        <v>51</v>
      </c>
      <c r="L27" s="47">
        <v>79.20404524433053</v>
      </c>
    </row>
    <row r="28" spans="1:12" x14ac:dyDescent="0.25">
      <c r="A28" s="69" t="s">
        <v>53</v>
      </c>
      <c r="B28" s="32">
        <v>-0.1527113079935134</v>
      </c>
      <c r="C28" s="32">
        <v>2.4534889282127326E-2</v>
      </c>
      <c r="D28" s="32">
        <v>-1.1307518345871626E-2</v>
      </c>
      <c r="E28" s="32">
        <v>6.082838038633076E-3</v>
      </c>
      <c r="F28" s="32">
        <v>-4.9167857832914996E-2</v>
      </c>
      <c r="G28" s="32">
        <v>7.6121132109668421E-2</v>
      </c>
      <c r="H28" s="32">
        <v>0</v>
      </c>
      <c r="I28" s="68">
        <v>0</v>
      </c>
      <c r="J28" s="54"/>
      <c r="K28" s="41" t="s">
        <v>52</v>
      </c>
      <c r="L28" s="47">
        <v>81.727696771587034</v>
      </c>
    </row>
    <row r="29" spans="1:12" ht="15.75" thickBot="1" x14ac:dyDescent="0.3">
      <c r="A29" s="71" t="s">
        <v>54</v>
      </c>
      <c r="B29" s="72">
        <v>-0.16209741815278145</v>
      </c>
      <c r="C29" s="72">
        <v>6.1720067453625571E-2</v>
      </c>
      <c r="D29" s="72">
        <v>-4.4275774826059155E-3</v>
      </c>
      <c r="E29" s="72">
        <v>1.6393442622950838E-2</v>
      </c>
      <c r="F29" s="72">
        <v>8.9109982625586781E-2</v>
      </c>
      <c r="G29" s="72">
        <v>9.967417188568839E-2</v>
      </c>
      <c r="H29" s="72">
        <v>0</v>
      </c>
      <c r="I29" s="73">
        <v>0</v>
      </c>
      <c r="J29" s="54"/>
      <c r="K29" s="41" t="s">
        <v>53</v>
      </c>
      <c r="L29" s="47">
        <v>82.699837835699867</v>
      </c>
    </row>
    <row r="30" spans="1:12" x14ac:dyDescent="0.25">
      <c r="A30" s="31" t="s">
        <v>47</v>
      </c>
      <c r="B30" s="29"/>
      <c r="C30" s="29"/>
      <c r="D30" s="29"/>
      <c r="E30" s="29"/>
      <c r="F30" s="29"/>
      <c r="G30" s="29"/>
      <c r="H30" s="29"/>
      <c r="I30" s="29"/>
      <c r="J30" s="54"/>
      <c r="K30" s="41" t="s">
        <v>54</v>
      </c>
      <c r="L30" s="47">
        <v>78.919350545648129</v>
      </c>
    </row>
    <row r="31" spans="1:12" ht="12.75" customHeight="1" x14ac:dyDescent="0.25">
      <c r="B31" s="23"/>
      <c r="C31" s="23"/>
      <c r="D31" s="23"/>
      <c r="E31" s="23"/>
      <c r="F31" s="23"/>
      <c r="G31" s="23"/>
      <c r="H31" s="23"/>
      <c r="I31" s="23"/>
      <c r="K31" s="41"/>
      <c r="L31" s="47"/>
    </row>
    <row r="32" spans="1:12" ht="15.75" customHeight="1" x14ac:dyDescent="0.25">
      <c r="A32" s="26" t="str">
        <f>"Indexed number of payroll jobs and total wages, "&amp;$L$1</f>
        <v>Indexed number of payroll jobs and total wages, Accommodation and food services</v>
      </c>
      <c r="B32" s="30"/>
      <c r="C32" s="30"/>
      <c r="D32" s="30"/>
      <c r="E32" s="30"/>
      <c r="F32" s="30"/>
      <c r="G32" s="30"/>
      <c r="H32" s="30"/>
      <c r="I32" s="30"/>
      <c r="J32" s="62"/>
      <c r="K32" s="49"/>
      <c r="L32" s="47" t="s">
        <v>8</v>
      </c>
    </row>
    <row r="33" spans="1:12" x14ac:dyDescent="0.25">
      <c r="B33" s="23"/>
      <c r="C33" s="23"/>
      <c r="D33" s="23"/>
      <c r="E33" s="23"/>
      <c r="F33" s="23"/>
      <c r="G33" s="23"/>
      <c r="H33" s="23"/>
      <c r="I33" s="23"/>
      <c r="K33" s="46" t="s">
        <v>48</v>
      </c>
      <c r="L33" s="47">
        <v>85.618905077056198</v>
      </c>
    </row>
    <row r="34" spans="1:12" x14ac:dyDescent="0.25">
      <c r="F34" s="23"/>
      <c r="G34" s="23"/>
      <c r="H34" s="23"/>
      <c r="I34" s="23"/>
      <c r="K34" s="46" t="s">
        <v>49</v>
      </c>
      <c r="L34" s="47">
        <v>71.671290546004698</v>
      </c>
    </row>
    <row r="35" spans="1:12" x14ac:dyDescent="0.25">
      <c r="B35" s="23"/>
      <c r="C35" s="23"/>
      <c r="D35" s="23"/>
      <c r="E35" s="23"/>
      <c r="F35" s="23"/>
      <c r="G35" s="23"/>
      <c r="H35" s="23"/>
      <c r="I35" s="23"/>
      <c r="K35" s="46" t="s">
        <v>50</v>
      </c>
      <c r="L35" s="47">
        <v>77.343549216139806</v>
      </c>
    </row>
    <row r="36" spans="1:12" x14ac:dyDescent="0.25">
      <c r="A36" s="23"/>
      <c r="B36" s="23"/>
      <c r="C36" s="23"/>
      <c r="D36" s="23"/>
      <c r="E36" s="23"/>
      <c r="F36" s="23"/>
      <c r="G36" s="23"/>
      <c r="H36" s="23"/>
      <c r="I36" s="23"/>
      <c r="K36" s="50" t="s">
        <v>51</v>
      </c>
      <c r="L36" s="47">
        <v>82.747813004959042</v>
      </c>
    </row>
    <row r="37" spans="1:12" x14ac:dyDescent="0.25">
      <c r="A37" s="23"/>
      <c r="B37" s="23"/>
      <c r="C37" s="23"/>
      <c r="D37" s="23"/>
      <c r="E37" s="23"/>
      <c r="F37" s="23"/>
      <c r="G37" s="23"/>
      <c r="H37" s="23"/>
      <c r="I37" s="23"/>
      <c r="K37" s="41" t="s">
        <v>52</v>
      </c>
      <c r="L37" s="47">
        <v>84.803687516068607</v>
      </c>
    </row>
    <row r="38" spans="1:12" x14ac:dyDescent="0.25">
      <c r="A38" s="23"/>
      <c r="B38" s="23"/>
      <c r="C38" s="23"/>
      <c r="D38" s="23"/>
      <c r="E38" s="23"/>
      <c r="F38" s="23"/>
      <c r="G38" s="23"/>
      <c r="H38" s="23"/>
      <c r="I38" s="23"/>
      <c r="K38" s="41" t="s">
        <v>53</v>
      </c>
      <c r="L38" s="47">
        <v>85.69789977455207</v>
      </c>
    </row>
    <row r="39" spans="1:12" x14ac:dyDescent="0.25">
      <c r="A39" s="23"/>
      <c r="B39" s="23"/>
      <c r="C39" s="23"/>
      <c r="D39" s="23"/>
      <c r="E39" s="23"/>
      <c r="F39" s="23"/>
      <c r="G39" s="23"/>
      <c r="H39" s="23"/>
      <c r="I39" s="23"/>
      <c r="K39" s="41" t="s">
        <v>54</v>
      </c>
      <c r="L39" s="47">
        <v>84.162895927601809</v>
      </c>
    </row>
    <row r="40" spans="1:12" x14ac:dyDescent="0.25">
      <c r="A40" s="23"/>
      <c r="B40" s="23"/>
      <c r="C40" s="23"/>
      <c r="D40" s="23"/>
      <c r="E40" s="23"/>
      <c r="F40" s="23"/>
      <c r="G40" s="23"/>
      <c r="H40" s="23"/>
      <c r="I40" s="23"/>
      <c r="K40" s="41"/>
      <c r="L40" s="47"/>
    </row>
    <row r="41" spans="1:12" ht="25.5" customHeight="1" x14ac:dyDescent="0.25">
      <c r="F41" s="23"/>
      <c r="G41" s="23"/>
      <c r="H41" s="23"/>
      <c r="I41" s="23"/>
      <c r="K41" s="49"/>
      <c r="L41" s="47" t="s">
        <v>7</v>
      </c>
    </row>
    <row r="42" spans="1:12" x14ac:dyDescent="0.25">
      <c r="B42" s="29"/>
      <c r="C42" s="29"/>
      <c r="D42" s="29"/>
      <c r="E42" s="29"/>
      <c r="F42" s="29"/>
      <c r="G42" s="29"/>
      <c r="H42" s="29"/>
      <c r="I42" s="29"/>
      <c r="J42" s="54"/>
      <c r="K42" s="46" t="s">
        <v>48</v>
      </c>
      <c r="L42" s="47">
        <v>87.894342976076331</v>
      </c>
    </row>
    <row r="43" spans="1:12" x14ac:dyDescent="0.25">
      <c r="K43" s="46" t="s">
        <v>49</v>
      </c>
      <c r="L43" s="47">
        <v>72.060160733010619</v>
      </c>
    </row>
    <row r="44" spans="1:12" x14ac:dyDescent="0.25">
      <c r="B44" s="29"/>
      <c r="C44" s="29"/>
      <c r="D44" s="29"/>
      <c r="E44" s="29"/>
      <c r="F44" s="29"/>
      <c r="G44" s="29"/>
      <c r="H44" s="29"/>
      <c r="I44" s="29"/>
      <c r="J44" s="54"/>
      <c r="K44" s="46" t="s">
        <v>50</v>
      </c>
      <c r="L44" s="47">
        <v>76.776535594962738</v>
      </c>
    </row>
    <row r="45" spans="1:12" ht="15.4" customHeight="1" x14ac:dyDescent="0.25">
      <c r="A45" s="26" t="str">
        <f>"Indexed number of payroll jobs in "&amp;$L$1&amp;" each week by age group"</f>
        <v>Indexed number of payroll jobs in Accommodation and food services each week by age group</v>
      </c>
      <c r="B45" s="29"/>
      <c r="C45" s="29"/>
      <c r="D45" s="29"/>
      <c r="E45" s="29"/>
      <c r="F45" s="29"/>
      <c r="G45" s="29"/>
      <c r="H45" s="29"/>
      <c r="I45" s="29"/>
      <c r="J45" s="54"/>
      <c r="K45" s="50" t="s">
        <v>51</v>
      </c>
      <c r="L45" s="47">
        <v>82.024850950019498</v>
      </c>
    </row>
    <row r="46" spans="1:12" ht="15.4" customHeight="1" x14ac:dyDescent="0.25">
      <c r="B46" s="29"/>
      <c r="C46" s="29"/>
      <c r="D46" s="29"/>
      <c r="E46" s="29"/>
      <c r="F46" s="29"/>
      <c r="G46" s="29"/>
      <c r="H46" s="29"/>
      <c r="I46" s="29"/>
      <c r="J46" s="54"/>
      <c r="K46" s="41" t="s">
        <v>52</v>
      </c>
      <c r="L46" s="47">
        <v>83.839571014066919</v>
      </c>
    </row>
    <row r="47" spans="1:12" ht="15.4" customHeight="1" x14ac:dyDescent="0.25">
      <c r="B47" s="29"/>
      <c r="C47" s="29"/>
      <c r="D47" s="29"/>
      <c r="E47" s="29"/>
      <c r="F47" s="29"/>
      <c r="G47" s="29"/>
      <c r="H47" s="29"/>
      <c r="I47" s="29"/>
      <c r="J47" s="54"/>
      <c r="K47" s="41" t="s">
        <v>53</v>
      </c>
      <c r="L47" s="47">
        <v>84.72886920064866</v>
      </c>
    </row>
    <row r="48" spans="1:12" ht="15.4" customHeight="1" x14ac:dyDescent="0.25">
      <c r="B48" s="29"/>
      <c r="C48" s="29"/>
      <c r="D48" s="29"/>
      <c r="E48" s="29"/>
      <c r="F48" s="29"/>
      <c r="G48" s="29"/>
      <c r="H48" s="29"/>
      <c r="I48" s="29"/>
      <c r="J48" s="54"/>
      <c r="K48" s="41" t="s">
        <v>54</v>
      </c>
      <c r="L48" s="47">
        <v>83.79025818472185</v>
      </c>
    </row>
    <row r="49" spans="1:12" ht="15.4" customHeight="1" x14ac:dyDescent="0.25">
      <c r="B49" s="29"/>
      <c r="C49" s="29"/>
      <c r="D49" s="29"/>
      <c r="E49" s="29"/>
      <c r="F49" s="29"/>
      <c r="G49" s="29"/>
      <c r="H49" s="29"/>
      <c r="I49" s="29"/>
      <c r="J49" s="54"/>
      <c r="K49" s="41"/>
      <c r="L49" s="47"/>
    </row>
    <row r="50" spans="1:12" ht="15.4" customHeight="1" x14ac:dyDescent="0.25">
      <c r="B50" s="29"/>
      <c r="C50" s="29"/>
      <c r="D50" s="29"/>
      <c r="E50" s="29"/>
      <c r="F50" s="29"/>
      <c r="G50" s="29"/>
      <c r="H50" s="29"/>
      <c r="I50" s="29"/>
      <c r="J50" s="54"/>
      <c r="K50" s="43"/>
      <c r="L50" s="43"/>
    </row>
    <row r="51" spans="1:12" ht="15.4" customHeight="1" x14ac:dyDescent="0.25">
      <c r="B51" s="27"/>
      <c r="C51" s="27"/>
      <c r="D51" s="27"/>
      <c r="E51" s="27"/>
      <c r="F51" s="27"/>
      <c r="G51" s="27"/>
      <c r="H51" s="27"/>
      <c r="I51" s="27"/>
      <c r="J51" s="63"/>
      <c r="K51" s="41" t="s">
        <v>11</v>
      </c>
      <c r="L51" s="46" t="s">
        <v>64</v>
      </c>
    </row>
    <row r="52" spans="1:12" ht="15.4" customHeight="1" x14ac:dyDescent="0.25">
      <c r="B52" s="27"/>
      <c r="C52" s="27"/>
      <c r="D52" s="27"/>
      <c r="E52" s="27"/>
      <c r="F52" s="27"/>
      <c r="G52" s="27"/>
      <c r="H52" s="27"/>
      <c r="I52" s="27"/>
      <c r="J52" s="63"/>
      <c r="K52" s="51"/>
      <c r="L52" s="46" t="s">
        <v>9</v>
      </c>
    </row>
    <row r="53" spans="1:12" ht="15.4" customHeight="1" x14ac:dyDescent="0.25">
      <c r="B53" s="28"/>
      <c r="C53" s="28"/>
      <c r="D53" s="28"/>
      <c r="E53" s="28"/>
      <c r="F53" s="28"/>
      <c r="G53" s="28"/>
      <c r="H53" s="28"/>
      <c r="I53" s="28"/>
      <c r="J53" s="54"/>
      <c r="K53" s="46" t="s">
        <v>6</v>
      </c>
      <c r="L53" s="47">
        <v>73.815517565282747</v>
      </c>
    </row>
    <row r="54" spans="1:12" ht="15.4" customHeight="1" x14ac:dyDescent="0.25">
      <c r="B54" s="28"/>
      <c r="C54" s="28"/>
      <c r="D54" s="28"/>
      <c r="E54" s="28"/>
      <c r="F54" s="28"/>
      <c r="G54" s="28"/>
      <c r="H54" s="28"/>
      <c r="I54" s="28"/>
      <c r="J54" s="54"/>
      <c r="K54" s="46" t="s">
        <v>5</v>
      </c>
      <c r="L54" s="47">
        <v>72.951823537753484</v>
      </c>
    </row>
    <row r="55" spans="1:12" ht="15.4" customHeight="1" x14ac:dyDescent="0.25">
      <c r="B55" s="4"/>
      <c r="C55" s="4"/>
      <c r="D55" s="5"/>
      <c r="E55" s="2"/>
      <c r="F55" s="28"/>
      <c r="G55" s="28"/>
      <c r="H55" s="28"/>
      <c r="I55" s="28"/>
      <c r="J55" s="54"/>
      <c r="K55" s="46" t="s">
        <v>46</v>
      </c>
      <c r="L55" s="47">
        <v>75.894057101648798</v>
      </c>
    </row>
    <row r="56" spans="1:12" ht="15.4" customHeight="1" x14ac:dyDescent="0.25">
      <c r="B56" s="4"/>
      <c r="C56" s="4"/>
      <c r="D56" s="5"/>
      <c r="E56" s="2"/>
      <c r="F56" s="28"/>
      <c r="G56" s="28"/>
      <c r="H56" s="28"/>
      <c r="I56" s="28"/>
      <c r="J56" s="54"/>
      <c r="K56" s="50" t="s">
        <v>4</v>
      </c>
      <c r="L56" s="47">
        <v>73.440493932297215</v>
      </c>
    </row>
    <row r="57" spans="1:12" ht="15.4" customHeight="1" x14ac:dyDescent="0.25">
      <c r="A57" s="4"/>
      <c r="B57" s="4"/>
      <c r="C57" s="4"/>
      <c r="D57" s="5"/>
      <c r="E57" s="2"/>
      <c r="F57" s="28"/>
      <c r="G57" s="28"/>
      <c r="H57" s="28"/>
      <c r="I57" s="28"/>
      <c r="J57" s="54"/>
      <c r="K57" s="41" t="s">
        <v>3</v>
      </c>
      <c r="L57" s="47">
        <v>78.393379755777588</v>
      </c>
    </row>
    <row r="58" spans="1:12" ht="15.4" customHeight="1" x14ac:dyDescent="0.25">
      <c r="B58" s="29"/>
      <c r="C58" s="29"/>
      <c r="D58" s="29"/>
      <c r="E58" s="29"/>
      <c r="F58" s="28"/>
      <c r="G58" s="28"/>
      <c r="H58" s="28"/>
      <c r="I58" s="28"/>
      <c r="J58" s="54"/>
      <c r="K58" s="41" t="s">
        <v>45</v>
      </c>
      <c r="L58" s="47">
        <v>75.983436853002075</v>
      </c>
    </row>
    <row r="59" spans="1:12" ht="15.4" customHeight="1" x14ac:dyDescent="0.25">
      <c r="K59" s="41" t="s">
        <v>2</v>
      </c>
      <c r="L59" s="47">
        <v>82.541106128550084</v>
      </c>
    </row>
    <row r="60" spans="1:12" ht="15.4" customHeight="1" x14ac:dyDescent="0.25">
      <c r="A60" s="26" t="str">
        <f>"Indexed number of payroll jobs held by men in "&amp;$L$1&amp;" each week by State and Territory"</f>
        <v>Indexed number of payroll jobs held by men in Accommodation and food services each week by State and Territory</v>
      </c>
      <c r="K60" s="41" t="s">
        <v>1</v>
      </c>
      <c r="L60" s="47">
        <v>76.006596124776692</v>
      </c>
    </row>
    <row r="61" spans="1:12" ht="15.4" customHeight="1" x14ac:dyDescent="0.25">
      <c r="K61" s="49"/>
      <c r="L61" s="47" t="s">
        <v>8</v>
      </c>
    </row>
    <row r="62" spans="1:12" ht="15.4" customHeight="1" x14ac:dyDescent="0.25">
      <c r="B62" s="4"/>
      <c r="C62" s="4"/>
      <c r="D62" s="4"/>
      <c r="E62" s="4"/>
      <c r="F62" s="28"/>
      <c r="G62" s="28"/>
      <c r="H62" s="28"/>
      <c r="I62" s="28"/>
      <c r="J62" s="54"/>
      <c r="K62" s="46" t="s">
        <v>6</v>
      </c>
      <c r="L62" s="47">
        <v>79.591395829419497</v>
      </c>
    </row>
    <row r="63" spans="1:12" ht="15.4" customHeight="1" x14ac:dyDescent="0.25">
      <c r="B63" s="4"/>
      <c r="C63" s="4"/>
      <c r="D63" s="4"/>
      <c r="E63" s="4"/>
      <c r="F63" s="28"/>
      <c r="G63" s="28"/>
      <c r="H63" s="28"/>
      <c r="I63" s="28"/>
      <c r="J63" s="54"/>
      <c r="K63" s="46" t="s">
        <v>5</v>
      </c>
      <c r="L63" s="47">
        <v>77.282161688303319</v>
      </c>
    </row>
    <row r="64" spans="1:12" ht="15.4" customHeight="1" x14ac:dyDescent="0.25">
      <c r="B64" s="4"/>
      <c r="C64" s="4"/>
      <c r="D64" s="3"/>
      <c r="E64" s="2"/>
      <c r="F64" s="28"/>
      <c r="G64" s="28"/>
      <c r="H64" s="28"/>
      <c r="I64" s="28"/>
      <c r="J64" s="54"/>
      <c r="K64" s="46" t="s">
        <v>46</v>
      </c>
      <c r="L64" s="47">
        <v>79.545678041105319</v>
      </c>
    </row>
    <row r="65" spans="1:12" ht="15.4" customHeight="1" x14ac:dyDescent="0.25">
      <c r="B65" s="4"/>
      <c r="C65" s="4"/>
      <c r="D65" s="3"/>
      <c r="E65" s="2"/>
      <c r="F65" s="28"/>
      <c r="G65" s="28"/>
      <c r="H65" s="28"/>
      <c r="I65" s="28"/>
      <c r="J65" s="54"/>
      <c r="K65" s="50" t="s">
        <v>4</v>
      </c>
      <c r="L65" s="47">
        <v>77.741111347668721</v>
      </c>
    </row>
    <row r="66" spans="1:12" ht="15.4" customHeight="1" x14ac:dyDescent="0.25">
      <c r="B66" s="4"/>
      <c r="C66" s="4"/>
      <c r="D66" s="3"/>
      <c r="E66" s="2"/>
      <c r="F66" s="28"/>
      <c r="G66" s="28"/>
      <c r="H66" s="28"/>
      <c r="I66" s="28"/>
      <c r="J66" s="54"/>
      <c r="K66" s="41" t="s">
        <v>3</v>
      </c>
      <c r="L66" s="47">
        <v>83.44938944393985</v>
      </c>
    </row>
    <row r="67" spans="1:12" ht="15.4" customHeight="1" x14ac:dyDescent="0.25">
      <c r="B67" s="28"/>
      <c r="C67" s="28"/>
      <c r="D67" s="28"/>
      <c r="E67" s="28"/>
      <c r="F67" s="28"/>
      <c r="G67" s="28"/>
      <c r="H67" s="28"/>
      <c r="I67" s="28"/>
      <c r="J67" s="54"/>
      <c r="K67" s="41" t="s">
        <v>45</v>
      </c>
      <c r="L67" s="47">
        <v>79.865424430641824</v>
      </c>
    </row>
    <row r="68" spans="1:12" ht="15.4" customHeight="1" x14ac:dyDescent="0.25">
      <c r="A68" s="28"/>
      <c r="B68" s="28"/>
      <c r="C68" s="28"/>
      <c r="D68" s="28"/>
      <c r="E68" s="28"/>
      <c r="F68" s="28"/>
      <c r="G68" s="28"/>
      <c r="H68" s="28"/>
      <c r="I68" s="28"/>
      <c r="J68" s="54"/>
      <c r="K68" s="41" t="s">
        <v>2</v>
      </c>
      <c r="L68" s="47">
        <v>87.414050822122562</v>
      </c>
    </row>
    <row r="69" spans="1:12" ht="15.4" customHeight="1" x14ac:dyDescent="0.25">
      <c r="A69" s="28"/>
      <c r="B69" s="27"/>
      <c r="C69" s="27"/>
      <c r="D69" s="27"/>
      <c r="E69" s="27"/>
      <c r="F69" s="27"/>
      <c r="G69" s="27"/>
      <c r="H69" s="27"/>
      <c r="I69" s="27"/>
      <c r="J69" s="63"/>
      <c r="K69" s="41" t="s">
        <v>1</v>
      </c>
      <c r="L69" s="47">
        <v>78.768723375017174</v>
      </c>
    </row>
    <row r="70" spans="1:12" ht="15.4" customHeight="1" x14ac:dyDescent="0.25">
      <c r="K70" s="43"/>
      <c r="L70" s="47" t="s">
        <v>7</v>
      </c>
    </row>
    <row r="71" spans="1:12" ht="15.4" customHeight="1" x14ac:dyDescent="0.25">
      <c r="K71" s="46" t="s">
        <v>6</v>
      </c>
      <c r="L71" s="47">
        <v>80.460266766860784</v>
      </c>
    </row>
    <row r="72" spans="1:12" ht="15.4" customHeight="1" x14ac:dyDescent="0.25">
      <c r="K72" s="46" t="s">
        <v>5</v>
      </c>
      <c r="L72" s="47">
        <v>76.222460003351856</v>
      </c>
    </row>
    <row r="73" spans="1:12" ht="15.4" customHeight="1" x14ac:dyDescent="0.25">
      <c r="K73" s="46" t="s">
        <v>46</v>
      </c>
      <c r="L73" s="47">
        <v>79.811190874225588</v>
      </c>
    </row>
    <row r="74" spans="1:12" ht="15.4" customHeight="1" x14ac:dyDescent="0.25">
      <c r="K74" s="50" t="s">
        <v>4</v>
      </c>
      <c r="L74" s="47">
        <v>77.922077922077932</v>
      </c>
    </row>
    <row r="75" spans="1:12" ht="15.4" customHeight="1" x14ac:dyDescent="0.25">
      <c r="A75" s="26" t="str">
        <f>"Indexed number of payroll jobs held by women in "&amp;$L$1&amp;" each week by State and Territory"</f>
        <v>Indexed number of payroll jobs held by women in Accommodation and food services each week by State and Territory</v>
      </c>
      <c r="K75" s="41" t="s">
        <v>3</v>
      </c>
      <c r="L75" s="47">
        <v>82.749688835065754</v>
      </c>
    </row>
    <row r="76" spans="1:12" ht="15.4" customHeight="1" x14ac:dyDescent="0.25">
      <c r="K76" s="41" t="s">
        <v>45</v>
      </c>
      <c r="L76" s="47">
        <v>80.779848171152523</v>
      </c>
    </row>
    <row r="77" spans="1:12" ht="15.4" customHeight="1" x14ac:dyDescent="0.25">
      <c r="B77" s="4"/>
      <c r="C77" s="4"/>
      <c r="D77" s="4"/>
      <c r="E77" s="4"/>
      <c r="F77" s="28"/>
      <c r="G77" s="28"/>
      <c r="H77" s="28"/>
      <c r="I77" s="28"/>
      <c r="J77" s="54"/>
      <c r="K77" s="41" t="s">
        <v>2</v>
      </c>
      <c r="L77" s="47">
        <v>82.929745889387135</v>
      </c>
    </row>
    <row r="78" spans="1:12" ht="15.4" customHeight="1" x14ac:dyDescent="0.25">
      <c r="B78" s="4"/>
      <c r="C78" s="4"/>
      <c r="D78" s="4"/>
      <c r="E78" s="4"/>
      <c r="F78" s="28"/>
      <c r="G78" s="28"/>
      <c r="H78" s="28"/>
      <c r="I78" s="28"/>
      <c r="J78" s="54"/>
      <c r="K78" s="41" t="s">
        <v>1</v>
      </c>
      <c r="L78" s="47">
        <v>78.576336402363609</v>
      </c>
    </row>
    <row r="79" spans="1:12" ht="15.4" customHeight="1" x14ac:dyDescent="0.25">
      <c r="B79" s="4"/>
      <c r="C79" s="4"/>
      <c r="D79" s="3"/>
      <c r="E79" s="2"/>
      <c r="F79" s="28"/>
      <c r="G79" s="28"/>
      <c r="H79" s="28"/>
      <c r="I79" s="28"/>
      <c r="J79" s="54"/>
      <c r="K79" s="49"/>
      <c r="L79" s="49"/>
    </row>
    <row r="80" spans="1:12" ht="15.4" customHeight="1" x14ac:dyDescent="0.25">
      <c r="B80" s="4"/>
      <c r="C80" s="4"/>
      <c r="D80" s="3"/>
      <c r="E80" s="2"/>
      <c r="F80" s="28"/>
      <c r="G80" s="28"/>
      <c r="H80" s="28"/>
      <c r="I80" s="28"/>
      <c r="J80" s="54"/>
      <c r="K80" s="46" t="s">
        <v>10</v>
      </c>
      <c r="L80" s="46" t="s">
        <v>65</v>
      </c>
    </row>
    <row r="81" spans="1:12" ht="15.4" customHeight="1" x14ac:dyDescent="0.25">
      <c r="B81" s="4"/>
      <c r="C81" s="4"/>
      <c r="D81" s="3"/>
      <c r="E81" s="2"/>
      <c r="F81" s="28"/>
      <c r="G81" s="28"/>
      <c r="H81" s="28"/>
      <c r="I81" s="28"/>
      <c r="J81" s="54"/>
      <c r="K81" s="49"/>
      <c r="L81" s="46" t="s">
        <v>9</v>
      </c>
    </row>
    <row r="82" spans="1:12" ht="15.4" customHeight="1" x14ac:dyDescent="0.25">
      <c r="A82" s="28"/>
      <c r="B82" s="28"/>
      <c r="C82" s="28"/>
      <c r="D82" s="28"/>
      <c r="E82" s="28"/>
      <c r="F82" s="28"/>
      <c r="G82" s="28"/>
      <c r="H82" s="28"/>
      <c r="I82" s="28"/>
      <c r="J82" s="54"/>
      <c r="K82" s="46" t="s">
        <v>6</v>
      </c>
      <c r="L82" s="47">
        <v>71.024518682498154</v>
      </c>
    </row>
    <row r="83" spans="1:12" ht="15.4" customHeight="1" x14ac:dyDescent="0.25">
      <c r="B83" s="28"/>
      <c r="C83" s="28"/>
      <c r="D83" s="28"/>
      <c r="E83" s="28"/>
      <c r="F83" s="28"/>
      <c r="G83" s="28"/>
      <c r="H83" s="28"/>
      <c r="I83" s="28"/>
      <c r="J83" s="54"/>
      <c r="K83" s="46" t="s">
        <v>5</v>
      </c>
      <c r="L83" s="47">
        <v>69.391047335409056</v>
      </c>
    </row>
    <row r="84" spans="1:12" ht="15.4" customHeight="1" x14ac:dyDescent="0.25">
      <c r="A84" s="28"/>
      <c r="B84" s="27"/>
      <c r="C84" s="27"/>
      <c r="D84" s="27"/>
      <c r="E84" s="27"/>
      <c r="F84" s="27"/>
      <c r="G84" s="27"/>
      <c r="H84" s="27"/>
      <c r="I84" s="27"/>
      <c r="J84" s="63"/>
      <c r="K84" s="46" t="s">
        <v>46</v>
      </c>
      <c r="L84" s="47">
        <v>72.414537238026327</v>
      </c>
    </row>
    <row r="85" spans="1:12" ht="15.4" customHeight="1" x14ac:dyDescent="0.25">
      <c r="K85" s="50" t="s">
        <v>4</v>
      </c>
      <c r="L85" s="47">
        <v>69.169622110798585</v>
      </c>
    </row>
    <row r="86" spans="1:12" ht="15.4" customHeight="1" x14ac:dyDescent="0.25">
      <c r="K86" s="41" t="s">
        <v>3</v>
      </c>
      <c r="L86" s="47">
        <v>74.611895814435655</v>
      </c>
    </row>
    <row r="87" spans="1:12" ht="15.4" customHeight="1" x14ac:dyDescent="0.25">
      <c r="K87" s="41" t="s">
        <v>45</v>
      </c>
      <c r="L87" s="47">
        <v>69.2448303438821</v>
      </c>
    </row>
    <row r="88" spans="1:12" ht="15.4" customHeight="1" x14ac:dyDescent="0.25">
      <c r="K88" s="41" t="s">
        <v>2</v>
      </c>
      <c r="L88" s="47">
        <v>80.536723163841799</v>
      </c>
    </row>
    <row r="89" spans="1:12" ht="15.4" customHeight="1" x14ac:dyDescent="0.25">
      <c r="K89" s="41" t="s">
        <v>1</v>
      </c>
      <c r="L89" s="47">
        <v>68.94223555888972</v>
      </c>
    </row>
    <row r="90" spans="1:12" ht="15.4" customHeight="1" x14ac:dyDescent="0.25">
      <c r="K90" s="49"/>
      <c r="L90" s="47" t="s">
        <v>8</v>
      </c>
    </row>
    <row r="91" spans="1:12" ht="15" customHeight="1" x14ac:dyDescent="0.25">
      <c r="K91" s="46" t="s">
        <v>6</v>
      </c>
      <c r="L91" s="47">
        <v>78.69541155162004</v>
      </c>
    </row>
    <row r="92" spans="1:12" ht="15" customHeight="1" x14ac:dyDescent="0.25">
      <c r="K92" s="46" t="s">
        <v>5</v>
      </c>
      <c r="L92" s="47">
        <v>75.24705563828347</v>
      </c>
    </row>
    <row r="93" spans="1:12" ht="15" customHeight="1" x14ac:dyDescent="0.25">
      <c r="A93" s="26"/>
      <c r="K93" s="46" t="s">
        <v>46</v>
      </c>
      <c r="L93" s="47">
        <v>77.810782334945486</v>
      </c>
    </row>
    <row r="94" spans="1:12" ht="15" customHeight="1" x14ac:dyDescent="0.25">
      <c r="K94" s="50" t="s">
        <v>4</v>
      </c>
      <c r="L94" s="47">
        <v>75.149810443928089</v>
      </c>
    </row>
    <row r="95" spans="1:12" ht="15" customHeight="1" x14ac:dyDescent="0.25">
      <c r="K95" s="41" t="s">
        <v>3</v>
      </c>
      <c r="L95" s="47">
        <v>81.609433717765967</v>
      </c>
    </row>
    <row r="96" spans="1:12" ht="15" customHeight="1" x14ac:dyDescent="0.25">
      <c r="K96" s="41" t="s">
        <v>45</v>
      </c>
      <c r="L96" s="47">
        <v>76.145321604021476</v>
      </c>
    </row>
    <row r="97" spans="1:12" ht="15" customHeight="1" x14ac:dyDescent="0.25">
      <c r="K97" s="41" t="s">
        <v>2</v>
      </c>
      <c r="L97" s="47">
        <v>85.621468926553661</v>
      </c>
    </row>
    <row r="98" spans="1:12" ht="15" customHeight="1" x14ac:dyDescent="0.25">
      <c r="K98" s="41" t="s">
        <v>1</v>
      </c>
      <c r="L98" s="47">
        <v>73.6384096024006</v>
      </c>
    </row>
    <row r="99" spans="1:12" ht="15" customHeight="1" x14ac:dyDescent="0.25">
      <c r="K99" s="43"/>
      <c r="L99" s="47" t="s">
        <v>7</v>
      </c>
    </row>
    <row r="100" spans="1:12" ht="15" customHeight="1" x14ac:dyDescent="0.25">
      <c r="A100" s="25"/>
      <c r="B100" s="24"/>
      <c r="K100" s="46" t="s">
        <v>6</v>
      </c>
      <c r="L100" s="47">
        <v>79.901220902931513</v>
      </c>
    </row>
    <row r="101" spans="1:12" x14ac:dyDescent="0.25">
      <c r="A101" s="25"/>
      <c r="B101" s="24"/>
      <c r="K101" s="46" t="s">
        <v>5</v>
      </c>
      <c r="L101" s="47">
        <v>74.217093091466992</v>
      </c>
    </row>
    <row r="102" spans="1:12" x14ac:dyDescent="0.25">
      <c r="A102" s="25"/>
      <c r="B102" s="24"/>
      <c r="K102" s="46" t="s">
        <v>46</v>
      </c>
      <c r="L102" s="47">
        <v>78.323622377089762</v>
      </c>
    </row>
    <row r="103" spans="1:12" x14ac:dyDescent="0.25">
      <c r="A103" s="25"/>
      <c r="B103" s="24"/>
      <c r="K103" s="50" t="s">
        <v>4</v>
      </c>
      <c r="L103" s="47">
        <v>76.083323142146668</v>
      </c>
    </row>
    <row r="104" spans="1:12" x14ac:dyDescent="0.25">
      <c r="A104" s="25"/>
      <c r="B104" s="24"/>
      <c r="K104" s="41" t="s">
        <v>3</v>
      </c>
      <c r="L104" s="47">
        <v>81.104055980303229</v>
      </c>
    </row>
    <row r="105" spans="1:12" x14ac:dyDescent="0.25">
      <c r="A105" s="25"/>
      <c r="B105" s="24"/>
      <c r="K105" s="41" t="s">
        <v>45</v>
      </c>
      <c r="L105" s="47">
        <v>77.104992573974641</v>
      </c>
    </row>
    <row r="106" spans="1:12" x14ac:dyDescent="0.25">
      <c r="A106" s="25"/>
      <c r="B106" s="24"/>
      <c r="K106" s="41" t="s">
        <v>2</v>
      </c>
      <c r="L106" s="47">
        <v>81.949152542372886</v>
      </c>
    </row>
    <row r="107" spans="1:12" x14ac:dyDescent="0.25">
      <c r="A107" s="25"/>
      <c r="B107" s="24"/>
      <c r="K107" s="41" t="s">
        <v>1</v>
      </c>
      <c r="L107" s="47">
        <v>74.088522130532624</v>
      </c>
    </row>
    <row r="108" spans="1:12" x14ac:dyDescent="0.25">
      <c r="A108" s="25"/>
      <c r="B108" s="24"/>
      <c r="K108" s="52" t="s">
        <v>55</v>
      </c>
      <c r="L108" s="52"/>
    </row>
    <row r="109" spans="1:12" x14ac:dyDescent="0.25">
      <c r="A109" s="25"/>
      <c r="B109" s="24"/>
      <c r="K109" s="75">
        <v>43904</v>
      </c>
      <c r="L109" s="47">
        <v>100</v>
      </c>
    </row>
    <row r="110" spans="1:12" x14ac:dyDescent="0.25">
      <c r="K110" s="75">
        <v>43911</v>
      </c>
      <c r="L110" s="47">
        <v>96.942985796555362</v>
      </c>
    </row>
    <row r="111" spans="1:12" x14ac:dyDescent="0.25">
      <c r="K111" s="75">
        <v>43918</v>
      </c>
      <c r="L111" s="47">
        <v>81.727796261407519</v>
      </c>
    </row>
    <row r="112" spans="1:12" x14ac:dyDescent="0.25">
      <c r="K112" s="75">
        <v>43925</v>
      </c>
      <c r="L112" s="47">
        <v>70.111436244839055</v>
      </c>
    </row>
    <row r="113" spans="11:12" x14ac:dyDescent="0.25">
      <c r="K113" s="75">
        <v>43932</v>
      </c>
      <c r="L113" s="47">
        <v>64.797370425301636</v>
      </c>
    </row>
    <row r="114" spans="11:12" x14ac:dyDescent="0.25">
      <c r="K114" s="75">
        <v>43939</v>
      </c>
      <c r="L114" s="47">
        <v>64.583984714260907</v>
      </c>
    </row>
    <row r="115" spans="11:12" x14ac:dyDescent="0.25">
      <c r="K115" s="75">
        <v>43946</v>
      </c>
      <c r="L115" s="47">
        <v>66.858139255221076</v>
      </c>
    </row>
    <row r="116" spans="11:12" x14ac:dyDescent="0.25">
      <c r="K116" s="75">
        <v>43953</v>
      </c>
      <c r="L116" s="47">
        <v>68.451383599898449</v>
      </c>
    </row>
    <row r="117" spans="11:12" x14ac:dyDescent="0.25">
      <c r="K117" s="75">
        <v>43960</v>
      </c>
      <c r="L117" s="47">
        <v>69.468205929904741</v>
      </c>
    </row>
    <row r="118" spans="11:12" x14ac:dyDescent="0.25">
      <c r="K118" s="75">
        <v>43967</v>
      </c>
      <c r="L118" s="47">
        <v>69.621731403909621</v>
      </c>
    </row>
    <row r="119" spans="11:12" x14ac:dyDescent="0.25">
      <c r="K119" s="75">
        <v>43974</v>
      </c>
      <c r="L119" s="47">
        <v>70.818668911425547</v>
      </c>
    </row>
    <row r="120" spans="11:12" x14ac:dyDescent="0.25">
      <c r="K120" s="75">
        <v>43981</v>
      </c>
      <c r="L120" s="47">
        <v>72.320385884742322</v>
      </c>
    </row>
    <row r="121" spans="11:12" x14ac:dyDescent="0.25">
      <c r="K121" s="75">
        <v>43988</v>
      </c>
      <c r="L121" s="47">
        <v>75.102684357504586</v>
      </c>
    </row>
    <row r="122" spans="11:12" x14ac:dyDescent="0.25">
      <c r="K122" s="75">
        <v>43995</v>
      </c>
      <c r="L122" s="47">
        <v>76.850790342192113</v>
      </c>
    </row>
    <row r="123" spans="11:12" x14ac:dyDescent="0.25">
      <c r="K123" s="75">
        <v>44002</v>
      </c>
      <c r="L123" s="47">
        <v>78.458064429924775</v>
      </c>
    </row>
    <row r="124" spans="11:12" x14ac:dyDescent="0.25">
      <c r="K124" s="75">
        <v>44009</v>
      </c>
      <c r="L124" s="47">
        <v>78.783287235606153</v>
      </c>
    </row>
    <row r="125" spans="11:12" x14ac:dyDescent="0.25">
      <c r="K125" s="75" t="s">
        <v>56</v>
      </c>
      <c r="L125" s="47" t="s">
        <v>56</v>
      </c>
    </row>
    <row r="126" spans="11:12" x14ac:dyDescent="0.25">
      <c r="K126" s="75" t="s">
        <v>56</v>
      </c>
      <c r="L126" s="47" t="s">
        <v>56</v>
      </c>
    </row>
    <row r="127" spans="11:12" x14ac:dyDescent="0.25">
      <c r="K127" s="75" t="s">
        <v>56</v>
      </c>
      <c r="L127" s="47" t="s">
        <v>56</v>
      </c>
    </row>
    <row r="128" spans="11:12" x14ac:dyDescent="0.25">
      <c r="K128" s="75" t="s">
        <v>56</v>
      </c>
      <c r="L128" s="47" t="s">
        <v>56</v>
      </c>
    </row>
    <row r="129" spans="1:12" x14ac:dyDescent="0.25">
      <c r="K129" s="75" t="s">
        <v>56</v>
      </c>
      <c r="L129" s="47" t="s">
        <v>56</v>
      </c>
    </row>
    <row r="130" spans="1:12" x14ac:dyDescent="0.25">
      <c r="K130" s="75" t="s">
        <v>56</v>
      </c>
      <c r="L130" s="47" t="s">
        <v>56</v>
      </c>
    </row>
    <row r="131" spans="1:12" x14ac:dyDescent="0.25">
      <c r="K131" s="75" t="s">
        <v>56</v>
      </c>
      <c r="L131" s="47" t="s">
        <v>56</v>
      </c>
    </row>
    <row r="132" spans="1:12" x14ac:dyDescent="0.25">
      <c r="K132" s="75" t="s">
        <v>56</v>
      </c>
      <c r="L132" s="47" t="s">
        <v>56</v>
      </c>
    </row>
    <row r="133" spans="1:12" x14ac:dyDescent="0.25">
      <c r="K133" s="75" t="s">
        <v>56</v>
      </c>
      <c r="L133" s="47" t="s">
        <v>56</v>
      </c>
    </row>
    <row r="134" spans="1:12" x14ac:dyDescent="0.25">
      <c r="K134" s="75" t="s">
        <v>56</v>
      </c>
      <c r="L134" s="47" t="s">
        <v>56</v>
      </c>
    </row>
    <row r="135" spans="1:12" x14ac:dyDescent="0.25">
      <c r="K135" s="75" t="s">
        <v>56</v>
      </c>
      <c r="L135" s="47" t="s">
        <v>56</v>
      </c>
    </row>
    <row r="136" spans="1:12" x14ac:dyDescent="0.25">
      <c r="K136" s="75" t="s">
        <v>56</v>
      </c>
      <c r="L136" s="47" t="s">
        <v>56</v>
      </c>
    </row>
    <row r="137" spans="1:12" x14ac:dyDescent="0.25">
      <c r="K137" s="75" t="s">
        <v>56</v>
      </c>
      <c r="L137" s="47" t="s">
        <v>56</v>
      </c>
    </row>
    <row r="138" spans="1:12" x14ac:dyDescent="0.25">
      <c r="K138" s="75" t="s">
        <v>56</v>
      </c>
      <c r="L138" s="47" t="s">
        <v>56</v>
      </c>
    </row>
    <row r="139" spans="1:12" x14ac:dyDescent="0.25">
      <c r="K139" s="75" t="s">
        <v>56</v>
      </c>
      <c r="L139" s="47" t="s">
        <v>56</v>
      </c>
    </row>
    <row r="140" spans="1:12" x14ac:dyDescent="0.25">
      <c r="A140" s="25"/>
      <c r="B140" s="24"/>
      <c r="K140" s="75" t="s">
        <v>56</v>
      </c>
      <c r="L140" s="47" t="s">
        <v>56</v>
      </c>
    </row>
    <row r="141" spans="1:12" x14ac:dyDescent="0.25">
      <c r="A141" s="25"/>
      <c r="B141" s="24"/>
      <c r="K141" s="75" t="s">
        <v>56</v>
      </c>
      <c r="L141" s="47" t="s">
        <v>56</v>
      </c>
    </row>
    <row r="142" spans="1:12" x14ac:dyDescent="0.25">
      <c r="K142" s="75" t="s">
        <v>56</v>
      </c>
      <c r="L142" s="47" t="s">
        <v>56</v>
      </c>
    </row>
    <row r="143" spans="1:12" x14ac:dyDescent="0.25">
      <c r="K143" s="75" t="s">
        <v>56</v>
      </c>
      <c r="L143" s="47" t="s">
        <v>56</v>
      </c>
    </row>
    <row r="144" spans="1:12" x14ac:dyDescent="0.25">
      <c r="K144" s="75" t="s">
        <v>56</v>
      </c>
      <c r="L144" s="47" t="s">
        <v>56</v>
      </c>
    </row>
    <row r="145" spans="11:12" x14ac:dyDescent="0.25">
      <c r="K145" s="75" t="s">
        <v>56</v>
      </c>
      <c r="L145" s="47" t="s">
        <v>56</v>
      </c>
    </row>
    <row r="146" spans="11:12" x14ac:dyDescent="0.25">
      <c r="K146" s="75" t="s">
        <v>56</v>
      </c>
      <c r="L146" s="47" t="s">
        <v>56</v>
      </c>
    </row>
    <row r="147" spans="11:12" x14ac:dyDescent="0.25">
      <c r="K147" s="75" t="s">
        <v>56</v>
      </c>
      <c r="L147" s="47" t="s">
        <v>56</v>
      </c>
    </row>
    <row r="148" spans="11:12" x14ac:dyDescent="0.25">
      <c r="K148" s="75" t="s">
        <v>56</v>
      </c>
      <c r="L148" s="47" t="s">
        <v>56</v>
      </c>
    </row>
    <row r="149" spans="11:12" x14ac:dyDescent="0.25">
      <c r="K149" s="75"/>
      <c r="L149" s="47"/>
    </row>
    <row r="150" spans="11:12" x14ac:dyDescent="0.25">
      <c r="K150" s="75" t="s">
        <v>57</v>
      </c>
      <c r="L150" s="75"/>
    </row>
    <row r="151" spans="11:12" x14ac:dyDescent="0.25">
      <c r="K151" s="75">
        <v>43904</v>
      </c>
      <c r="L151" s="47">
        <v>100</v>
      </c>
    </row>
    <row r="152" spans="11:12" x14ac:dyDescent="0.25">
      <c r="K152" s="75">
        <v>43911</v>
      </c>
      <c r="L152" s="47">
        <v>92.828514389523761</v>
      </c>
    </row>
    <row r="153" spans="11:12" x14ac:dyDescent="0.25">
      <c r="K153" s="75">
        <v>43918</v>
      </c>
      <c r="L153" s="47">
        <v>80.601936401475712</v>
      </c>
    </row>
    <row r="154" spans="11:12" x14ac:dyDescent="0.25">
      <c r="K154" s="75">
        <v>43925</v>
      </c>
      <c r="L154" s="47">
        <v>75.584834235836112</v>
      </c>
    </row>
    <row r="155" spans="11:12" x14ac:dyDescent="0.25">
      <c r="K155" s="75">
        <v>43932</v>
      </c>
      <c r="L155" s="47">
        <v>72.123205910326817</v>
      </c>
    </row>
    <row r="156" spans="11:12" x14ac:dyDescent="0.25">
      <c r="K156" s="75">
        <v>43939</v>
      </c>
      <c r="L156" s="47">
        <v>73.577754069261644</v>
      </c>
    </row>
    <row r="157" spans="11:12" x14ac:dyDescent="0.25">
      <c r="K157" s="75">
        <v>43946</v>
      </c>
      <c r="L157" s="47">
        <v>84.288477935250995</v>
      </c>
    </row>
    <row r="158" spans="11:12" x14ac:dyDescent="0.25">
      <c r="K158" s="75">
        <v>43953</v>
      </c>
      <c r="L158" s="47">
        <v>80.7972402522538</v>
      </c>
    </row>
    <row r="159" spans="11:12" x14ac:dyDescent="0.25">
      <c r="K159" s="75">
        <v>43960</v>
      </c>
      <c r="L159" s="47">
        <v>78.714753570948218</v>
      </c>
    </row>
    <row r="160" spans="11:12" x14ac:dyDescent="0.25">
      <c r="K160" s="75">
        <v>43967</v>
      </c>
      <c r="L160" s="47">
        <v>74.550201338901118</v>
      </c>
    </row>
    <row r="161" spans="11:12" x14ac:dyDescent="0.25">
      <c r="K161" s="75">
        <v>43974</v>
      </c>
      <c r="L161" s="47">
        <v>74.819698975041632</v>
      </c>
    </row>
    <row r="162" spans="11:12" x14ac:dyDescent="0.25">
      <c r="K162" s="75">
        <v>43981</v>
      </c>
      <c r="L162" s="47">
        <v>75.418066532466526</v>
      </c>
    </row>
    <row r="163" spans="11:12" x14ac:dyDescent="0.25">
      <c r="K163" s="75">
        <v>43988</v>
      </c>
      <c r="L163" s="47">
        <v>79.077206477820056</v>
      </c>
    </row>
    <row r="164" spans="11:12" x14ac:dyDescent="0.25">
      <c r="K164" s="75">
        <v>43995</v>
      </c>
      <c r="L164" s="47">
        <v>82.096501661082016</v>
      </c>
    </row>
    <row r="165" spans="11:12" x14ac:dyDescent="0.25">
      <c r="K165" s="75">
        <v>44002</v>
      </c>
      <c r="L165" s="47">
        <v>82.097794341929983</v>
      </c>
    </row>
    <row r="166" spans="11:12" x14ac:dyDescent="0.25">
      <c r="K166" s="75">
        <v>44009</v>
      </c>
      <c r="L166" s="47">
        <v>82.095193741957075</v>
      </c>
    </row>
    <row r="167" spans="11:12" x14ac:dyDescent="0.25">
      <c r="K167" s="75" t="s">
        <v>56</v>
      </c>
      <c r="L167" s="47" t="s">
        <v>56</v>
      </c>
    </row>
    <row r="168" spans="11:12" x14ac:dyDescent="0.25">
      <c r="K168" s="75" t="s">
        <v>56</v>
      </c>
      <c r="L168" s="47" t="s">
        <v>56</v>
      </c>
    </row>
    <row r="169" spans="11:12" x14ac:dyDescent="0.25">
      <c r="K169" s="75" t="s">
        <v>56</v>
      </c>
      <c r="L169" s="47" t="s">
        <v>56</v>
      </c>
    </row>
    <row r="170" spans="11:12" x14ac:dyDescent="0.25">
      <c r="K170" s="75" t="s">
        <v>56</v>
      </c>
      <c r="L170" s="47" t="s">
        <v>56</v>
      </c>
    </row>
    <row r="171" spans="11:12" x14ac:dyDescent="0.25">
      <c r="K171" s="75" t="s">
        <v>56</v>
      </c>
      <c r="L171" s="47" t="s">
        <v>56</v>
      </c>
    </row>
    <row r="172" spans="11:12" x14ac:dyDescent="0.25">
      <c r="K172" s="75" t="s">
        <v>56</v>
      </c>
      <c r="L172" s="47" t="s">
        <v>56</v>
      </c>
    </row>
    <row r="173" spans="11:12" x14ac:dyDescent="0.25">
      <c r="K173" s="75" t="s">
        <v>56</v>
      </c>
      <c r="L173" s="47" t="s">
        <v>56</v>
      </c>
    </row>
    <row r="174" spans="11:12" x14ac:dyDescent="0.25">
      <c r="K174" s="75" t="s">
        <v>56</v>
      </c>
      <c r="L174" s="47" t="s">
        <v>56</v>
      </c>
    </row>
    <row r="175" spans="11:12" x14ac:dyDescent="0.25">
      <c r="K175" s="75" t="s">
        <v>56</v>
      </c>
      <c r="L175" s="47" t="s">
        <v>56</v>
      </c>
    </row>
    <row r="176" spans="11:12" x14ac:dyDescent="0.25">
      <c r="K176" s="75" t="s">
        <v>56</v>
      </c>
      <c r="L176" s="47" t="s">
        <v>56</v>
      </c>
    </row>
    <row r="177" spans="11:12" x14ac:dyDescent="0.25">
      <c r="K177" s="75" t="s">
        <v>56</v>
      </c>
      <c r="L177" s="47" t="s">
        <v>56</v>
      </c>
    </row>
    <row r="178" spans="11:12" x14ac:dyDescent="0.25">
      <c r="K178" s="75" t="s">
        <v>56</v>
      </c>
      <c r="L178" s="47" t="s">
        <v>56</v>
      </c>
    </row>
    <row r="179" spans="11:12" x14ac:dyDescent="0.25">
      <c r="K179" s="75" t="s">
        <v>56</v>
      </c>
      <c r="L179" s="47" t="s">
        <v>56</v>
      </c>
    </row>
    <row r="180" spans="11:12" x14ac:dyDescent="0.25">
      <c r="K180" s="75" t="s">
        <v>56</v>
      </c>
      <c r="L180" s="47" t="s">
        <v>56</v>
      </c>
    </row>
    <row r="181" spans="11:12" x14ac:dyDescent="0.25">
      <c r="K181" s="75" t="s">
        <v>56</v>
      </c>
      <c r="L181" s="47" t="s">
        <v>56</v>
      </c>
    </row>
    <row r="182" spans="11:12" x14ac:dyDescent="0.25">
      <c r="K182" s="75" t="s">
        <v>56</v>
      </c>
      <c r="L182" s="47" t="s">
        <v>56</v>
      </c>
    </row>
    <row r="183" spans="11:12" x14ac:dyDescent="0.25">
      <c r="K183" s="75" t="s">
        <v>56</v>
      </c>
      <c r="L183" s="47" t="s">
        <v>56</v>
      </c>
    </row>
    <row r="184" spans="11:12" x14ac:dyDescent="0.25">
      <c r="K184" s="75" t="s">
        <v>56</v>
      </c>
      <c r="L184" s="47" t="s">
        <v>56</v>
      </c>
    </row>
    <row r="185" spans="11:12" x14ac:dyDescent="0.25">
      <c r="K185" s="75" t="s">
        <v>56</v>
      </c>
      <c r="L185" s="47" t="s">
        <v>56</v>
      </c>
    </row>
    <row r="186" spans="11:12" x14ac:dyDescent="0.25">
      <c r="K186" s="75" t="s">
        <v>56</v>
      </c>
      <c r="L186" s="47" t="s">
        <v>56</v>
      </c>
    </row>
    <row r="187" spans="11:12" x14ac:dyDescent="0.25">
      <c r="K187" s="75" t="s">
        <v>56</v>
      </c>
      <c r="L187" s="47" t="s">
        <v>56</v>
      </c>
    </row>
    <row r="188" spans="11:12" x14ac:dyDescent="0.25">
      <c r="K188" s="75" t="s">
        <v>56</v>
      </c>
      <c r="L188" s="47" t="s">
        <v>56</v>
      </c>
    </row>
    <row r="189" spans="11:12" x14ac:dyDescent="0.25">
      <c r="K189" s="75" t="s">
        <v>56</v>
      </c>
      <c r="L189" s="47" t="s">
        <v>56</v>
      </c>
    </row>
    <row r="190" spans="11:12" x14ac:dyDescent="0.25">
      <c r="K190" s="75" t="s">
        <v>56</v>
      </c>
      <c r="L190" s="47" t="s">
        <v>56</v>
      </c>
    </row>
    <row r="191" spans="11:12" x14ac:dyDescent="0.25">
      <c r="K191" s="75"/>
      <c r="L191" s="47"/>
    </row>
    <row r="192" spans="11:12" x14ac:dyDescent="0.25">
      <c r="K192" s="76"/>
      <c r="L192" s="76"/>
    </row>
    <row r="193" spans="11:12" x14ac:dyDescent="0.25">
      <c r="K193" s="76"/>
      <c r="L193" s="76"/>
    </row>
    <row r="194" spans="11:12" x14ac:dyDescent="0.25">
      <c r="K194" s="76"/>
      <c r="L194" s="76"/>
    </row>
    <row r="195" spans="11:12" x14ac:dyDescent="0.25">
      <c r="K195" s="76"/>
      <c r="L195" s="76"/>
    </row>
    <row r="196" spans="11:12" x14ac:dyDescent="0.25">
      <c r="K196" s="76"/>
      <c r="L196" s="76"/>
    </row>
    <row r="197" spans="11:12" x14ac:dyDescent="0.25">
      <c r="K197" s="76"/>
      <c r="L197" s="76"/>
    </row>
    <row r="198" spans="11:12" x14ac:dyDescent="0.25">
      <c r="K198" s="76"/>
      <c r="L198" s="76"/>
    </row>
    <row r="199" spans="11:12" x14ac:dyDescent="0.25">
      <c r="K199" s="42"/>
      <c r="L199" s="49"/>
    </row>
    <row r="200" spans="11:12" x14ac:dyDescent="0.25">
      <c r="K200" s="42"/>
      <c r="L200" s="49"/>
    </row>
    <row r="201" spans="11:12" x14ac:dyDescent="0.25">
      <c r="L201" s="74"/>
    </row>
    <row r="202" spans="11:12" x14ac:dyDescent="0.25">
      <c r="L202" s="74"/>
    </row>
    <row r="203" spans="11:12" x14ac:dyDescent="0.25">
      <c r="L203" s="74"/>
    </row>
    <row r="204" spans="11:12" x14ac:dyDescent="0.25">
      <c r="L204" s="74"/>
    </row>
    <row r="205" spans="11:12" x14ac:dyDescent="0.25">
      <c r="L205" s="74"/>
    </row>
    <row r="206" spans="11:12" x14ac:dyDescent="0.25">
      <c r="L206" s="74"/>
    </row>
    <row r="207" spans="11:12" x14ac:dyDescent="0.25">
      <c r="L207" s="74"/>
    </row>
    <row r="208" spans="11:12" x14ac:dyDescent="0.25">
      <c r="L208" s="74"/>
    </row>
    <row r="209" spans="12:12" x14ac:dyDescent="0.25">
      <c r="L209" s="74"/>
    </row>
    <row r="210" spans="12:12" x14ac:dyDescent="0.25">
      <c r="L210" s="74"/>
    </row>
    <row r="211" spans="12:12" x14ac:dyDescent="0.25">
      <c r="L211" s="74"/>
    </row>
    <row r="212" spans="12:12" x14ac:dyDescent="0.25">
      <c r="L212" s="74"/>
    </row>
    <row r="213" spans="12:12" x14ac:dyDescent="0.25">
      <c r="L213" s="74"/>
    </row>
    <row r="214" spans="12:12" x14ac:dyDescent="0.25">
      <c r="L214" s="74"/>
    </row>
  </sheetData>
  <sheetProtection selectLockedCells="1"/>
  <mergeCells count="14">
    <mergeCell ref="H8:H9"/>
    <mergeCell ref="I8:I9"/>
    <mergeCell ref="B10:I10"/>
    <mergeCell ref="B20:I20"/>
    <mergeCell ref="A1:I1"/>
    <mergeCell ref="B7:E7"/>
    <mergeCell ref="F7:I7"/>
    <mergeCell ref="A8:A9"/>
    <mergeCell ref="B8:B9"/>
    <mergeCell ref="C8:C9"/>
    <mergeCell ref="D8:D9"/>
    <mergeCell ref="E8:E9"/>
    <mergeCell ref="F8:F9"/>
    <mergeCell ref="G8:G9"/>
  </mergeCells>
  <printOptions horizontalCentered="1"/>
  <pageMargins left="0.23622047244094491" right="0.23622047244094491" top="0.74803149606299213" bottom="0.74803149606299213" header="0.31496062992125984" footer="0.31496062992125984"/>
  <pageSetup paperSize="9" fitToWidth="0" fitToHeight="0" orientation="portrait" r:id="rId1"/>
  <rowBreaks count="1" manualBreakCount="1">
    <brk id="90"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19</vt:i4>
      </vt:variant>
    </vt:vector>
  </HeadingPairs>
  <TitlesOfParts>
    <vt:vector size="39" baseType="lpstr">
      <vt:lpstr>Contents</vt:lpstr>
      <vt:lpstr>Agriculture, forestry and f...</vt:lpstr>
      <vt:lpstr>Mining</vt:lpstr>
      <vt:lpstr>Manufacturing</vt:lpstr>
      <vt:lpstr>Electricity, gas, water and...</vt:lpstr>
      <vt:lpstr>Construction</vt:lpstr>
      <vt:lpstr>Wholesale trade</vt:lpstr>
      <vt:lpstr>Retail trade</vt:lpstr>
      <vt:lpstr>Accommodation and food serv...</vt:lpstr>
      <vt:lpstr>Transport, postal and wareh...</vt:lpstr>
      <vt:lpstr>Information media and telec...</vt:lpstr>
      <vt:lpstr>Financial and insurance ser...</vt:lpstr>
      <vt:lpstr>Rental, hiring and real est...</vt:lpstr>
      <vt:lpstr>Professional, scientific an...</vt:lpstr>
      <vt:lpstr>Administrative and support ...</vt:lpstr>
      <vt:lpstr>Public administration and s...</vt:lpstr>
      <vt:lpstr>Education and training</vt:lpstr>
      <vt:lpstr>Health care and social assi...</vt:lpstr>
      <vt:lpstr>Arts and recreation services</vt:lpstr>
      <vt:lpstr>Other services</vt:lpstr>
      <vt:lpstr>'Accommodation and food serv...'!Print_Area</vt:lpstr>
      <vt:lpstr>'Administrative and support ...'!Print_Area</vt:lpstr>
      <vt:lpstr>'Agriculture, forestry and f...'!Print_Area</vt:lpstr>
      <vt:lpstr>'Arts and recreation services'!Print_Area</vt:lpstr>
      <vt:lpstr>Construction!Print_Area</vt:lpstr>
      <vt:lpstr>'Education and training'!Print_Area</vt:lpstr>
      <vt:lpstr>'Electricity, gas, water and...'!Print_Area</vt:lpstr>
      <vt:lpstr>'Financial and insurance ser...'!Print_Area</vt:lpstr>
      <vt:lpstr>'Health care and social assi...'!Print_Area</vt:lpstr>
      <vt:lpstr>'Information media and telec...'!Print_Area</vt:lpstr>
      <vt:lpstr>Manufacturing!Print_Area</vt:lpstr>
      <vt:lpstr>Mining!Print_Area</vt:lpstr>
      <vt:lpstr>'Other services'!Print_Area</vt:lpstr>
      <vt:lpstr>'Professional, scientific an...'!Print_Area</vt:lpstr>
      <vt:lpstr>'Public administration and s...'!Print_Area</vt:lpstr>
      <vt:lpstr>'Rental, hiring and real est...'!Print_Area</vt:lpstr>
      <vt:lpstr>'Retail trade'!Print_Area</vt:lpstr>
      <vt:lpstr>'Transport, postal and wareh...'!Print_Area</vt:lpstr>
      <vt:lpstr>'Wholesale trade'!Print_Area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2020-06-12T04:11:39Z</dcterms:created>
  <dcterms:modified xsi:type="dcterms:W3CDTF">2020-07-13T01:41:09Z</dcterms:modified>
</cp:coreProperties>
</file>