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e1b8bb5a8f48bb/Namizje/"/>
    </mc:Choice>
  </mc:AlternateContent>
  <xr:revisionPtr revIDLastSave="142" documentId="8_{336AD233-D8D2-406A-AB30-F0926008C9EA}" xr6:coauthVersionLast="45" xr6:coauthVersionMax="45" xr10:uidLastSave="{B3EF5629-07A9-4D30-9BC6-DEC212DC5914}"/>
  <bookViews>
    <workbookView xWindow="28680" yWindow="4830" windowWidth="24240" windowHeight="13140" activeTab="2" xr2:uid="{58AF14A6-16CF-43F5-AE82-5171BD2009F8}"/>
  </bookViews>
  <sheets>
    <sheet name="BS" sheetId="1" r:id="rId1"/>
    <sheet name="IPI" sheetId="5" r:id="rId2"/>
    <sheet name="Obračanje celotnih sredstev" sheetId="2" r:id="rId3"/>
    <sheet name="Delež kapitala v financiranju" sheetId="3" r:id="rId4"/>
    <sheet name="Pospešeni koeficien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B8" i="2"/>
  <c r="C7" i="2"/>
  <c r="D7" i="2"/>
  <c r="E7" i="2"/>
  <c r="B7" i="2"/>
  <c r="C6" i="3"/>
  <c r="D6" i="3"/>
  <c r="E6" i="3"/>
  <c r="B6" i="3"/>
  <c r="D6" i="2"/>
  <c r="E6" i="2"/>
  <c r="C6" i="2"/>
  <c r="B6" i="2"/>
  <c r="C7" i="4"/>
  <c r="D7" i="4"/>
  <c r="E7" i="4"/>
  <c r="B7" i="4"/>
  <c r="C6" i="4"/>
  <c r="D6" i="4"/>
  <c r="E6" i="4"/>
  <c r="B6" i="4"/>
  <c r="C5" i="4"/>
  <c r="D5" i="4"/>
  <c r="E5" i="4"/>
  <c r="B5" i="4"/>
  <c r="C7" i="3"/>
  <c r="D7" i="3"/>
  <c r="E7" i="3"/>
  <c r="B7" i="3"/>
  <c r="C5" i="3"/>
  <c r="D5" i="3"/>
  <c r="E5" i="3"/>
  <c r="B5" i="3"/>
</calcChain>
</file>

<file path=xl/sharedStrings.xml><?xml version="1.0" encoding="utf-8"?>
<sst xmlns="http://schemas.openxmlformats.org/spreadsheetml/2006/main" count="146" uniqueCount="69">
  <si>
    <t>Total shareh. funds &amp; liab.</t>
  </si>
  <si>
    <t>Other current liabilities</t>
  </si>
  <si>
    <t>Creditors</t>
  </si>
  <si>
    <t>Loans</t>
  </si>
  <si>
    <t>Current liabilities</t>
  </si>
  <si>
    <t>Provisions</t>
  </si>
  <si>
    <t>Other non-current liabilities</t>
  </si>
  <si>
    <t>Long term debt</t>
  </si>
  <si>
    <t>Non-current liabilities</t>
  </si>
  <si>
    <t>Other shareholders funds</t>
  </si>
  <si>
    <t>Capital</t>
  </si>
  <si>
    <t>Shareholders funds</t>
  </si>
  <si>
    <t>Liabilities &amp; equity</t>
  </si>
  <si>
    <t>Cash &amp; cash equivalent</t>
  </si>
  <si>
    <t>Other current assets</t>
  </si>
  <si>
    <t>Debtors</t>
  </si>
  <si>
    <t>Stock</t>
  </si>
  <si>
    <t>Current assets</t>
  </si>
  <si>
    <t>Other fixed assets</t>
  </si>
  <si>
    <t>Tangible fixed assets</t>
  </si>
  <si>
    <t>Intangible fixed assets</t>
  </si>
  <si>
    <t>Fixed assets</t>
  </si>
  <si>
    <t>Assets</t>
  </si>
  <si>
    <t>Exchange rate: EUR/USD</t>
  </si>
  <si>
    <t>BS PUMA</t>
  </si>
  <si>
    <t>Total assets</t>
  </si>
  <si>
    <t>BS ADIDAS</t>
  </si>
  <si>
    <t>BS NIKE</t>
  </si>
  <si>
    <t xml:space="preserve"> ∟ Intangible fixed assets</t>
  </si>
  <si>
    <t xml:space="preserve"> ∟ Tangible fixed assets</t>
  </si>
  <si>
    <t xml:space="preserve"> ∟ Other fixed assets</t>
  </si>
  <si>
    <t xml:space="preserve"> ∟ Stock</t>
  </si>
  <si>
    <t xml:space="preserve"> ∟ Debtors</t>
  </si>
  <si>
    <t xml:space="preserve"> ∟ Other current assets</t>
  </si>
  <si>
    <t xml:space="preserve"> ∟ Cash &amp; cash equivalent</t>
  </si>
  <si>
    <t xml:space="preserve"> ∟ Capital</t>
  </si>
  <si>
    <t xml:space="preserve"> ∟ Other shareholders funds</t>
  </si>
  <si>
    <t xml:space="preserve"> ∟ Long term debt</t>
  </si>
  <si>
    <t xml:space="preserve"> ∟ Other non-current liabilities</t>
  </si>
  <si>
    <t xml:space="preserve"> ∟ Provisions</t>
  </si>
  <si>
    <t>n.a.</t>
  </si>
  <si>
    <t xml:space="preserve"> ∟ Loans</t>
  </si>
  <si>
    <t xml:space="preserve"> ∟ Creditors</t>
  </si>
  <si>
    <t xml:space="preserve"> ∟ Other current liabilities</t>
  </si>
  <si>
    <t>Memo lines</t>
  </si>
  <si>
    <t xml:space="preserve"> ∟ Working capital</t>
  </si>
  <si>
    <t xml:space="preserve"> ∟ Net current assets</t>
  </si>
  <si>
    <t xml:space="preserve"> ∟ Enterprise value</t>
  </si>
  <si>
    <t xml:space="preserve"> ∟ Number of employees</t>
  </si>
  <si>
    <t>Računano po formuli:</t>
  </si>
  <si>
    <t>PRIHODKI / POVPREČNA SREDSTVA</t>
  </si>
  <si>
    <t>povprečna sredstva = (začetno stanje + končno stanje)/2</t>
  </si>
  <si>
    <t>PUMA</t>
  </si>
  <si>
    <t>ADIDAS</t>
  </si>
  <si>
    <t>NIKE</t>
  </si>
  <si>
    <t>KAPITAL/OBVEZNOSTI DO VIROV SREDSTEV</t>
  </si>
  <si>
    <t>(KRATKOROČNA SREDSTVA - ZALOGE) / KRATKOROČNE OBVEZNOSTI</t>
  </si>
  <si>
    <t>Sales</t>
  </si>
  <si>
    <t>Costs of goods sold</t>
  </si>
  <si>
    <t>Gross profit</t>
  </si>
  <si>
    <t>Other operating expenses</t>
  </si>
  <si>
    <t>Operating P/L [=EBIT]</t>
  </si>
  <si>
    <t>Financial revenue</t>
  </si>
  <si>
    <t>Financial expenses</t>
  </si>
  <si>
    <t>P/L before tax</t>
  </si>
  <si>
    <t>Taxation</t>
  </si>
  <si>
    <t>P/L after tax</t>
  </si>
  <si>
    <t>Extr. and other P/L</t>
  </si>
  <si>
    <t>P/L for period [=Net income]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</si>
</sst>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,##0"/>
    <numFmt numFmtId="165" formatCode="#,##0.00000"/>
    <numFmt numFmtId="166" formatCode="dd/mm/yyyy"/>
  </numFmts>
  <fonts count="8" x14ac:knownFonts="1">
    <font>
      <sz val="11"/>
      <color theme="1"/>
      <name val="Calibri"/>
      <family val="2"/>
      <charset val="238"/>
      <scheme val="minor"/>
    </font>
    <font>
      <b/>
      <sz val="10"/>
      <color rgb="FF333333"/>
      <name val="Arial"/>
    </font>
    <font>
      <b/>
      <sz val="10"/>
      <color rgb="FF555555"/>
      <name val="Arial"/>
    </font>
    <font>
      <sz val="10"/>
      <color rgb="FF333333"/>
      <name val="Arial"/>
    </font>
    <font>
      <sz val="10"/>
      <color rgb="FF555555"/>
      <name val="Arial"/>
    </font>
    <font>
      <sz val="10"/>
      <color rgb="FF333333"/>
      <name val="Arial"/>
      <family val="2"/>
      <charset val="238"/>
    </font>
    <font>
      <b/>
      <sz val="10"/>
      <color rgb="FF333333"/>
      <name val="Arial"/>
      <family val="2"/>
      <charset val="238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E87722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2">
    <xf numFmtId="0" fontId="0" fillId="0" borderId="0"/>
    <xf numFmtId="0" fontId="7" fillId="0" borderId="0"/>
  </cellStyleXfs>
  <cellXfs count="59">
    <xf numFmtId="0" fontId="0" fillId="0" borderId="0" xfId="0"/>
    <xf numFmtId="164" fontId="1" fillId="2" borderId="1" xfId="0" applyNumberFormat="1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right" vertical="center" wrapText="1"/>
    </xf>
    <xf numFmtId="164" fontId="3" fillId="2" borderId="2" xfId="0" applyNumberFormat="1" applyFont="1" applyFill="1" applyBorder="1" applyAlignment="1">
      <alignment horizontal="right" vertical="top"/>
    </xf>
    <xf numFmtId="0" fontId="4" fillId="2" borderId="2" xfId="0" applyFont="1" applyFill="1" applyBorder="1" applyAlignment="1">
      <alignment horizontal="left" vertical="center" wrapText="1"/>
    </xf>
    <xf numFmtId="0" fontId="0" fillId="2" borderId="0" xfId="0" applyFill="1"/>
    <xf numFmtId="0" fontId="4" fillId="2" borderId="0" xfId="0" applyFont="1" applyFill="1" applyAlignment="1">
      <alignment horizontal="left" vertical="center" wrapText="1"/>
    </xf>
    <xf numFmtId="165" fontId="3" fillId="2" borderId="0" xfId="0" applyNumberFormat="1" applyFont="1" applyFill="1" applyAlignment="1">
      <alignment horizontal="right" vertical="top"/>
    </xf>
    <xf numFmtId="166" fontId="3" fillId="2" borderId="0" xfId="0" applyNumberFormat="1" applyFont="1" applyFill="1" applyAlignment="1">
      <alignment horizontal="right" vertical="top"/>
    </xf>
    <xf numFmtId="0" fontId="4" fillId="2" borderId="0" xfId="0" applyFont="1" applyFill="1" applyBorder="1" applyAlignment="1">
      <alignment horizontal="left" vertical="center" wrapText="1"/>
    </xf>
    <xf numFmtId="14" fontId="0" fillId="0" borderId="0" xfId="0" applyNumberFormat="1"/>
    <xf numFmtId="3" fontId="0" fillId="0" borderId="0" xfId="0" applyNumberFormat="1"/>
    <xf numFmtId="166" fontId="5" fillId="2" borderId="0" xfId="0" applyNumberFormat="1" applyFont="1" applyFill="1" applyAlignment="1">
      <alignment horizontal="right" vertical="top"/>
    </xf>
    <xf numFmtId="164" fontId="5" fillId="2" borderId="2" xfId="0" applyNumberFormat="1" applyFont="1" applyFill="1" applyBorder="1" applyAlignment="1">
      <alignment horizontal="right" vertical="top"/>
    </xf>
    <xf numFmtId="164" fontId="6" fillId="2" borderId="1" xfId="0" applyNumberFormat="1" applyFont="1" applyFill="1" applyBorder="1" applyAlignment="1">
      <alignment horizontal="right" vertical="top"/>
    </xf>
    <xf numFmtId="0" fontId="3" fillId="2" borderId="2" xfId="0" applyFont="1" applyFill="1" applyBorder="1" applyAlignment="1">
      <alignment horizontal="right" vertical="top" wrapText="1"/>
    </xf>
    <xf numFmtId="0" fontId="5" fillId="2" borderId="2" xfId="0" applyFont="1" applyFill="1" applyBorder="1" applyAlignment="1">
      <alignment horizontal="right" vertical="top" wrapText="1"/>
    </xf>
    <xf numFmtId="3" fontId="3" fillId="2" borderId="2" xfId="0" applyNumberFormat="1" applyFont="1" applyFill="1" applyBorder="1" applyAlignment="1">
      <alignment horizontal="right" vertical="top"/>
    </xf>
    <xf numFmtId="3" fontId="5" fillId="2" borderId="2" xfId="0" applyNumberFormat="1" applyFont="1" applyFill="1" applyBorder="1" applyAlignment="1">
      <alignment horizontal="right" vertical="top"/>
    </xf>
    <xf numFmtId="0" fontId="2" fillId="3" borderId="1" xfId="0" applyFont="1" applyFill="1" applyBorder="1" applyAlignment="1">
      <alignment horizontal="right" vertical="center" wrapText="1"/>
    </xf>
    <xf numFmtId="164" fontId="1" fillId="3" borderId="1" xfId="0" applyNumberFormat="1" applyFont="1" applyFill="1" applyBorder="1" applyAlignment="1">
      <alignment horizontal="right" vertical="top"/>
    </xf>
    <xf numFmtId="0" fontId="4" fillId="3" borderId="2" xfId="0" applyFont="1" applyFill="1" applyBorder="1" applyAlignment="1">
      <alignment horizontal="left" vertical="center" wrapText="1"/>
    </xf>
    <xf numFmtId="164" fontId="3" fillId="3" borderId="2" xfId="0" applyNumberFormat="1" applyFont="1" applyFill="1" applyBorder="1" applyAlignment="1">
      <alignment horizontal="right" vertical="top"/>
    </xf>
    <xf numFmtId="0" fontId="4" fillId="4" borderId="2" xfId="0" applyFont="1" applyFill="1" applyBorder="1" applyAlignment="1">
      <alignment horizontal="left" vertical="center" wrapText="1"/>
    </xf>
    <xf numFmtId="164" fontId="3" fillId="4" borderId="2" xfId="0" applyNumberFormat="1" applyFont="1" applyFill="1" applyBorder="1" applyAlignment="1">
      <alignment horizontal="right" vertical="top"/>
    </xf>
    <xf numFmtId="164" fontId="0" fillId="0" borderId="0" xfId="0" applyNumberFormat="1"/>
    <xf numFmtId="0" fontId="4" fillId="5" borderId="2" xfId="0" applyFont="1" applyFill="1" applyBorder="1" applyAlignment="1">
      <alignment horizontal="left" vertical="center" wrapText="1"/>
    </xf>
    <xf numFmtId="164" fontId="3" fillId="5" borderId="2" xfId="0" applyNumberFormat="1" applyFont="1" applyFill="1" applyBorder="1" applyAlignment="1">
      <alignment horizontal="right" vertical="top"/>
    </xf>
    <xf numFmtId="0" fontId="4" fillId="6" borderId="2" xfId="0" applyFont="1" applyFill="1" applyBorder="1" applyAlignment="1">
      <alignment horizontal="left" vertical="center" wrapText="1"/>
    </xf>
    <xf numFmtId="164" fontId="3" fillId="6" borderId="2" xfId="0" applyNumberFormat="1" applyFont="1" applyFill="1" applyBorder="1" applyAlignment="1">
      <alignment horizontal="right" vertical="top"/>
    </xf>
    <xf numFmtId="0" fontId="4" fillId="7" borderId="2" xfId="0" applyFont="1" applyFill="1" applyBorder="1" applyAlignment="1">
      <alignment horizontal="left" vertical="center" wrapText="1"/>
    </xf>
    <xf numFmtId="164" fontId="3" fillId="7" borderId="2" xfId="0" applyNumberFormat="1" applyFont="1" applyFill="1" applyBorder="1" applyAlignment="1">
      <alignment horizontal="right" vertical="top"/>
    </xf>
    <xf numFmtId="0" fontId="2" fillId="2" borderId="0" xfId="0" applyFont="1" applyFill="1" applyBorder="1" applyAlignment="1">
      <alignment horizontal="right" vertical="center" wrapText="1"/>
    </xf>
    <xf numFmtId="164" fontId="1" fillId="2" borderId="0" xfId="0" applyNumberFormat="1" applyFont="1" applyFill="1" applyBorder="1" applyAlignment="1">
      <alignment horizontal="right" vertical="top"/>
    </xf>
    <xf numFmtId="0" fontId="0" fillId="4" borderId="0" xfId="0" applyFill="1"/>
    <xf numFmtId="3" fontId="0" fillId="4" borderId="0" xfId="0" applyNumberFormat="1" applyFill="1"/>
    <xf numFmtId="164" fontId="5" fillId="4" borderId="2" xfId="0" applyNumberFormat="1" applyFont="1" applyFill="1" applyBorder="1" applyAlignment="1">
      <alignment horizontal="right" vertical="top"/>
    </xf>
    <xf numFmtId="0" fontId="0" fillId="5" borderId="0" xfId="0" applyFill="1"/>
    <xf numFmtId="3" fontId="0" fillId="5" borderId="0" xfId="0" applyNumberFormat="1" applyFill="1"/>
    <xf numFmtId="164" fontId="5" fillId="5" borderId="2" xfId="0" applyNumberFormat="1" applyFont="1" applyFill="1" applyBorder="1" applyAlignment="1">
      <alignment horizontal="right" vertical="top"/>
    </xf>
    <xf numFmtId="164" fontId="5" fillId="6" borderId="2" xfId="0" applyNumberFormat="1" applyFont="1" applyFill="1" applyBorder="1" applyAlignment="1">
      <alignment horizontal="right" vertical="top"/>
    </xf>
    <xf numFmtId="0" fontId="0" fillId="6" borderId="0" xfId="0" applyFill="1"/>
    <xf numFmtId="3" fontId="0" fillId="6" borderId="0" xfId="0" applyNumberFormat="1" applyFill="1"/>
    <xf numFmtId="0" fontId="0" fillId="7" borderId="0" xfId="0" applyFill="1"/>
    <xf numFmtId="3" fontId="0" fillId="7" borderId="0" xfId="0" applyNumberFormat="1" applyFill="1"/>
    <xf numFmtId="164" fontId="5" fillId="7" borderId="2" xfId="0" applyNumberFormat="1" applyFont="1" applyFill="1" applyBorder="1" applyAlignment="1">
      <alignment horizontal="right" vertical="top"/>
    </xf>
    <xf numFmtId="2" fontId="0" fillId="0" borderId="0" xfId="0" applyNumberFormat="1"/>
    <xf numFmtId="0" fontId="7" fillId="2" borderId="0" xfId="1" applyFill="1"/>
    <xf numFmtId="166" fontId="3" fillId="2" borderId="0" xfId="1" applyNumberFormat="1" applyFont="1" applyFill="1" applyAlignment="1">
      <alignment horizontal="right" vertical="top"/>
    </xf>
    <xf numFmtId="0" fontId="4" fillId="2" borderId="0" xfId="1" applyFont="1" applyFill="1" applyAlignment="1">
      <alignment horizontal="left" vertical="center" wrapText="1"/>
    </xf>
    <xf numFmtId="165" fontId="3" fillId="2" borderId="0" xfId="1" applyNumberFormat="1" applyFont="1" applyFill="1" applyAlignment="1">
      <alignment horizontal="right" vertical="top"/>
    </xf>
    <xf numFmtId="0" fontId="4" fillId="2" borderId="2" xfId="1" applyFont="1" applyFill="1" applyBorder="1" applyAlignment="1">
      <alignment horizontal="left" vertical="center" wrapText="1"/>
    </xf>
    <xf numFmtId="164" fontId="3" fillId="2" borderId="2" xfId="1" applyNumberFormat="1" applyFont="1" applyFill="1" applyBorder="1" applyAlignment="1">
      <alignment horizontal="right" vertical="top"/>
    </xf>
    <xf numFmtId="0" fontId="4" fillId="2" borderId="0" xfId="1" applyFont="1" applyFill="1" applyBorder="1" applyAlignment="1">
      <alignment horizontal="left" vertical="center" wrapText="1"/>
    </xf>
    <xf numFmtId="0" fontId="4" fillId="3" borderId="2" xfId="1" applyFont="1" applyFill="1" applyBorder="1" applyAlignment="1">
      <alignment horizontal="left" vertical="center" wrapText="1"/>
    </xf>
    <xf numFmtId="164" fontId="3" fillId="3" borderId="2" xfId="1" applyNumberFormat="1" applyFont="1" applyFill="1" applyBorder="1" applyAlignment="1">
      <alignment horizontal="right" vertical="top"/>
    </xf>
    <xf numFmtId="164" fontId="6" fillId="3" borderId="1" xfId="0" applyNumberFormat="1" applyFont="1" applyFill="1" applyBorder="1" applyAlignment="1">
      <alignment horizontal="right" vertical="top"/>
    </xf>
    <xf numFmtId="0" fontId="0" fillId="3" borderId="0" xfId="0" applyFill="1"/>
    <xf numFmtId="3" fontId="0" fillId="3" borderId="0" xfId="0" applyNumberFormat="1" applyFill="1"/>
  </cellXfs>
  <cellStyles count="2">
    <cellStyle name="Navadno" xfId="0" builtinId="0"/>
    <cellStyle name="Navadno 2" xfId="1" xr:uid="{496B0199-6A04-4957-B7C0-77E24D8065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F492B-228C-421B-BBE1-CA45D9B7996F}">
  <dimension ref="A1:H88"/>
  <sheetViews>
    <sheetView topLeftCell="A56" workbookViewId="0">
      <selection activeCell="A43" sqref="A43:F43"/>
    </sheetView>
  </sheetViews>
  <sheetFormatPr defaultRowHeight="15" x14ac:dyDescent="0.25"/>
  <cols>
    <col min="1" max="1" width="22.42578125" customWidth="1"/>
    <col min="2" max="6" width="15.7109375" customWidth="1"/>
  </cols>
  <sheetData>
    <row r="1" spans="1:6" x14ac:dyDescent="0.25">
      <c r="A1" t="s">
        <v>24</v>
      </c>
    </row>
    <row r="2" spans="1:6" x14ac:dyDescent="0.25">
      <c r="A2" s="5"/>
      <c r="B2" s="8">
        <v>43830</v>
      </c>
      <c r="C2" s="8">
        <v>43465</v>
      </c>
      <c r="D2" s="8">
        <v>43100</v>
      </c>
      <c r="E2" s="8">
        <v>42735</v>
      </c>
      <c r="F2" s="8">
        <v>42369</v>
      </c>
    </row>
    <row r="3" spans="1:6" ht="51" x14ac:dyDescent="0.25">
      <c r="A3" s="6" t="s">
        <v>23</v>
      </c>
      <c r="B3" s="7">
        <v>1.1234</v>
      </c>
      <c r="C3" s="7">
        <v>1.145</v>
      </c>
      <c r="D3" s="7">
        <v>1.1993</v>
      </c>
      <c r="E3" s="7">
        <v>1.0541</v>
      </c>
      <c r="F3" s="7">
        <v>1.0887</v>
      </c>
    </row>
    <row r="4" spans="1:6" x14ac:dyDescent="0.25">
      <c r="A4" s="6" t="s">
        <v>22</v>
      </c>
      <c r="B4" s="5"/>
      <c r="C4" s="5"/>
      <c r="D4" s="5"/>
      <c r="E4" s="5"/>
      <c r="F4" s="5"/>
    </row>
    <row r="5" spans="1:6" ht="25.5" x14ac:dyDescent="0.25">
      <c r="A5" s="4" t="s">
        <v>21</v>
      </c>
      <c r="B5" s="3">
        <v>2131089.52248096</v>
      </c>
      <c r="C5" s="3">
        <v>1161374.0852236699</v>
      </c>
      <c r="D5" s="3">
        <v>1162121.28710747</v>
      </c>
      <c r="E5" s="3">
        <v>1053783.3299159999</v>
      </c>
      <c r="F5" s="3">
        <v>1018478.79093885</v>
      </c>
    </row>
    <row r="6" spans="1:6" ht="38.25" x14ac:dyDescent="0.25">
      <c r="A6" s="4" t="s">
        <v>20</v>
      </c>
      <c r="B6" s="3">
        <v>510585.23350954102</v>
      </c>
      <c r="C6" s="3">
        <v>500708.75231027597</v>
      </c>
      <c r="D6" s="3">
        <v>495070.86410522502</v>
      </c>
      <c r="E6" s="3">
        <v>445989.52374458301</v>
      </c>
      <c r="F6" s="3">
        <v>439072.684538364</v>
      </c>
    </row>
    <row r="7" spans="1:6" ht="38.25" x14ac:dyDescent="0.25">
      <c r="A7" s="4" t="s">
        <v>19</v>
      </c>
      <c r="B7" s="3">
        <v>443405.92225790001</v>
      </c>
      <c r="C7" s="3">
        <v>337431.67003393202</v>
      </c>
      <c r="D7" s="3">
        <v>311937.81917095202</v>
      </c>
      <c r="E7" s="3">
        <v>265738.49902152998</v>
      </c>
      <c r="F7" s="3">
        <v>253231.605315208</v>
      </c>
    </row>
    <row r="8" spans="1:6" ht="38.25" x14ac:dyDescent="0.25">
      <c r="A8" s="4" t="s">
        <v>18</v>
      </c>
      <c r="B8" s="3">
        <v>1177098.3667135199</v>
      </c>
      <c r="C8" s="3">
        <v>323233.66287946701</v>
      </c>
      <c r="D8" s="3">
        <v>355112.60383129102</v>
      </c>
      <c r="E8" s="3">
        <v>342055.30714988703</v>
      </c>
      <c r="F8" s="3">
        <v>326174.50108528102</v>
      </c>
    </row>
    <row r="9" spans="1:6" ht="25.5" x14ac:dyDescent="0.25">
      <c r="A9" s="26" t="s">
        <v>17</v>
      </c>
      <c r="B9" s="27">
        <v>2787379.7170162201</v>
      </c>
      <c r="C9" s="27">
        <v>2510871.7652440099</v>
      </c>
      <c r="D9" s="27">
        <v>2260439.8368835398</v>
      </c>
      <c r="E9" s="27">
        <v>1860907.36284256</v>
      </c>
      <c r="F9" s="27">
        <v>1834241.65363312</v>
      </c>
    </row>
    <row r="10" spans="1:6" x14ac:dyDescent="0.25">
      <c r="A10" s="28" t="s">
        <v>16</v>
      </c>
      <c r="B10" s="29">
        <v>1247086.1775994301</v>
      </c>
      <c r="C10" s="29">
        <v>1048019.02810335</v>
      </c>
      <c r="D10" s="29">
        <v>933534.78832244896</v>
      </c>
      <c r="E10" s="29">
        <v>757792.17352867103</v>
      </c>
      <c r="F10" s="29">
        <v>715275.85852146102</v>
      </c>
    </row>
    <row r="11" spans="1:6" x14ac:dyDescent="0.25">
      <c r="A11" s="4" t="s">
        <v>15</v>
      </c>
      <c r="B11" s="3">
        <v>687183.69051217998</v>
      </c>
      <c r="C11" s="3">
        <v>633872.31941223098</v>
      </c>
      <c r="D11" s="3">
        <v>604207.12532997096</v>
      </c>
      <c r="E11" s="3">
        <v>526101.090288162</v>
      </c>
      <c r="F11" s="3">
        <v>525950.939500332</v>
      </c>
    </row>
    <row r="12" spans="1:6" ht="38.25" x14ac:dyDescent="0.25">
      <c r="A12" s="4" t="s">
        <v>14</v>
      </c>
      <c r="B12" s="3">
        <v>853109.84890461003</v>
      </c>
      <c r="C12" s="3">
        <v>828980.41772842396</v>
      </c>
      <c r="D12" s="3">
        <v>722697.92323112499</v>
      </c>
      <c r="E12" s="3">
        <v>577014.09902572597</v>
      </c>
      <c r="F12" s="3">
        <v>593014.85561132396</v>
      </c>
    </row>
    <row r="13" spans="1:6" ht="38.25" x14ac:dyDescent="0.25">
      <c r="A13" s="4" t="s">
        <v>13</v>
      </c>
      <c r="B13" s="3">
        <v>582033.46420526505</v>
      </c>
      <c r="C13" s="3">
        <v>530936.76754236198</v>
      </c>
      <c r="D13" s="3">
        <v>497709.32316780102</v>
      </c>
      <c r="E13" s="3">
        <v>344374.32618141198</v>
      </c>
      <c r="F13" s="3">
        <v>368851.53861045802</v>
      </c>
    </row>
    <row r="14" spans="1:6" x14ac:dyDescent="0.25">
      <c r="A14" s="19"/>
      <c r="B14" s="20">
        <v>4918469.2394971801</v>
      </c>
      <c r="C14" s="20">
        <v>3672245.85046768</v>
      </c>
      <c r="D14" s="20">
        <v>3422561.1239910098</v>
      </c>
      <c r="E14" s="20">
        <v>2914690.6927585602</v>
      </c>
      <c r="F14" s="20">
        <v>2852720.44457197</v>
      </c>
    </row>
    <row r="15" spans="1:6" ht="25.5" x14ac:dyDescent="0.25">
      <c r="A15" s="6" t="s">
        <v>12</v>
      </c>
      <c r="B15" s="5"/>
      <c r="C15" s="5"/>
      <c r="D15" s="5"/>
      <c r="E15" s="5"/>
      <c r="F15" s="5"/>
    </row>
    <row r="16" spans="1:6" ht="38.25" x14ac:dyDescent="0.25">
      <c r="A16" s="23" t="s">
        <v>11</v>
      </c>
      <c r="B16" s="24">
        <v>2157264.7390723201</v>
      </c>
      <c r="C16" s="24">
        <v>1971919.99366283</v>
      </c>
      <c r="D16" s="24">
        <v>1986879.6040773401</v>
      </c>
      <c r="E16" s="24">
        <v>1815370.2618598901</v>
      </c>
      <c r="F16" s="24">
        <v>1762931.80776834</v>
      </c>
    </row>
    <row r="17" spans="1:8" x14ac:dyDescent="0.25">
      <c r="A17" s="4" t="s">
        <v>10</v>
      </c>
      <c r="B17" s="3">
        <v>169408.69793891901</v>
      </c>
      <c r="C17" s="3">
        <v>44197.022271156296</v>
      </c>
      <c r="D17" s="3">
        <v>46292.963552474997</v>
      </c>
      <c r="E17" s="3">
        <v>40688.243007659898</v>
      </c>
      <c r="F17" s="3">
        <v>42023.817563056902</v>
      </c>
    </row>
    <row r="18" spans="1:8" ht="38.25" x14ac:dyDescent="0.25">
      <c r="A18" s="4" t="s">
        <v>9</v>
      </c>
      <c r="B18" s="3">
        <v>1987856.0411334001</v>
      </c>
      <c r="C18" s="3">
        <v>1927722.97139168</v>
      </c>
      <c r="D18" s="3">
        <v>1940586.64052486</v>
      </c>
      <c r="E18" s="3">
        <v>1774682.0188522299</v>
      </c>
      <c r="F18" s="3">
        <v>1720907.99020529</v>
      </c>
    </row>
    <row r="19" spans="1:8" ht="38.25" x14ac:dyDescent="0.25">
      <c r="A19" s="4" t="s">
        <v>8</v>
      </c>
      <c r="B19" s="3">
        <v>1009936.46848202</v>
      </c>
      <c r="C19" s="3">
        <v>331821.16720676399</v>
      </c>
      <c r="D19" s="3">
        <v>168741.45004749301</v>
      </c>
      <c r="E19" s="3">
        <v>156006.734848022</v>
      </c>
      <c r="F19" s="3">
        <v>131732.69236087799</v>
      </c>
      <c r="H19" s="25"/>
    </row>
    <row r="20" spans="1:8" ht="25.5" x14ac:dyDescent="0.25">
      <c r="A20" s="4" t="s">
        <v>7</v>
      </c>
      <c r="B20" s="3">
        <v>858052.80826091801</v>
      </c>
      <c r="C20" s="3">
        <v>203695.60264349001</v>
      </c>
      <c r="D20" s="3">
        <v>33580.388069152803</v>
      </c>
      <c r="E20" s="3">
        <v>15811.493396759</v>
      </c>
      <c r="F20" s="3">
        <v>0</v>
      </c>
    </row>
    <row r="21" spans="1:8" ht="38.25" x14ac:dyDescent="0.25">
      <c r="A21" s="4" t="s">
        <v>6</v>
      </c>
      <c r="B21" s="3">
        <v>151883.6602211</v>
      </c>
      <c r="C21" s="3">
        <v>128125.56456327401</v>
      </c>
      <c r="D21" s="3">
        <v>135161.06197834</v>
      </c>
      <c r="E21" s="3">
        <v>140195.24145126299</v>
      </c>
      <c r="F21" s="3">
        <v>131732.69236087799</v>
      </c>
    </row>
    <row r="22" spans="1:8" ht="25.5" x14ac:dyDescent="0.25">
      <c r="A22" s="4" t="s">
        <v>5</v>
      </c>
      <c r="B22" s="3">
        <v>86838.808691501603</v>
      </c>
      <c r="C22" s="3">
        <v>63204.0318489075</v>
      </c>
      <c r="D22" s="3">
        <v>77114.962601661697</v>
      </c>
      <c r="E22" s="3">
        <v>64721.712970733599</v>
      </c>
      <c r="F22" s="3">
        <v>51495.507013797796</v>
      </c>
    </row>
    <row r="23" spans="1:8" ht="25.5" x14ac:dyDescent="0.25">
      <c r="A23" s="30" t="s">
        <v>4</v>
      </c>
      <c r="B23" s="31">
        <v>1751268.03194284</v>
      </c>
      <c r="C23" s="31">
        <v>1368504.68959808</v>
      </c>
      <c r="D23" s="31">
        <v>1266940.06986618</v>
      </c>
      <c r="E23" s="31">
        <v>943313.69605064404</v>
      </c>
      <c r="F23" s="31">
        <v>958055.94444274902</v>
      </c>
    </row>
    <row r="24" spans="1:8" x14ac:dyDescent="0.25">
      <c r="A24" s="4" t="s">
        <v>3</v>
      </c>
      <c r="B24" s="3">
        <v>11458.6785078049</v>
      </c>
      <c r="C24" s="3">
        <v>23472.511827945698</v>
      </c>
      <c r="D24" s="3">
        <v>34779.687643051097</v>
      </c>
      <c r="E24" s="3">
        <v>26668.718862533598</v>
      </c>
      <c r="F24" s="3">
        <v>15241.7991161346</v>
      </c>
    </row>
    <row r="25" spans="1:8" x14ac:dyDescent="0.25">
      <c r="A25" s="23" t="s">
        <v>2</v>
      </c>
      <c r="B25" s="24">
        <v>947812.45657205605</v>
      </c>
      <c r="C25" s="24">
        <v>807568.90693903004</v>
      </c>
      <c r="D25" s="24">
        <v>774867.45469570195</v>
      </c>
      <c r="E25" s="24">
        <v>612010.20441055298</v>
      </c>
      <c r="F25" s="24">
        <v>565797.35718965495</v>
      </c>
    </row>
    <row r="26" spans="1:8" ht="38.25" x14ac:dyDescent="0.25">
      <c r="A26" s="4" t="s">
        <v>1</v>
      </c>
      <c r="B26" s="3">
        <v>791996.89686298405</v>
      </c>
      <c r="C26" s="3">
        <v>537463.27083110798</v>
      </c>
      <c r="D26" s="3">
        <v>457292.92752742802</v>
      </c>
      <c r="E26" s="3">
        <v>304634.77277755702</v>
      </c>
      <c r="F26" s="3">
        <v>377016.78813695902</v>
      </c>
    </row>
    <row r="27" spans="1:8" ht="51" x14ac:dyDescent="0.25">
      <c r="A27" s="2" t="s">
        <v>0</v>
      </c>
      <c r="B27" s="1">
        <v>4918469.2394971801</v>
      </c>
      <c r="C27" s="1">
        <v>3672245.85046768</v>
      </c>
      <c r="D27" s="1">
        <v>3422561.1239910098</v>
      </c>
      <c r="E27" s="1">
        <v>2914690.6927585602</v>
      </c>
      <c r="F27" s="1">
        <v>2852720.44457197</v>
      </c>
    </row>
    <row r="28" spans="1:8" x14ac:dyDescent="0.25">
      <c r="A28" s="32"/>
      <c r="B28" s="33"/>
      <c r="C28" s="33"/>
      <c r="D28" s="33"/>
      <c r="E28" s="33"/>
      <c r="F28" s="33"/>
    </row>
    <row r="30" spans="1:8" x14ac:dyDescent="0.25">
      <c r="A30" s="9" t="s">
        <v>26</v>
      </c>
    </row>
    <row r="31" spans="1:8" x14ac:dyDescent="0.25">
      <c r="B31" s="10">
        <v>43830</v>
      </c>
      <c r="C31" s="10">
        <v>43465</v>
      </c>
      <c r="D31" s="10">
        <v>43100</v>
      </c>
      <c r="E31" s="10">
        <v>42735</v>
      </c>
      <c r="F31" s="10">
        <v>42369</v>
      </c>
    </row>
    <row r="32" spans="1:8" x14ac:dyDescent="0.25">
      <c r="A32" t="s">
        <v>23</v>
      </c>
      <c r="B32">
        <v>1.1234</v>
      </c>
      <c r="C32">
        <v>1.145</v>
      </c>
      <c r="D32">
        <v>1.1993</v>
      </c>
      <c r="E32">
        <v>1.0541</v>
      </c>
      <c r="F32">
        <v>1.0887</v>
      </c>
    </row>
    <row r="33" spans="1:6" x14ac:dyDescent="0.25">
      <c r="A33" t="s">
        <v>22</v>
      </c>
    </row>
    <row r="34" spans="1:6" x14ac:dyDescent="0.25">
      <c r="A34" t="s">
        <v>21</v>
      </c>
      <c r="B34" s="11">
        <v>10948655</v>
      </c>
      <c r="C34" s="11">
        <v>6639858</v>
      </c>
      <c r="D34" s="11">
        <v>6445036</v>
      </c>
      <c r="E34" s="11">
        <v>6630286</v>
      </c>
      <c r="F34" s="11">
        <v>6364540</v>
      </c>
    </row>
    <row r="35" spans="1:6" x14ac:dyDescent="0.25">
      <c r="A35" t="s">
        <v>20</v>
      </c>
      <c r="B35" s="11">
        <v>2719751</v>
      </c>
      <c r="C35" s="11">
        <v>2615181</v>
      </c>
      <c r="D35" s="11">
        <v>2615672</v>
      </c>
      <c r="E35" s="11">
        <v>3435310</v>
      </c>
      <c r="F35" s="11">
        <v>3492549</v>
      </c>
    </row>
    <row r="36" spans="1:6" x14ac:dyDescent="0.25">
      <c r="A36" t="s">
        <v>19</v>
      </c>
      <c r="B36" s="11">
        <v>2673692</v>
      </c>
      <c r="C36" s="11">
        <v>2562511</v>
      </c>
      <c r="D36" s="11">
        <v>2398599</v>
      </c>
      <c r="E36" s="11">
        <v>2018601</v>
      </c>
      <c r="F36" s="11">
        <v>1783290</v>
      </c>
    </row>
    <row r="37" spans="1:6" x14ac:dyDescent="0.25">
      <c r="A37" t="s">
        <v>18</v>
      </c>
      <c r="B37" s="11">
        <v>5555212</v>
      </c>
      <c r="C37" s="11">
        <v>1462166</v>
      </c>
      <c r="D37" s="11">
        <v>1430764</v>
      </c>
      <c r="E37" s="11">
        <v>1176375</v>
      </c>
      <c r="F37" s="11">
        <v>1088700</v>
      </c>
    </row>
    <row r="38" spans="1:6" x14ac:dyDescent="0.25">
      <c r="A38" s="37" t="s">
        <v>17</v>
      </c>
      <c r="B38" s="38">
        <v>12283254</v>
      </c>
      <c r="C38" s="38">
        <v>11235891</v>
      </c>
      <c r="D38" s="38">
        <v>10367945</v>
      </c>
      <c r="E38" s="38">
        <v>9366729</v>
      </c>
      <c r="F38" s="38">
        <v>8161983</v>
      </c>
    </row>
    <row r="39" spans="1:6" x14ac:dyDescent="0.25">
      <c r="A39" s="41" t="s">
        <v>16</v>
      </c>
      <c r="B39" s="42">
        <v>4589088</v>
      </c>
      <c r="C39" s="42">
        <v>3943382</v>
      </c>
      <c r="D39" s="42">
        <v>4427814</v>
      </c>
      <c r="E39" s="42">
        <v>3966577</v>
      </c>
      <c r="F39" s="42">
        <v>3389123</v>
      </c>
    </row>
    <row r="40" spans="1:6" x14ac:dyDescent="0.25">
      <c r="A40" t="s">
        <v>15</v>
      </c>
      <c r="B40" s="11">
        <v>2948925</v>
      </c>
      <c r="C40" s="11">
        <v>2769756</v>
      </c>
      <c r="D40" s="11">
        <v>2776379</v>
      </c>
      <c r="E40" s="11">
        <v>2319019</v>
      </c>
      <c r="F40" s="11">
        <v>2230746</v>
      </c>
    </row>
    <row r="41" spans="1:6" x14ac:dyDescent="0.25">
      <c r="A41" t="s">
        <v>14</v>
      </c>
      <c r="B41" s="11">
        <v>4745241</v>
      </c>
      <c r="C41" s="11">
        <v>4522752</v>
      </c>
      <c r="D41" s="11">
        <v>3163752</v>
      </c>
      <c r="E41" s="11">
        <v>3081133</v>
      </c>
      <c r="F41" s="11">
        <v>2542114</v>
      </c>
    </row>
    <row r="42" spans="1:6" x14ac:dyDescent="0.25">
      <c r="A42" t="s">
        <v>13</v>
      </c>
      <c r="B42" s="11">
        <v>2821980</v>
      </c>
      <c r="C42" s="11">
        <v>3017077</v>
      </c>
      <c r="D42" s="11">
        <v>1923677</v>
      </c>
      <c r="E42" s="11">
        <v>1677072</v>
      </c>
      <c r="F42" s="11">
        <v>1486075</v>
      </c>
    </row>
    <row r="43" spans="1:6" x14ac:dyDescent="0.25">
      <c r="A43" s="57" t="s">
        <v>25</v>
      </c>
      <c r="B43" s="58">
        <v>23231909</v>
      </c>
      <c r="C43" s="58">
        <v>17875749</v>
      </c>
      <c r="D43" s="58">
        <v>16812981</v>
      </c>
      <c r="E43" s="58">
        <v>15997015</v>
      </c>
      <c r="F43" s="58">
        <v>14526523</v>
      </c>
    </row>
    <row r="44" spans="1:6" x14ac:dyDescent="0.25">
      <c r="A44" t="s">
        <v>12</v>
      </c>
    </row>
    <row r="45" spans="1:6" x14ac:dyDescent="0.25">
      <c r="A45" t="s">
        <v>11</v>
      </c>
      <c r="B45" s="11">
        <v>7928956</v>
      </c>
      <c r="C45" s="11">
        <v>7285639</v>
      </c>
      <c r="D45" s="11">
        <v>7216186</v>
      </c>
      <c r="E45" s="11">
        <v>6804213</v>
      </c>
      <c r="F45" s="11">
        <v>6148977</v>
      </c>
    </row>
    <row r="46" spans="1:6" x14ac:dyDescent="0.25">
      <c r="A46" t="s">
        <v>10</v>
      </c>
      <c r="B46" s="11">
        <v>220186</v>
      </c>
      <c r="C46" s="11">
        <v>227855</v>
      </c>
      <c r="D46" s="11">
        <v>244657</v>
      </c>
      <c r="E46" s="11">
        <v>211874</v>
      </c>
      <c r="F46" s="11">
        <v>217740</v>
      </c>
    </row>
    <row r="47" spans="1:6" x14ac:dyDescent="0.25">
      <c r="A47" t="s">
        <v>9</v>
      </c>
      <c r="B47" s="11">
        <v>7708770</v>
      </c>
      <c r="C47" s="11">
        <v>7057784</v>
      </c>
      <c r="D47" s="11">
        <v>6971528</v>
      </c>
      <c r="E47" s="11">
        <v>6592339</v>
      </c>
      <c r="F47" s="11">
        <v>5931237</v>
      </c>
    </row>
    <row r="48" spans="1:6" x14ac:dyDescent="0.25">
      <c r="A48" t="s">
        <v>8</v>
      </c>
      <c r="B48" s="11">
        <v>5469834</v>
      </c>
      <c r="C48" s="11">
        <v>2765176</v>
      </c>
      <c r="D48" s="11">
        <v>2052002</v>
      </c>
      <c r="E48" s="11">
        <v>2061819</v>
      </c>
      <c r="F48" s="11">
        <v>2537760</v>
      </c>
    </row>
    <row r="49" spans="1:6" x14ac:dyDescent="0.25">
      <c r="A49" t="s">
        <v>7</v>
      </c>
      <c r="B49" s="11">
        <v>4486859</v>
      </c>
      <c r="C49" s="11">
        <v>1936196</v>
      </c>
      <c r="D49" s="11">
        <v>1182509</v>
      </c>
      <c r="E49" s="11">
        <v>1039342</v>
      </c>
      <c r="F49" s="11">
        <v>1599300</v>
      </c>
    </row>
    <row r="50" spans="1:6" x14ac:dyDescent="0.25">
      <c r="A50" t="s">
        <v>6</v>
      </c>
      <c r="B50" s="11">
        <v>982975</v>
      </c>
      <c r="C50" s="11">
        <v>828980</v>
      </c>
      <c r="D50" s="11">
        <v>869492</v>
      </c>
      <c r="E50" s="11">
        <v>1022477</v>
      </c>
      <c r="F50" s="11">
        <v>938459</v>
      </c>
    </row>
    <row r="51" spans="1:6" x14ac:dyDescent="0.25">
      <c r="A51" t="s">
        <v>5</v>
      </c>
      <c r="B51" s="11">
        <v>543726</v>
      </c>
      <c r="C51" s="11">
        <v>428230</v>
      </c>
      <c r="D51" s="11">
        <v>453335</v>
      </c>
      <c r="E51" s="11">
        <v>420586</v>
      </c>
      <c r="F51" s="11">
        <v>351650</v>
      </c>
    </row>
    <row r="52" spans="1:6" x14ac:dyDescent="0.25">
      <c r="A52" s="43" t="s">
        <v>4</v>
      </c>
      <c r="B52" s="44">
        <v>9833119</v>
      </c>
      <c r="C52" s="44">
        <v>7824934</v>
      </c>
      <c r="D52" s="44">
        <v>7544794</v>
      </c>
      <c r="E52" s="44">
        <v>7130984</v>
      </c>
      <c r="F52" s="44">
        <v>5839786</v>
      </c>
    </row>
    <row r="53" spans="1:6" x14ac:dyDescent="0.25">
      <c r="A53" t="s">
        <v>3</v>
      </c>
      <c r="B53" s="11">
        <v>48306</v>
      </c>
      <c r="C53" s="11">
        <v>75570</v>
      </c>
      <c r="D53">
        <v>0</v>
      </c>
      <c r="E53" s="11">
        <v>670407</v>
      </c>
      <c r="F53" s="11">
        <v>398464</v>
      </c>
    </row>
    <row r="54" spans="1:6" x14ac:dyDescent="0.25">
      <c r="A54" s="34" t="s">
        <v>2</v>
      </c>
      <c r="B54" s="35">
        <v>3036550</v>
      </c>
      <c r="C54" s="35">
        <v>2633501</v>
      </c>
      <c r="D54" s="35">
        <v>2368617</v>
      </c>
      <c r="E54" s="35">
        <v>2631033</v>
      </c>
      <c r="F54" s="35">
        <v>2203529</v>
      </c>
    </row>
    <row r="55" spans="1:6" x14ac:dyDescent="0.25">
      <c r="A55" t="s">
        <v>1</v>
      </c>
      <c r="B55" s="11">
        <v>6748263</v>
      </c>
      <c r="C55" s="11">
        <v>5115863</v>
      </c>
      <c r="D55" s="11">
        <v>5176177</v>
      </c>
      <c r="E55" s="11">
        <v>3829544</v>
      </c>
      <c r="F55" s="11">
        <v>3237794</v>
      </c>
    </row>
    <row r="56" spans="1:6" x14ac:dyDescent="0.25">
      <c r="A56" t="s">
        <v>0</v>
      </c>
      <c r="B56" s="11">
        <v>23231909</v>
      </c>
      <c r="C56" s="11">
        <v>17875749</v>
      </c>
      <c r="D56" s="11">
        <v>16812981</v>
      </c>
      <c r="E56" s="11">
        <v>15997015</v>
      </c>
      <c r="F56" s="11">
        <v>14526523</v>
      </c>
    </row>
    <row r="58" spans="1:6" x14ac:dyDescent="0.25">
      <c r="A58" t="s">
        <v>27</v>
      </c>
    </row>
    <row r="59" spans="1:6" x14ac:dyDescent="0.25">
      <c r="A59" s="5"/>
      <c r="B59" s="8">
        <v>43616</v>
      </c>
      <c r="C59" s="8">
        <v>43251</v>
      </c>
      <c r="D59" s="8">
        <v>42886</v>
      </c>
      <c r="E59" s="8">
        <v>42521</v>
      </c>
      <c r="F59" s="12">
        <v>42155</v>
      </c>
    </row>
    <row r="60" spans="1:6" x14ac:dyDescent="0.25">
      <c r="A60" s="6" t="s">
        <v>22</v>
      </c>
      <c r="B60" s="5"/>
      <c r="C60" s="5"/>
      <c r="D60" s="5"/>
      <c r="E60" s="5"/>
      <c r="F60" s="12"/>
    </row>
    <row r="61" spans="1:6" x14ac:dyDescent="0.25">
      <c r="A61" s="4" t="s">
        <v>21</v>
      </c>
      <c r="B61" s="3">
        <v>7192000</v>
      </c>
      <c r="C61" s="3">
        <v>7402000</v>
      </c>
      <c r="D61" s="3">
        <v>7198000</v>
      </c>
      <c r="E61" s="3">
        <v>6354000</v>
      </c>
      <c r="F61" s="13">
        <v>6010000</v>
      </c>
    </row>
    <row r="62" spans="1:6" ht="25.5" x14ac:dyDescent="0.25">
      <c r="A62" s="4" t="s">
        <v>28</v>
      </c>
      <c r="B62" s="3">
        <v>437000</v>
      </c>
      <c r="C62" s="3">
        <v>439000</v>
      </c>
      <c r="D62" s="3">
        <v>422000</v>
      </c>
      <c r="E62" s="3">
        <v>412000</v>
      </c>
      <c r="F62" s="13">
        <v>412000</v>
      </c>
    </row>
    <row r="63" spans="1:6" ht="25.5" x14ac:dyDescent="0.25">
      <c r="A63" s="4" t="s">
        <v>29</v>
      </c>
      <c r="B63" s="3">
        <v>4744000</v>
      </c>
      <c r="C63" s="3">
        <v>4454000</v>
      </c>
      <c r="D63" s="3">
        <v>3989000</v>
      </c>
      <c r="E63" s="3">
        <v>3520000</v>
      </c>
      <c r="F63" s="13">
        <v>3011000</v>
      </c>
    </row>
    <row r="64" spans="1:6" ht="25.5" x14ac:dyDescent="0.25">
      <c r="A64" s="4" t="s">
        <v>30</v>
      </c>
      <c r="B64" s="3">
        <v>2011000</v>
      </c>
      <c r="C64" s="3">
        <v>2509000</v>
      </c>
      <c r="D64" s="3">
        <v>2787000</v>
      </c>
      <c r="E64" s="3">
        <v>2422000</v>
      </c>
      <c r="F64" s="13">
        <v>2587000</v>
      </c>
    </row>
    <row r="65" spans="1:6" x14ac:dyDescent="0.25">
      <c r="A65" s="26" t="s">
        <v>17</v>
      </c>
      <c r="B65" s="27">
        <v>16525000</v>
      </c>
      <c r="C65" s="27">
        <v>15134000</v>
      </c>
      <c r="D65" s="27">
        <v>16061000</v>
      </c>
      <c r="E65" s="27">
        <v>15025000</v>
      </c>
      <c r="F65" s="39">
        <v>15587000</v>
      </c>
    </row>
    <row r="66" spans="1:6" x14ac:dyDescent="0.25">
      <c r="A66" s="28" t="s">
        <v>31</v>
      </c>
      <c r="B66" s="29">
        <v>5622000</v>
      </c>
      <c r="C66" s="29">
        <v>5261000</v>
      </c>
      <c r="D66" s="29">
        <v>5055000</v>
      </c>
      <c r="E66" s="29">
        <v>4838000</v>
      </c>
      <c r="F66" s="40">
        <v>4337000</v>
      </c>
    </row>
    <row r="67" spans="1:6" x14ac:dyDescent="0.25">
      <c r="A67" s="4" t="s">
        <v>32</v>
      </c>
      <c r="B67" s="3">
        <v>4272000</v>
      </c>
      <c r="C67" s="3">
        <v>3498000</v>
      </c>
      <c r="D67" s="3">
        <v>3677000</v>
      </c>
      <c r="E67" s="3">
        <v>3241000</v>
      </c>
      <c r="F67" s="13">
        <v>3358000</v>
      </c>
    </row>
    <row r="68" spans="1:6" ht="25.5" x14ac:dyDescent="0.25">
      <c r="A68" s="4" t="s">
        <v>33</v>
      </c>
      <c r="B68" s="3">
        <v>6631000</v>
      </c>
      <c r="C68" s="3">
        <v>6375000</v>
      </c>
      <c r="D68" s="3">
        <v>7329000</v>
      </c>
      <c r="E68" s="3">
        <v>6946000</v>
      </c>
      <c r="F68" s="13">
        <v>7892000</v>
      </c>
    </row>
    <row r="69" spans="1:6" ht="25.5" x14ac:dyDescent="0.25">
      <c r="A69" s="4" t="s">
        <v>34</v>
      </c>
      <c r="B69" s="3">
        <v>4663000</v>
      </c>
      <c r="C69" s="3">
        <v>5245000</v>
      </c>
      <c r="D69" s="3">
        <v>6179000</v>
      </c>
      <c r="E69" s="3">
        <v>5457000</v>
      </c>
      <c r="F69" s="13">
        <v>5924000</v>
      </c>
    </row>
    <row r="70" spans="1:6" x14ac:dyDescent="0.25">
      <c r="A70" s="19" t="s">
        <v>25</v>
      </c>
      <c r="B70" s="20">
        <v>23717000</v>
      </c>
      <c r="C70" s="20">
        <v>22536000</v>
      </c>
      <c r="D70" s="20">
        <v>23259000</v>
      </c>
      <c r="E70" s="20">
        <v>21379000</v>
      </c>
      <c r="F70" s="56">
        <v>21597000</v>
      </c>
    </row>
    <row r="71" spans="1:6" ht="25.5" x14ac:dyDescent="0.25">
      <c r="A71" s="6" t="s">
        <v>12</v>
      </c>
      <c r="B71" s="5"/>
      <c r="C71" s="5"/>
      <c r="D71" s="5"/>
      <c r="E71" s="5"/>
      <c r="F71" s="5"/>
    </row>
    <row r="72" spans="1:6" ht="25.5" x14ac:dyDescent="0.25">
      <c r="A72" s="23" t="s">
        <v>11</v>
      </c>
      <c r="B72" s="24">
        <v>9040000</v>
      </c>
      <c r="C72" s="24">
        <v>9812000</v>
      </c>
      <c r="D72" s="24">
        <v>12407000</v>
      </c>
      <c r="E72" s="24">
        <v>12258000</v>
      </c>
      <c r="F72" s="36">
        <v>12707000</v>
      </c>
    </row>
    <row r="73" spans="1:6" x14ac:dyDescent="0.25">
      <c r="A73" s="4" t="s">
        <v>35</v>
      </c>
      <c r="B73" s="3">
        <v>3000</v>
      </c>
      <c r="C73" s="3">
        <v>3000</v>
      </c>
      <c r="D73" s="3">
        <v>3000</v>
      </c>
      <c r="E73" s="3">
        <v>3000</v>
      </c>
      <c r="F73" s="13">
        <v>3000</v>
      </c>
    </row>
    <row r="74" spans="1:6" ht="38.25" x14ac:dyDescent="0.25">
      <c r="A74" s="4" t="s">
        <v>36</v>
      </c>
      <c r="B74" s="3">
        <v>9037000</v>
      </c>
      <c r="C74" s="3">
        <v>9809000</v>
      </c>
      <c r="D74" s="3">
        <v>12404000</v>
      </c>
      <c r="E74" s="3">
        <v>12255000</v>
      </c>
      <c r="F74" s="13">
        <v>12704000</v>
      </c>
    </row>
    <row r="75" spans="1:6" ht="25.5" x14ac:dyDescent="0.25">
      <c r="A75" s="4" t="s">
        <v>8</v>
      </c>
      <c r="B75" s="3">
        <v>6811000</v>
      </c>
      <c r="C75" s="3">
        <v>6684000</v>
      </c>
      <c r="D75" s="3">
        <v>5378000</v>
      </c>
      <c r="E75" s="3">
        <v>3763000</v>
      </c>
      <c r="F75" s="13">
        <v>2558000</v>
      </c>
    </row>
    <row r="76" spans="1:6" ht="25.5" x14ac:dyDescent="0.25">
      <c r="A76" s="4" t="s">
        <v>37</v>
      </c>
      <c r="B76" s="3">
        <v>3464000</v>
      </c>
      <c r="C76" s="3">
        <v>3468000</v>
      </c>
      <c r="D76" s="3">
        <v>3471000</v>
      </c>
      <c r="E76" s="3">
        <v>1993000</v>
      </c>
      <c r="F76" s="13">
        <v>1079000</v>
      </c>
    </row>
    <row r="77" spans="1:6" ht="25.5" x14ac:dyDescent="0.25">
      <c r="A77" s="4" t="s">
        <v>38</v>
      </c>
      <c r="B77" s="3">
        <v>3347000</v>
      </c>
      <c r="C77" s="3">
        <v>3216000</v>
      </c>
      <c r="D77" s="3">
        <v>1907000</v>
      </c>
      <c r="E77" s="3">
        <v>1770000</v>
      </c>
      <c r="F77" s="13">
        <v>1479000</v>
      </c>
    </row>
    <row r="78" spans="1:6" x14ac:dyDescent="0.25">
      <c r="A78" s="4" t="s">
        <v>39</v>
      </c>
      <c r="B78" s="15" t="s">
        <v>40</v>
      </c>
      <c r="C78" s="15" t="s">
        <v>40</v>
      </c>
      <c r="D78" s="15" t="s">
        <v>40</v>
      </c>
      <c r="E78" s="15" t="s">
        <v>40</v>
      </c>
      <c r="F78" s="16" t="s">
        <v>40</v>
      </c>
    </row>
    <row r="79" spans="1:6" x14ac:dyDescent="0.25">
      <c r="A79" s="30" t="s">
        <v>4</v>
      </c>
      <c r="B79" s="31">
        <v>7866000</v>
      </c>
      <c r="C79" s="31">
        <v>6040000</v>
      </c>
      <c r="D79" s="31">
        <v>5474000</v>
      </c>
      <c r="E79" s="31">
        <v>5358000</v>
      </c>
      <c r="F79" s="45">
        <v>6332000</v>
      </c>
    </row>
    <row r="80" spans="1:6" x14ac:dyDescent="0.25">
      <c r="A80" s="4" t="s">
        <v>41</v>
      </c>
      <c r="B80" s="3">
        <v>6000</v>
      </c>
      <c r="C80" s="3">
        <v>6000</v>
      </c>
      <c r="D80" s="3">
        <v>6000</v>
      </c>
      <c r="E80" s="3">
        <v>44000</v>
      </c>
      <c r="F80" s="13">
        <v>107000</v>
      </c>
    </row>
    <row r="81" spans="1:6" x14ac:dyDescent="0.25">
      <c r="A81" s="23" t="s">
        <v>42</v>
      </c>
      <c r="B81" s="24">
        <v>2612000</v>
      </c>
      <c r="C81" s="24">
        <v>2279000</v>
      </c>
      <c r="D81" s="24">
        <v>2048000</v>
      </c>
      <c r="E81" s="24">
        <v>2191000</v>
      </c>
      <c r="F81" s="36">
        <v>2131000</v>
      </c>
    </row>
    <row r="82" spans="1:6" ht="25.5" x14ac:dyDescent="0.25">
      <c r="A82" s="4" t="s">
        <v>43</v>
      </c>
      <c r="B82" s="3">
        <v>5248000</v>
      </c>
      <c r="C82" s="3">
        <v>3755000</v>
      </c>
      <c r="D82" s="3">
        <v>3420000</v>
      </c>
      <c r="E82" s="3">
        <v>3123000</v>
      </c>
      <c r="F82" s="13">
        <v>4094000</v>
      </c>
    </row>
    <row r="83" spans="1:6" ht="25.5" x14ac:dyDescent="0.25">
      <c r="A83" s="2" t="s">
        <v>0</v>
      </c>
      <c r="B83" s="1">
        <v>23717000</v>
      </c>
      <c r="C83" s="1">
        <v>22536000</v>
      </c>
      <c r="D83" s="1">
        <v>23259000</v>
      </c>
      <c r="E83" s="1">
        <v>21379000</v>
      </c>
      <c r="F83" s="14">
        <v>21597000</v>
      </c>
    </row>
    <row r="84" spans="1:6" x14ac:dyDescent="0.25">
      <c r="A84" s="6" t="s">
        <v>44</v>
      </c>
      <c r="B84" s="5"/>
      <c r="C84" s="5"/>
      <c r="D84" s="5"/>
      <c r="E84" s="5"/>
      <c r="F84" s="5"/>
    </row>
    <row r="85" spans="1:6" ht="25.5" x14ac:dyDescent="0.25">
      <c r="A85" s="4" t="s">
        <v>45</v>
      </c>
      <c r="B85" s="3">
        <v>7282000</v>
      </c>
      <c r="C85" s="3">
        <v>6480000</v>
      </c>
      <c r="D85" s="3">
        <v>6684000</v>
      </c>
      <c r="E85" s="3">
        <v>5888000</v>
      </c>
      <c r="F85" s="13">
        <v>5564000</v>
      </c>
    </row>
    <row r="86" spans="1:6" ht="25.5" x14ac:dyDescent="0.25">
      <c r="A86" s="4" t="s">
        <v>46</v>
      </c>
      <c r="B86" s="17">
        <v>8659000</v>
      </c>
      <c r="C86" s="17">
        <v>9094000</v>
      </c>
      <c r="D86" s="17">
        <v>10587000</v>
      </c>
      <c r="E86" s="17">
        <v>9667000</v>
      </c>
      <c r="F86" s="18">
        <v>9255000</v>
      </c>
    </row>
    <row r="87" spans="1:6" ht="25.5" x14ac:dyDescent="0.25">
      <c r="A87" s="4" t="s">
        <v>47</v>
      </c>
      <c r="B87" s="17">
        <v>95759753.313416004</v>
      </c>
      <c r="C87" s="17">
        <v>90662407.266470298</v>
      </c>
      <c r="D87" s="17">
        <v>67650389.410128802</v>
      </c>
      <c r="E87" s="17">
        <v>70104775.964069605</v>
      </c>
      <c r="F87" s="18">
        <v>64694223.414803401</v>
      </c>
    </row>
    <row r="88" spans="1:6" ht="25.5" x14ac:dyDescent="0.25">
      <c r="A88" s="4" t="s">
        <v>48</v>
      </c>
      <c r="B88" s="17">
        <v>76700</v>
      </c>
      <c r="C88" s="17">
        <v>73100</v>
      </c>
      <c r="D88" s="17">
        <v>74400</v>
      </c>
      <c r="E88" s="17">
        <v>70700</v>
      </c>
      <c r="F88" s="18">
        <v>62600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6CF66-6974-4CC7-A992-4911E91616B5}">
  <dimension ref="A1:I46"/>
  <sheetViews>
    <sheetView topLeftCell="A21" workbookViewId="0">
      <selection activeCell="A40" sqref="A40:F40"/>
    </sheetView>
  </sheetViews>
  <sheetFormatPr defaultRowHeight="15" x14ac:dyDescent="0.25"/>
  <cols>
    <col min="1" max="6" width="15.7109375" customWidth="1"/>
  </cols>
  <sheetData>
    <row r="1" spans="1:9" x14ac:dyDescent="0.25">
      <c r="A1" t="s">
        <v>52</v>
      </c>
    </row>
    <row r="2" spans="1:9" x14ac:dyDescent="0.25">
      <c r="A2" s="5"/>
      <c r="B2" s="8">
        <v>43830</v>
      </c>
      <c r="C2" s="8">
        <v>43465</v>
      </c>
      <c r="D2" s="8">
        <v>43100</v>
      </c>
      <c r="E2" s="8">
        <v>42735</v>
      </c>
      <c r="F2" s="8">
        <v>42369</v>
      </c>
    </row>
    <row r="3" spans="1:9" ht="51" x14ac:dyDescent="0.25">
      <c r="A3" s="6" t="s">
        <v>23</v>
      </c>
      <c r="B3" s="7">
        <v>1.1234</v>
      </c>
      <c r="C3" s="7">
        <v>1.145</v>
      </c>
      <c r="D3" s="7">
        <v>1.1993</v>
      </c>
      <c r="E3" s="7">
        <v>1.0541</v>
      </c>
      <c r="F3" s="7">
        <v>1.0887</v>
      </c>
    </row>
    <row r="4" spans="1:9" x14ac:dyDescent="0.25">
      <c r="A4" s="21" t="s">
        <v>57</v>
      </c>
      <c r="B4" s="22">
        <v>6209368.0113911601</v>
      </c>
      <c r="C4" s="22">
        <v>5322306.1819434203</v>
      </c>
      <c r="D4" s="22">
        <v>4960183.10768604</v>
      </c>
      <c r="E4" s="22">
        <v>3822902.8734684</v>
      </c>
      <c r="F4" s="22">
        <v>3687862.16614246</v>
      </c>
    </row>
    <row r="5" spans="1:9" ht="38.25" x14ac:dyDescent="0.25">
      <c r="A5" s="4" t="s">
        <v>58</v>
      </c>
      <c r="B5" s="3">
        <v>2886463.5841131201</v>
      </c>
      <c r="C5" s="3">
        <v>2652737.3367309598</v>
      </c>
      <c r="D5" s="3">
        <v>2531841.33045673</v>
      </c>
      <c r="E5" s="3">
        <v>2013751.79901123</v>
      </c>
      <c r="F5" s="3">
        <v>1948446.2770104399</v>
      </c>
      <c r="H5" s="25"/>
    </row>
    <row r="6" spans="1:9" ht="25.5" x14ac:dyDescent="0.25">
      <c r="A6" s="4" t="s">
        <v>59</v>
      </c>
      <c r="B6" s="3">
        <v>3327622.7066636099</v>
      </c>
      <c r="C6" s="3">
        <v>2712506.3668489498</v>
      </c>
      <c r="D6" s="3">
        <v>2447650.5003690701</v>
      </c>
      <c r="E6" s="3">
        <v>1826649.12714958</v>
      </c>
      <c r="F6" s="3">
        <v>1783399.36658144</v>
      </c>
      <c r="I6" s="25"/>
    </row>
    <row r="7" spans="1:9" ht="38.25" x14ac:dyDescent="0.25">
      <c r="A7" s="4" t="s">
        <v>60</v>
      </c>
      <c r="B7" s="3">
        <v>2833102.0910620699</v>
      </c>
      <c r="C7" s="3">
        <v>2326297.6722359699</v>
      </c>
      <c r="D7" s="3">
        <v>2154301.8245935398</v>
      </c>
      <c r="E7" s="3">
        <v>1692146.0233211501</v>
      </c>
      <c r="F7" s="3">
        <v>1678666.43265486</v>
      </c>
    </row>
    <row r="8" spans="1:9" ht="38.25" x14ac:dyDescent="0.25">
      <c r="A8" s="4" t="s">
        <v>61</v>
      </c>
      <c r="B8" s="3">
        <v>494520.61560154002</v>
      </c>
      <c r="C8" s="3">
        <v>386208.69461298001</v>
      </c>
      <c r="D8" s="3">
        <v>293348.67577552801</v>
      </c>
      <c r="E8" s="3">
        <v>134503.10382843</v>
      </c>
      <c r="F8" s="3">
        <v>104732.933926582</v>
      </c>
    </row>
    <row r="9" spans="1:9" ht="25.5" x14ac:dyDescent="0.25">
      <c r="A9" s="21" t="s">
        <v>62</v>
      </c>
      <c r="B9" s="22">
        <v>8088.4789466857901</v>
      </c>
      <c r="C9" s="22">
        <v>4580.0023078918503</v>
      </c>
      <c r="D9" s="22">
        <v>12352.7856111526</v>
      </c>
      <c r="E9" s="22">
        <v>11068.0453777313</v>
      </c>
      <c r="F9" s="22">
        <v>12193.4392929077</v>
      </c>
    </row>
    <row r="10" spans="1:9" ht="25.5" x14ac:dyDescent="0.25">
      <c r="A10" s="4" t="s">
        <v>63</v>
      </c>
      <c r="B10" s="3">
        <v>33477.315640449502</v>
      </c>
      <c r="C10" s="3">
        <v>31945.516097545598</v>
      </c>
      <c r="D10" s="3">
        <v>28423.399901390101</v>
      </c>
      <c r="E10" s="3">
        <v>20238.711547851599</v>
      </c>
      <c r="F10" s="3">
        <v>24386.878585815401</v>
      </c>
    </row>
    <row r="11" spans="1:9" ht="25.5" x14ac:dyDescent="0.25">
      <c r="A11" s="4" t="s">
        <v>64</v>
      </c>
      <c r="B11" s="3">
        <v>469131.778907776</v>
      </c>
      <c r="C11" s="3">
        <v>358843.18082332599</v>
      </c>
      <c r="D11" s="3">
        <v>277278.06148529099</v>
      </c>
      <c r="E11" s="3">
        <v>125332.43765830999</v>
      </c>
      <c r="F11" s="3">
        <v>92539.494633674607</v>
      </c>
    </row>
    <row r="12" spans="1:9" x14ac:dyDescent="0.25">
      <c r="A12" s="4" t="s">
        <v>65</v>
      </c>
      <c r="B12" s="3">
        <v>122001.224112511</v>
      </c>
      <c r="C12" s="3">
        <v>95722.048234939604</v>
      </c>
      <c r="D12" s="3">
        <v>75795.733070373506</v>
      </c>
      <c r="E12" s="3">
        <v>32150.036573410001</v>
      </c>
      <c r="F12" s="3">
        <v>25366.708528995499</v>
      </c>
    </row>
    <row r="13" spans="1:9" ht="25.5" x14ac:dyDescent="0.25">
      <c r="A13" s="4" t="s">
        <v>66</v>
      </c>
      <c r="B13" s="3">
        <v>347130.55479526502</v>
      </c>
      <c r="C13" s="3">
        <v>263121.132588387</v>
      </c>
      <c r="D13" s="3">
        <v>201482.32841491699</v>
      </c>
      <c r="E13" s="3">
        <v>93182.401084899902</v>
      </c>
      <c r="F13" s="3">
        <v>67172.786104679093</v>
      </c>
    </row>
    <row r="14" spans="1:9" ht="25.5" x14ac:dyDescent="0.25">
      <c r="A14" s="4" t="s">
        <v>67</v>
      </c>
      <c r="B14" s="3">
        <v>-52350.433182716399</v>
      </c>
      <c r="C14" s="3">
        <v>-48548.024463653601</v>
      </c>
      <c r="D14" s="3">
        <v>-38617.4462795258</v>
      </c>
      <c r="E14" s="3">
        <v>-27406.588554382299</v>
      </c>
      <c r="F14" s="3">
        <v>-26782.018446922299</v>
      </c>
    </row>
    <row r="15" spans="1:9" ht="51" x14ac:dyDescent="0.25">
      <c r="A15" s="4" t="s">
        <v>68</v>
      </c>
      <c r="B15" s="3">
        <v>294780.121612549</v>
      </c>
      <c r="C15" s="3">
        <v>214573.108124733</v>
      </c>
      <c r="D15" s="3">
        <v>162864.882135391</v>
      </c>
      <c r="E15" s="3">
        <v>65775.812530517607</v>
      </c>
      <c r="F15" s="3">
        <v>40390.767657756798</v>
      </c>
    </row>
    <row r="17" spans="1:6" x14ac:dyDescent="0.25">
      <c r="A17" s="9" t="s">
        <v>53</v>
      </c>
    </row>
    <row r="18" spans="1:6" x14ac:dyDescent="0.25">
      <c r="A18" s="47"/>
      <c r="B18" s="48">
        <v>43830</v>
      </c>
      <c r="C18" s="48">
        <v>43465</v>
      </c>
      <c r="D18" s="48">
        <v>43100</v>
      </c>
      <c r="E18" s="48">
        <v>42735</v>
      </c>
      <c r="F18" s="48">
        <v>42369</v>
      </c>
    </row>
    <row r="19" spans="1:6" ht="25.5" x14ac:dyDescent="0.25">
      <c r="A19" s="49" t="s">
        <v>23</v>
      </c>
      <c r="B19" s="50">
        <v>1.1234</v>
      </c>
      <c r="C19" s="50">
        <v>1.145</v>
      </c>
      <c r="D19" s="50">
        <v>1.1993</v>
      </c>
      <c r="E19" s="50">
        <v>1.0541</v>
      </c>
      <c r="F19" s="50">
        <v>1.0887</v>
      </c>
    </row>
    <row r="20" spans="1:6" x14ac:dyDescent="0.25">
      <c r="A20" s="54" t="s">
        <v>57</v>
      </c>
      <c r="B20" s="55">
        <v>26557172.541618299</v>
      </c>
      <c r="C20" s="55">
        <v>25092687.644362401</v>
      </c>
      <c r="D20" s="55">
        <v>25446738.358974501</v>
      </c>
      <c r="E20" s="55">
        <v>20334634.607791901</v>
      </c>
      <c r="F20" s="55">
        <v>18588462.722063102</v>
      </c>
    </row>
    <row r="21" spans="1:6" ht="25.5" x14ac:dyDescent="0.25">
      <c r="A21" s="51" t="s">
        <v>58</v>
      </c>
      <c r="B21" s="52">
        <v>11415989.313363999</v>
      </c>
      <c r="C21" s="52">
        <v>11522140.8060789</v>
      </c>
      <c r="D21" s="52">
        <v>12048163.519382499</v>
      </c>
      <c r="E21" s="52">
        <v>10033973.709583299</v>
      </c>
      <c r="F21" s="52">
        <v>9134192.4703121204</v>
      </c>
    </row>
    <row r="22" spans="1:6" x14ac:dyDescent="0.25">
      <c r="A22" s="51" t="s">
        <v>59</v>
      </c>
      <c r="B22" s="52">
        <v>15371480.1982641</v>
      </c>
      <c r="C22" s="52">
        <v>13762906.935215</v>
      </c>
      <c r="D22" s="52">
        <v>13553284.4846249</v>
      </c>
      <c r="E22" s="52">
        <v>10691731.834888499</v>
      </c>
      <c r="F22" s="52">
        <v>9689429.43811417</v>
      </c>
    </row>
    <row r="23" spans="1:6" ht="25.5" x14ac:dyDescent="0.25">
      <c r="A23" s="51" t="s">
        <v>60</v>
      </c>
      <c r="B23" s="52">
        <v>12368632.389307</v>
      </c>
      <c r="C23" s="52">
        <v>11062995.5747128</v>
      </c>
      <c r="D23" s="52">
        <v>11074332.265377</v>
      </c>
      <c r="E23" s="52">
        <v>9124285.7894897498</v>
      </c>
      <c r="F23" s="52">
        <v>8550649.3041515406</v>
      </c>
    </row>
    <row r="24" spans="1:6" ht="25.5" x14ac:dyDescent="0.25">
      <c r="A24" s="51" t="s">
        <v>61</v>
      </c>
      <c r="B24" s="52">
        <v>3002847.8089570999</v>
      </c>
      <c r="C24" s="52">
        <v>2699911.3605022398</v>
      </c>
      <c r="D24" s="52">
        <v>2478952.2192478199</v>
      </c>
      <c r="E24" s="52">
        <v>1567446.0453987101</v>
      </c>
      <c r="F24" s="52">
        <v>1138780.1339626301</v>
      </c>
    </row>
    <row r="25" spans="1:6" x14ac:dyDescent="0.25">
      <c r="A25" s="54" t="s">
        <v>62</v>
      </c>
      <c r="B25" s="55">
        <v>56169.992685318</v>
      </c>
      <c r="C25" s="55">
        <v>27480.0138473511</v>
      </c>
      <c r="D25" s="55">
        <v>29982.4893474579</v>
      </c>
      <c r="E25" s="55">
        <v>22136.090755462599</v>
      </c>
      <c r="F25" s="55">
        <v>21773.998737335201</v>
      </c>
    </row>
    <row r="26" spans="1:6" ht="25.5" x14ac:dyDescent="0.25">
      <c r="A26" s="51" t="s">
        <v>63</v>
      </c>
      <c r="B26" s="52">
        <v>185360.975861549</v>
      </c>
      <c r="C26" s="52">
        <v>4580.0023078918503</v>
      </c>
      <c r="D26" s="52">
        <v>83950.970172882095</v>
      </c>
      <c r="E26" s="52">
        <v>67462.371826171904</v>
      </c>
      <c r="F26" s="52">
        <v>87095.994949340806</v>
      </c>
    </row>
    <row r="27" spans="1:6" x14ac:dyDescent="0.25">
      <c r="A27" s="51" t="s">
        <v>64</v>
      </c>
      <c r="B27" s="52">
        <v>2873656.8257808699</v>
      </c>
      <c r="C27" s="52">
        <v>2722811.3720416999</v>
      </c>
      <c r="D27" s="52">
        <v>2424983.7384223901</v>
      </c>
      <c r="E27" s="52">
        <v>1522119.7643279999</v>
      </c>
      <c r="F27" s="52">
        <v>1073458.13775063</v>
      </c>
    </row>
    <row r="28" spans="1:6" x14ac:dyDescent="0.25">
      <c r="A28" s="51" t="s">
        <v>65</v>
      </c>
      <c r="B28" s="52">
        <v>720099.30622577702</v>
      </c>
      <c r="C28" s="52">
        <v>766005.38599491096</v>
      </c>
      <c r="D28" s="52">
        <v>801132.11536407506</v>
      </c>
      <c r="E28" s="52">
        <v>447992.31290817301</v>
      </c>
      <c r="F28" s="52">
        <v>376690.17815589899</v>
      </c>
    </row>
    <row r="29" spans="1:6" x14ac:dyDescent="0.25">
      <c r="A29" s="51" t="s">
        <v>66</v>
      </c>
      <c r="B29" s="52">
        <v>2153557.51955509</v>
      </c>
      <c r="C29" s="52">
        <v>1956805.9860467899</v>
      </c>
      <c r="D29" s="52">
        <v>1623851.62305832</v>
      </c>
      <c r="E29" s="52">
        <v>1074127.4514198301</v>
      </c>
      <c r="F29" s="52">
        <v>696767.95959472703</v>
      </c>
    </row>
    <row r="30" spans="1:6" ht="25.5" x14ac:dyDescent="0.25">
      <c r="A30" s="51" t="s">
        <v>67</v>
      </c>
      <c r="B30" s="52">
        <v>64033.791661262498</v>
      </c>
      <c r="C30" s="52">
        <v>-9160.0046157836896</v>
      </c>
      <c r="D30" s="52">
        <v>-308219.99049186701</v>
      </c>
      <c r="E30" s="52">
        <v>-1054.0995597839401</v>
      </c>
      <c r="F30" s="52">
        <v>-6532.1996212005597</v>
      </c>
    </row>
    <row r="31" spans="1:6" ht="25.5" x14ac:dyDescent="0.25">
      <c r="A31" s="51" t="s">
        <v>68</v>
      </c>
      <c r="B31" s="52">
        <v>2217591.3112163502</v>
      </c>
      <c r="C31" s="52">
        <v>1947645.9814310099</v>
      </c>
      <c r="D31" s="52">
        <v>1315631.6325664499</v>
      </c>
      <c r="E31" s="52">
        <v>1073073.3518600501</v>
      </c>
      <c r="F31" s="52">
        <v>690235.759973526</v>
      </c>
    </row>
    <row r="33" spans="1:6" x14ac:dyDescent="0.25">
      <c r="A33" s="53" t="s">
        <v>54</v>
      </c>
    </row>
    <row r="34" spans="1:6" x14ac:dyDescent="0.25">
      <c r="A34" s="5"/>
      <c r="B34" s="8">
        <v>43616</v>
      </c>
      <c r="C34" s="8">
        <v>43251</v>
      </c>
      <c r="D34" s="8">
        <v>42886</v>
      </c>
      <c r="E34" s="8">
        <v>42521</v>
      </c>
      <c r="F34" s="8">
        <v>42155</v>
      </c>
    </row>
    <row r="35" spans="1:6" x14ac:dyDescent="0.25">
      <c r="A35" s="21" t="s">
        <v>57</v>
      </c>
      <c r="B35" s="22">
        <v>39117000</v>
      </c>
      <c r="C35" s="22">
        <v>36397000</v>
      </c>
      <c r="D35" s="22">
        <v>34350000</v>
      </c>
      <c r="E35" s="22">
        <v>32376000</v>
      </c>
      <c r="F35" s="22">
        <v>30601000</v>
      </c>
    </row>
    <row r="36" spans="1:6" ht="25.5" x14ac:dyDescent="0.25">
      <c r="A36" s="4" t="s">
        <v>58</v>
      </c>
      <c r="B36" s="3">
        <v>20923000</v>
      </c>
      <c r="C36" s="3">
        <v>19667000</v>
      </c>
      <c r="D36" s="3">
        <v>18322000</v>
      </c>
      <c r="E36" s="3">
        <v>16743000</v>
      </c>
      <c r="F36" s="3">
        <v>15885000</v>
      </c>
    </row>
    <row r="37" spans="1:6" x14ac:dyDescent="0.25">
      <c r="A37" s="4" t="s">
        <v>59</v>
      </c>
      <c r="B37" s="3">
        <v>18194000</v>
      </c>
      <c r="C37" s="3">
        <v>16730000</v>
      </c>
      <c r="D37" s="3">
        <v>16028000</v>
      </c>
      <c r="E37" s="3">
        <v>15633000</v>
      </c>
      <c r="F37" s="3">
        <v>14716000</v>
      </c>
    </row>
    <row r="38" spans="1:6" ht="25.5" x14ac:dyDescent="0.25">
      <c r="A38" s="4" t="s">
        <v>60</v>
      </c>
      <c r="B38" s="3">
        <v>13422000</v>
      </c>
      <c r="C38" s="3">
        <v>12285000</v>
      </c>
      <c r="D38" s="3">
        <v>11279000</v>
      </c>
      <c r="E38" s="3">
        <v>11131000</v>
      </c>
      <c r="F38" s="3">
        <v>10541000</v>
      </c>
    </row>
    <row r="39" spans="1:6" ht="25.5" x14ac:dyDescent="0.25">
      <c r="A39" s="4" t="s">
        <v>61</v>
      </c>
      <c r="B39" s="3">
        <v>4772000</v>
      </c>
      <c r="C39" s="3">
        <v>4445000</v>
      </c>
      <c r="D39" s="3">
        <v>4749000</v>
      </c>
      <c r="E39" s="3">
        <v>4502000</v>
      </c>
      <c r="F39" s="3">
        <v>4175000</v>
      </c>
    </row>
    <row r="40" spans="1:6" x14ac:dyDescent="0.25">
      <c r="A40" s="21" t="s">
        <v>62</v>
      </c>
      <c r="B40" s="22">
        <v>82000</v>
      </c>
      <c r="C40" s="22">
        <v>70000</v>
      </c>
      <c r="D40" s="22">
        <v>27000</v>
      </c>
      <c r="E40" s="22">
        <v>12000</v>
      </c>
      <c r="F40" s="22">
        <v>6000</v>
      </c>
    </row>
    <row r="41" spans="1:6" ht="25.5" x14ac:dyDescent="0.25">
      <c r="A41" s="4" t="s">
        <v>63</v>
      </c>
      <c r="B41" s="3">
        <v>53000</v>
      </c>
      <c r="C41" s="3">
        <v>190000</v>
      </c>
      <c r="D41" s="3">
        <v>-110000</v>
      </c>
      <c r="E41" s="3">
        <v>-109000</v>
      </c>
      <c r="F41" s="3">
        <v>-24000</v>
      </c>
    </row>
    <row r="42" spans="1:6" x14ac:dyDescent="0.25">
      <c r="A42" s="4" t="s">
        <v>64</v>
      </c>
      <c r="B42" s="3">
        <v>4801000</v>
      </c>
      <c r="C42" s="3">
        <v>4325000</v>
      </c>
      <c r="D42" s="3">
        <v>4886000</v>
      </c>
      <c r="E42" s="3">
        <v>4623000</v>
      </c>
      <c r="F42" s="3">
        <v>4205000</v>
      </c>
    </row>
    <row r="43" spans="1:6" x14ac:dyDescent="0.25">
      <c r="A43" s="4" t="s">
        <v>65</v>
      </c>
      <c r="B43" s="3">
        <v>772000</v>
      </c>
      <c r="C43" s="3">
        <v>359000</v>
      </c>
      <c r="D43" s="3">
        <v>646000</v>
      </c>
      <c r="E43" s="3">
        <v>863000</v>
      </c>
      <c r="F43" s="3">
        <v>932000</v>
      </c>
    </row>
    <row r="44" spans="1:6" x14ac:dyDescent="0.25">
      <c r="A44" s="4" t="s">
        <v>66</v>
      </c>
      <c r="B44" s="3">
        <v>4029000</v>
      </c>
      <c r="C44" s="3">
        <v>3966000</v>
      </c>
      <c r="D44" s="3">
        <v>4240000</v>
      </c>
      <c r="E44" s="3">
        <v>3760000</v>
      </c>
      <c r="F44" s="3">
        <v>3273000</v>
      </c>
    </row>
    <row r="45" spans="1:6" ht="25.5" x14ac:dyDescent="0.25">
      <c r="A45" s="4" t="s">
        <v>67</v>
      </c>
      <c r="B45" s="15" t="s">
        <v>40</v>
      </c>
      <c r="C45" s="3">
        <v>-2033000</v>
      </c>
      <c r="D45" s="15" t="s">
        <v>40</v>
      </c>
      <c r="E45" s="15" t="s">
        <v>40</v>
      </c>
      <c r="F45" s="3">
        <v>0</v>
      </c>
    </row>
    <row r="46" spans="1:6" ht="25.5" x14ac:dyDescent="0.25">
      <c r="A46" s="4" t="s">
        <v>68</v>
      </c>
      <c r="B46" s="3">
        <v>4029000</v>
      </c>
      <c r="C46" s="3">
        <v>1933000</v>
      </c>
      <c r="D46" s="3">
        <v>4240000</v>
      </c>
      <c r="E46" s="3">
        <v>3760000</v>
      </c>
      <c r="F46" s="3">
        <v>3273000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18E20-8E85-4065-A540-62226A00840D}">
  <dimension ref="A1:E8"/>
  <sheetViews>
    <sheetView tabSelected="1" workbookViewId="0">
      <selection activeCell="K10" sqref="K10"/>
    </sheetView>
  </sheetViews>
  <sheetFormatPr defaultRowHeight="15" x14ac:dyDescent="0.25"/>
  <sheetData>
    <row r="1" spans="1:5" x14ac:dyDescent="0.25">
      <c r="A1" t="s">
        <v>49</v>
      </c>
    </row>
    <row r="2" spans="1:5" x14ac:dyDescent="0.25">
      <c r="A2" t="s">
        <v>50</v>
      </c>
    </row>
    <row r="3" spans="1:5" x14ac:dyDescent="0.25">
      <c r="A3" t="s">
        <v>51</v>
      </c>
    </row>
    <row r="5" spans="1:5" x14ac:dyDescent="0.25">
      <c r="B5">
        <v>2019</v>
      </c>
      <c r="C5">
        <v>2018</v>
      </c>
      <c r="D5">
        <v>2017</v>
      </c>
      <c r="E5">
        <v>2016</v>
      </c>
    </row>
    <row r="6" spans="1:5" x14ac:dyDescent="0.25">
      <c r="A6" t="s">
        <v>52</v>
      </c>
      <c r="B6" s="46">
        <f>(IPI!B4+IPI!B9)/((BS!C14+BS!B14)/2)</f>
        <v>1.4474828754595046</v>
      </c>
      <c r="C6" s="46">
        <f>(IPI!C4+IPI!C9)/((BS!D14+BS!C14)/2)</f>
        <v>1.5016296295101772</v>
      </c>
      <c r="D6" s="46">
        <f>(IPI!D4+IPI!D9)/((BS!E14+BS!D14)/2)</f>
        <v>1.5693035521026995</v>
      </c>
      <c r="E6" s="46">
        <f>(IPI!E4+IPI!E9)/((BS!F14+BS!E14)/2)</f>
        <v>1.32952925586668</v>
      </c>
    </row>
    <row r="7" spans="1:5" x14ac:dyDescent="0.25">
      <c r="A7" t="s">
        <v>53</v>
      </c>
      <c r="B7" s="46">
        <f>(IPI!B20+IPI!B25)/((BS!C43+BS!B43)/2)</f>
        <v>1.2948119075187214</v>
      </c>
      <c r="C7" s="46">
        <f>(IPI!C20+IPI!C25)/((BS!D43+BS!C43)/2)</f>
        <v>1.4483186705428392</v>
      </c>
      <c r="D7" s="46">
        <f>(IPI!D20+IPI!D25)/((BS!E43+BS!D43)/2)</f>
        <v>1.5529853065707147</v>
      </c>
      <c r="E7" s="46">
        <f>(IPI!E20+IPI!E25)/((BS!F43+BS!E43)/2)</f>
        <v>1.3338408344764858</v>
      </c>
    </row>
    <row r="8" spans="1:5" x14ac:dyDescent="0.25">
      <c r="A8" t="s">
        <v>54</v>
      </c>
      <c r="B8" s="46">
        <f>(IPI!B35+IPI!B40)/((BS!C70+BS!B70)/2)</f>
        <v>1.6949819471169438</v>
      </c>
      <c r="C8" s="46">
        <f>(IPI!C35+IPI!C40)/((BS!D70+BS!C70)/2)</f>
        <v>1.5926192815809586</v>
      </c>
      <c r="D8" s="46">
        <f>(IPI!D35+IPI!D40)/((BS!E70+BS!D70)/2)</f>
        <v>1.5402571799811819</v>
      </c>
      <c r="E8" s="46">
        <f>(IPI!E35+IPI!E40)/((BS!F70+BS!E70)/2)</f>
        <v>1.5072598659717051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78EAC-B924-4D27-B286-DBC0C587CFF2}">
  <dimension ref="A1:E7"/>
  <sheetViews>
    <sheetView workbookViewId="0">
      <selection activeCell="B7" sqref="B7"/>
    </sheetView>
  </sheetViews>
  <sheetFormatPr defaultRowHeight="15" x14ac:dyDescent="0.25"/>
  <sheetData>
    <row r="1" spans="1:5" x14ac:dyDescent="0.25">
      <c r="A1" t="s">
        <v>49</v>
      </c>
    </row>
    <row r="2" spans="1:5" x14ac:dyDescent="0.25">
      <c r="A2" t="s">
        <v>55</v>
      </c>
    </row>
    <row r="4" spans="1:5" x14ac:dyDescent="0.25">
      <c r="B4">
        <v>2019</v>
      </c>
      <c r="C4">
        <v>2018</v>
      </c>
      <c r="D4">
        <v>2017</v>
      </c>
      <c r="E4">
        <v>2016</v>
      </c>
    </row>
    <row r="5" spans="1:5" x14ac:dyDescent="0.25">
      <c r="A5" t="s">
        <v>52</v>
      </c>
      <c r="B5" s="46">
        <f>BS!B16/BS!B25</f>
        <v>2.2760459879103911</v>
      </c>
      <c r="C5" s="46">
        <f>BS!C16/BS!C25</f>
        <v>2.4417978165319658</v>
      </c>
      <c r="D5" s="46">
        <f>BS!D16/BS!D25</f>
        <v>2.5641541557034517</v>
      </c>
      <c r="E5" s="46">
        <f>BS!E16/BS!E25</f>
        <v>2.9662418188081237</v>
      </c>
    </row>
    <row r="6" spans="1:5" x14ac:dyDescent="0.25">
      <c r="A6" t="s">
        <v>53</v>
      </c>
      <c r="B6" s="46">
        <f>BS!B45/BS!B54</f>
        <v>2.6111725477927252</v>
      </c>
      <c r="C6" s="46">
        <f>BS!C45/BS!C54</f>
        <v>2.7665222075100786</v>
      </c>
      <c r="D6" s="46">
        <f>BS!D45/BS!D54</f>
        <v>3.0465820350018595</v>
      </c>
      <c r="E6" s="46">
        <f>BS!E45/BS!E54</f>
        <v>2.5861374600774676</v>
      </c>
    </row>
    <row r="7" spans="1:5" x14ac:dyDescent="0.25">
      <c r="A7" t="s">
        <v>54</v>
      </c>
      <c r="B7" s="46">
        <f>BS!B72/BS!B81</f>
        <v>3.4609494640122511</v>
      </c>
      <c r="C7" s="46">
        <f>BS!C72/BS!C81</f>
        <v>4.3053971039929797</v>
      </c>
      <c r="D7" s="46">
        <f>BS!D72/BS!D81</f>
        <v>6.05810546875</v>
      </c>
      <c r="E7" s="46">
        <f>BS!E72/BS!E81</f>
        <v>5.5947056138749431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4BC63-4CE3-4493-94FB-B868D709974F}">
  <dimension ref="A1:E7"/>
  <sheetViews>
    <sheetView workbookViewId="0">
      <selection activeCell="J13" sqref="J13"/>
    </sheetView>
  </sheetViews>
  <sheetFormatPr defaultRowHeight="15" x14ac:dyDescent="0.25"/>
  <sheetData>
    <row r="1" spans="1:5" x14ac:dyDescent="0.25">
      <c r="A1" t="s">
        <v>49</v>
      </c>
    </row>
    <row r="2" spans="1:5" x14ac:dyDescent="0.25">
      <c r="A2" t="s">
        <v>56</v>
      </c>
    </row>
    <row r="4" spans="1:5" x14ac:dyDescent="0.25">
      <c r="B4">
        <v>2019</v>
      </c>
      <c r="C4">
        <v>2018</v>
      </c>
      <c r="D4">
        <v>2017</v>
      </c>
      <c r="E4">
        <v>2016</v>
      </c>
    </row>
    <row r="5" spans="1:5" x14ac:dyDescent="0.25">
      <c r="A5" t="s">
        <v>52</v>
      </c>
      <c r="B5" s="46">
        <f>(BS!B9-BS!B10)/BS!B23</f>
        <v>0.87953043812945253</v>
      </c>
      <c r="C5" s="46">
        <f>(BS!C9-BS!C10)/BS!C23</f>
        <v>1.0689424364123219</v>
      </c>
      <c r="D5" s="46">
        <f>(BS!D9-BS!D10)/BS!D23</f>
        <v>1.0473305566073419</v>
      </c>
      <c r="E5" s="46">
        <f>(BS!E9-BS!E10)/BS!E23</f>
        <v>1.169404402726562</v>
      </c>
    </row>
    <row r="6" spans="1:5" x14ac:dyDescent="0.25">
      <c r="A6" t="s">
        <v>53</v>
      </c>
      <c r="B6" s="46">
        <f>(BS!B38-BS!B39)/BS!B52</f>
        <v>0.78247461461617618</v>
      </c>
      <c r="C6" s="46">
        <f>(BS!C38-BS!C39)/BS!C52</f>
        <v>0.93195789255219275</v>
      </c>
      <c r="D6" s="46">
        <f>(BS!D38-BS!D39)/BS!D52</f>
        <v>0.78731520038850633</v>
      </c>
      <c r="E6" s="46">
        <f>(BS!E38-BS!E39)/BS!E52</f>
        <v>0.75728006120894398</v>
      </c>
    </row>
    <row r="7" spans="1:5" x14ac:dyDescent="0.25">
      <c r="A7" t="s">
        <v>54</v>
      </c>
      <c r="B7" s="46">
        <f>(BS!B65-BS!B66)/BS!B79</f>
        <v>1.386092041698449</v>
      </c>
      <c r="C7" s="46">
        <f>(BS!C65-BS!C66)/BS!C79</f>
        <v>1.6346026490066226</v>
      </c>
      <c r="D7" s="46">
        <f>(BS!D65-BS!D66)/BS!D79</f>
        <v>2.0105955425648521</v>
      </c>
      <c r="E7" s="46">
        <f>(BS!E65-BS!E66)/BS!E79</f>
        <v>1.9012691302724898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5</vt:i4>
      </vt:variant>
    </vt:vector>
  </HeadingPairs>
  <TitlesOfParts>
    <vt:vector size="5" baseType="lpstr">
      <vt:lpstr>BS</vt:lpstr>
      <vt:lpstr>IPI</vt:lpstr>
      <vt:lpstr>Obračanje celotnih sredstev</vt:lpstr>
      <vt:lpstr>Delež kapitala v financiranju</vt:lpstr>
      <vt:lpstr>Pospešeni koeficient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 KOZIN</dc:creator>
  <cp:lastModifiedBy>EMA KOZIN</cp:lastModifiedBy>
  <dcterms:created xsi:type="dcterms:W3CDTF">2020-12-07T08:29:28Z</dcterms:created>
  <dcterms:modified xsi:type="dcterms:W3CDTF">2020-12-07T10:17:51Z</dcterms:modified>
</cp:coreProperties>
</file>