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/>
  </bookViews>
  <sheets>
    <sheet name="Summary" sheetId="1" r:id="rId1"/>
    <sheet name="Class 1" sheetId="2" r:id="rId2"/>
    <sheet name="Class 3" sheetId="7" r:id="rId3"/>
    <sheet name="Class 5" sheetId="5" r:id="rId4"/>
    <sheet name="Workspace" sheetId="6" state="hidden" r:id="rId5"/>
    <sheet name="Class 5 Loading" sheetId="8" state="hidden" r:id="rId6"/>
  </sheets>
  <definedNames>
    <definedName name="_xlnm._FilterDatabase" localSheetId="1" hidden="1">'Class 1'!$A$6:$AY$6</definedName>
    <definedName name="_xlnm._FilterDatabase" localSheetId="2" hidden="1">'Class 3'!$A$6:$BX$6</definedName>
  </definedNames>
  <calcPr calcId="145621"/>
</workbook>
</file>

<file path=xl/calcChain.xml><?xml version="1.0" encoding="utf-8"?>
<calcChain xmlns="http://schemas.openxmlformats.org/spreadsheetml/2006/main">
  <c r="L25" i="5" l="1"/>
  <c r="T30" i="1"/>
  <c r="T28" i="1"/>
  <c r="R24" i="5"/>
  <c r="T29" i="1" s="1"/>
  <c r="R25" i="5"/>
  <c r="T27" i="1"/>
  <c r="L24" i="5"/>
  <c r="T26" i="1" s="1"/>
  <c r="L23" i="5"/>
  <c r="R30" i="1" s="1"/>
  <c r="L22" i="5"/>
  <c r="R29" i="1" s="1"/>
  <c r="O25" i="5"/>
  <c r="I25" i="5"/>
  <c r="R28" i="1" s="1"/>
  <c r="C25" i="5"/>
  <c r="R26" i="1" s="1"/>
  <c r="F25" i="5"/>
  <c r="R27" i="1" s="1"/>
  <c r="E6" i="1" l="1"/>
  <c r="J8" i="1"/>
  <c r="C3" i="2"/>
  <c r="C51" i="2"/>
  <c r="L18" i="1" l="1"/>
  <c r="A76" i="7"/>
  <c r="J19" i="1" s="1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7" i="7"/>
  <c r="S42" i="7"/>
  <c r="T42" i="7"/>
  <c r="U42" i="7"/>
  <c r="V42" i="7"/>
  <c r="W42" i="7"/>
  <c r="X42" i="7"/>
  <c r="Y42" i="7"/>
  <c r="AC42" i="7"/>
  <c r="AD42" i="7"/>
  <c r="AE42" i="7"/>
  <c r="AF42" i="7"/>
  <c r="AG42" i="7"/>
  <c r="AH42" i="7"/>
  <c r="AI42" i="7"/>
  <c r="AM42" i="7"/>
  <c r="AN42" i="7"/>
  <c r="AO42" i="7"/>
  <c r="AP42" i="7"/>
  <c r="AQ42" i="7"/>
  <c r="AR42" i="7"/>
  <c r="AS42" i="7"/>
  <c r="AW42" i="7"/>
  <c r="AX42" i="7"/>
  <c r="AY42" i="7"/>
  <c r="AZ42" i="7"/>
  <c r="BA42" i="7"/>
  <c r="BB42" i="7"/>
  <c r="BC42" i="7"/>
  <c r="BG42" i="7"/>
  <c r="BH42" i="7"/>
  <c r="BI42" i="7"/>
  <c r="BJ42" i="7"/>
  <c r="BK42" i="7"/>
  <c r="BL42" i="7"/>
  <c r="BM42" i="7"/>
  <c r="BQ42" i="7"/>
  <c r="BR42" i="7"/>
  <c r="BS42" i="7"/>
  <c r="BT42" i="7"/>
  <c r="BU42" i="7"/>
  <c r="BV42" i="7"/>
  <c r="BW42" i="7"/>
  <c r="F7" i="7"/>
  <c r="G9" i="6"/>
  <c r="E2" i="6"/>
  <c r="S6" i="1"/>
  <c r="J42" i="7"/>
  <c r="K42" i="7"/>
  <c r="L42" i="7"/>
  <c r="M42" i="7"/>
  <c r="N42" i="7"/>
  <c r="O42" i="7"/>
  <c r="Z7" i="7"/>
  <c r="AT7" i="7"/>
  <c r="AT42" i="7" s="1"/>
  <c r="B61" i="7" s="1"/>
  <c r="BD7" i="7"/>
  <c r="BD42" i="7" s="1"/>
  <c r="B62" i="7" s="1"/>
  <c r="BN7" i="7"/>
  <c r="BN42" i="7" s="1"/>
  <c r="B63" i="7" s="1"/>
  <c r="BX7" i="7"/>
  <c r="BN8" i="7"/>
  <c r="BN9" i="7"/>
  <c r="BN10" i="7"/>
  <c r="BN11" i="7"/>
  <c r="BN12" i="7"/>
  <c r="BN13" i="7"/>
  <c r="BN14" i="7"/>
  <c r="BN15" i="7"/>
  <c r="BN16" i="7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BN33" i="7"/>
  <c r="BN34" i="7"/>
  <c r="BN35" i="7"/>
  <c r="BN36" i="7"/>
  <c r="BN37" i="7"/>
  <c r="BN38" i="7"/>
  <c r="BN39" i="7"/>
  <c r="BN40" i="7"/>
  <c r="BN41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X8" i="7"/>
  <c r="BX9" i="7"/>
  <c r="BX10" i="7"/>
  <c r="BX42" i="7" s="1"/>
  <c r="B64" i="7" s="1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P42" i="7" l="1"/>
  <c r="B58" i="7" s="1"/>
  <c r="Z42" i="7"/>
  <c r="B59" i="7" s="1"/>
  <c r="I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B15" i="6"/>
  <c r="D21" i="6"/>
  <c r="D20" i="6"/>
  <c r="D19" i="6"/>
  <c r="D18" i="6"/>
  <c r="D17" i="6"/>
  <c r="G8" i="6"/>
  <c r="G5" i="6"/>
  <c r="G6" i="6"/>
  <c r="G7" i="6"/>
  <c r="G4" i="6"/>
  <c r="Q6" i="1"/>
  <c r="S21" i="1"/>
  <c r="T6" i="1"/>
  <c r="P21" i="1"/>
  <c r="O21" i="1"/>
  <c r="F3" i="2"/>
  <c r="E21" i="1"/>
  <c r="H21" i="1"/>
  <c r="R6" i="1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F21" i="1"/>
  <c r="O3" i="2"/>
  <c r="N6" i="1"/>
  <c r="N8" i="1"/>
  <c r="H8" i="1"/>
  <c r="E8" i="1"/>
  <c r="I3" i="2" l="1"/>
  <c r="Q21" i="1"/>
  <c r="AA17" i="7"/>
  <c r="Q10" i="7"/>
  <c r="H17" i="7"/>
  <c r="AB17" i="7" s="1"/>
  <c r="H21" i="7"/>
  <c r="AL21" i="7" s="1"/>
  <c r="AK21" i="7" s="1"/>
  <c r="H8" i="7"/>
  <c r="R8" i="7" s="1"/>
  <c r="Q8" i="7" s="1"/>
  <c r="H16" i="7"/>
  <c r="BZ16" i="7" s="1"/>
  <c r="BY16" i="7" s="1"/>
  <c r="H24" i="7"/>
  <c r="BZ24" i="7" s="1"/>
  <c r="BY24" i="7" s="1"/>
  <c r="H32" i="7"/>
  <c r="AB32" i="7" s="1"/>
  <c r="AA32" i="7" s="1"/>
  <c r="H40" i="7"/>
  <c r="BF40" i="7" s="1"/>
  <c r="BE40" i="7" s="1"/>
  <c r="H29" i="7"/>
  <c r="AB29" i="7" s="1"/>
  <c r="AA29" i="7" s="1"/>
  <c r="R17" i="7"/>
  <c r="Q17" i="7" s="1"/>
  <c r="AV21" i="7"/>
  <c r="AU21" i="7" s="1"/>
  <c r="R40" i="7"/>
  <c r="Q40" i="7" s="1"/>
  <c r="H25" i="7"/>
  <c r="H26" i="7"/>
  <c r="H14" i="7"/>
  <c r="H15" i="7"/>
  <c r="H41" i="7"/>
  <c r="H33" i="7"/>
  <c r="H31" i="7"/>
  <c r="H7" i="7"/>
  <c r="H19" i="7"/>
  <c r="H35" i="7"/>
  <c r="H13" i="7"/>
  <c r="H37" i="7"/>
  <c r="H22" i="7"/>
  <c r="H30" i="7"/>
  <c r="H38" i="7"/>
  <c r="H9" i="7"/>
  <c r="H39" i="7"/>
  <c r="H23" i="7"/>
  <c r="H36" i="7"/>
  <c r="H28" i="7"/>
  <c r="AB28" i="7" s="1"/>
  <c r="AA28" i="7" s="1"/>
  <c r="H20" i="7"/>
  <c r="H12" i="7"/>
  <c r="H27" i="7"/>
  <c r="H11" i="7"/>
  <c r="H34" i="7"/>
  <c r="H10" i="7"/>
  <c r="R10" i="7" s="1"/>
  <c r="H18" i="7"/>
  <c r="R3" i="2"/>
  <c r="T21" i="1" s="1"/>
  <c r="L3" i="2"/>
  <c r="R21" i="1" s="1"/>
  <c r="N21" i="1"/>
  <c r="AV40" i="7" l="1"/>
  <c r="AU40" i="7" s="1"/>
  <c r="AL40" i="7"/>
  <c r="AK40" i="7" s="1"/>
  <c r="BZ40" i="7"/>
  <c r="BY40" i="7" s="1"/>
  <c r="BZ29" i="7"/>
  <c r="BY29" i="7" s="1"/>
  <c r="BP40" i="7"/>
  <c r="BO40" i="7" s="1"/>
  <c r="BZ17" i="7"/>
  <c r="BY17" i="7" s="1"/>
  <c r="AL17" i="7"/>
  <c r="AK17" i="7" s="1"/>
  <c r="AV17" i="7"/>
  <c r="AU17" i="7" s="1"/>
  <c r="BF17" i="7"/>
  <c r="BE17" i="7" s="1"/>
  <c r="R29" i="7"/>
  <c r="Q29" i="7" s="1"/>
  <c r="BP17" i="7"/>
  <c r="BO17" i="7" s="1"/>
  <c r="BF29" i="7"/>
  <c r="BE29" i="7" s="1"/>
  <c r="BP29" i="7"/>
  <c r="BO29" i="7" s="1"/>
  <c r="AB40" i="7"/>
  <c r="AA40" i="7" s="1"/>
  <c r="AL29" i="7"/>
  <c r="AK29" i="7" s="1"/>
  <c r="BF16" i="7"/>
  <c r="BE16" i="7" s="1"/>
  <c r="BF21" i="7"/>
  <c r="BE21" i="7" s="1"/>
  <c r="AL8" i="7"/>
  <c r="AK8" i="7" s="1"/>
  <c r="R21" i="7"/>
  <c r="Q21" i="7" s="1"/>
  <c r="BZ21" i="7"/>
  <c r="BY21" i="7" s="1"/>
  <c r="AV29" i="7"/>
  <c r="AU29" i="7" s="1"/>
  <c r="R32" i="7"/>
  <c r="Q32" i="7" s="1"/>
  <c r="BP32" i="7"/>
  <c r="BO32" i="7" s="1"/>
  <c r="AL32" i="7"/>
  <c r="AK32" i="7" s="1"/>
  <c r="BZ32" i="7"/>
  <c r="BY32" i="7" s="1"/>
  <c r="BZ8" i="7"/>
  <c r="BY8" i="7" s="1"/>
  <c r="BF32" i="7"/>
  <c r="BE32" i="7" s="1"/>
  <c r="AB8" i="7"/>
  <c r="AA8" i="7" s="1"/>
  <c r="AB24" i="7"/>
  <c r="AA24" i="7" s="1"/>
  <c r="R16" i="7"/>
  <c r="Q16" i="7" s="1"/>
  <c r="AV24" i="7"/>
  <c r="AU24" i="7" s="1"/>
  <c r="AV16" i="7"/>
  <c r="AU16" i="7" s="1"/>
  <c r="BP8" i="7"/>
  <c r="BO8" i="7" s="1"/>
  <c r="R24" i="7"/>
  <c r="Q24" i="7" s="1"/>
  <c r="AB16" i="7"/>
  <c r="AA16" i="7" s="1"/>
  <c r="AB21" i="7"/>
  <c r="AA21" i="7" s="1"/>
  <c r="BF8" i="7"/>
  <c r="BE8" i="7" s="1"/>
  <c r="AV32" i="7"/>
  <c r="AU32" i="7" s="1"/>
  <c r="BP24" i="7"/>
  <c r="BO24" i="7" s="1"/>
  <c r="BP16" i="7"/>
  <c r="BO16" i="7" s="1"/>
  <c r="BP21" i="7"/>
  <c r="BO21" i="7" s="1"/>
  <c r="AL24" i="7"/>
  <c r="AK24" i="7" s="1"/>
  <c r="AL16" i="7"/>
  <c r="AK16" i="7" s="1"/>
  <c r="AV8" i="7"/>
  <c r="AU8" i="7" s="1"/>
  <c r="BF24" i="7"/>
  <c r="BE24" i="7" s="1"/>
  <c r="R41" i="7"/>
  <c r="Q41" i="7" s="1"/>
  <c r="BF41" i="7"/>
  <c r="BE41" i="7" s="1"/>
  <c r="AV41" i="7"/>
  <c r="AU41" i="7" s="1"/>
  <c r="BZ41" i="7"/>
  <c r="BY41" i="7" s="1"/>
  <c r="AL41" i="7"/>
  <c r="AK41" i="7" s="1"/>
  <c r="AB41" i="7"/>
  <c r="AA41" i="7" s="1"/>
  <c r="BP41" i="7"/>
  <c r="BO41" i="7" s="1"/>
  <c r="BZ28" i="7"/>
  <c r="BY28" i="7" s="1"/>
  <c r="AL28" i="7"/>
  <c r="AK28" i="7" s="1"/>
  <c r="BF28" i="7"/>
  <c r="BE28" i="7" s="1"/>
  <c r="R28" i="7"/>
  <c r="Q28" i="7" s="1"/>
  <c r="AV28" i="7"/>
  <c r="AU28" i="7" s="1"/>
  <c r="BP28" i="7"/>
  <c r="BO28" i="7" s="1"/>
  <c r="R15" i="7"/>
  <c r="Q15" i="7" s="1"/>
  <c r="AV15" i="7"/>
  <c r="AU15" i="7" s="1"/>
  <c r="BZ15" i="7"/>
  <c r="BY15" i="7" s="1"/>
  <c r="AL15" i="7"/>
  <c r="AK15" i="7" s="1"/>
  <c r="BP15" i="7"/>
  <c r="BO15" i="7" s="1"/>
  <c r="AB15" i="7"/>
  <c r="AA15" i="7" s="1"/>
  <c r="BF15" i="7"/>
  <c r="BE15" i="7" s="1"/>
  <c r="BP18" i="7"/>
  <c r="BO18" i="7" s="1"/>
  <c r="AB18" i="7"/>
  <c r="AA18" i="7" s="1"/>
  <c r="R18" i="7"/>
  <c r="Q18" i="7" s="1"/>
  <c r="AV18" i="7"/>
  <c r="AU18" i="7" s="1"/>
  <c r="BZ18" i="7"/>
  <c r="BY18" i="7" s="1"/>
  <c r="AL18" i="7"/>
  <c r="AK18" i="7" s="1"/>
  <c r="BF18" i="7"/>
  <c r="BE18" i="7" s="1"/>
  <c r="BZ36" i="7"/>
  <c r="BY36" i="7" s="1"/>
  <c r="AL36" i="7"/>
  <c r="AK36" i="7" s="1"/>
  <c r="BF36" i="7"/>
  <c r="BE36" i="7" s="1"/>
  <c r="R36" i="7"/>
  <c r="Q36" i="7" s="1"/>
  <c r="AV36" i="7"/>
  <c r="AU36" i="7" s="1"/>
  <c r="BP36" i="7"/>
  <c r="BO36" i="7" s="1"/>
  <c r="AB36" i="7"/>
  <c r="AA36" i="7" s="1"/>
  <c r="BZ13" i="7"/>
  <c r="BY13" i="7" s="1"/>
  <c r="AL13" i="7"/>
  <c r="AK13" i="7" s="1"/>
  <c r="BP13" i="7"/>
  <c r="BO13" i="7" s="1"/>
  <c r="AB13" i="7"/>
  <c r="AA13" i="7" s="1"/>
  <c r="BF13" i="7"/>
  <c r="BE13" i="7" s="1"/>
  <c r="R13" i="7"/>
  <c r="AV13" i="7"/>
  <c r="AU13" i="7" s="1"/>
  <c r="AV14" i="7"/>
  <c r="AU14" i="7" s="1"/>
  <c r="BP14" i="7"/>
  <c r="BO14" i="7" s="1"/>
  <c r="AB14" i="7"/>
  <c r="AA14" i="7" s="1"/>
  <c r="BF14" i="7"/>
  <c r="BE14" i="7" s="1"/>
  <c r="AL14" i="7"/>
  <c r="AK14" i="7" s="1"/>
  <c r="R14" i="7"/>
  <c r="Q14" i="7" s="1"/>
  <c r="BZ14" i="7"/>
  <c r="BY14" i="7" s="1"/>
  <c r="BP10" i="7"/>
  <c r="BO10" i="7" s="1"/>
  <c r="AB10" i="7"/>
  <c r="AA10" i="7" s="1"/>
  <c r="AL10" i="7"/>
  <c r="AK10" i="7" s="1"/>
  <c r="AV10" i="7"/>
  <c r="AU10" i="7" s="1"/>
  <c r="BZ10" i="7"/>
  <c r="BY10" i="7" s="1"/>
  <c r="BF10" i="7"/>
  <c r="BE10" i="7" s="1"/>
  <c r="BP35" i="7"/>
  <c r="BO35" i="7" s="1"/>
  <c r="BF35" i="7"/>
  <c r="BE35" i="7" s="1"/>
  <c r="R35" i="7"/>
  <c r="Q35" i="7" s="1"/>
  <c r="AV35" i="7"/>
  <c r="AU35" i="7" s="1"/>
  <c r="BZ35" i="7"/>
  <c r="BY35" i="7" s="1"/>
  <c r="AL35" i="7"/>
  <c r="AK35" i="7" s="1"/>
  <c r="AB35" i="7"/>
  <c r="AA35" i="7" s="1"/>
  <c r="BP26" i="7"/>
  <c r="BO26" i="7" s="1"/>
  <c r="AB26" i="7"/>
  <c r="AA26" i="7" s="1"/>
  <c r="R26" i="7"/>
  <c r="Q26" i="7" s="1"/>
  <c r="AL26" i="7"/>
  <c r="AK26" i="7" s="1"/>
  <c r="AV26" i="7"/>
  <c r="AU26" i="7" s="1"/>
  <c r="BZ26" i="7"/>
  <c r="BY26" i="7" s="1"/>
  <c r="BF26" i="7"/>
  <c r="BE26" i="7" s="1"/>
  <c r="BP34" i="7"/>
  <c r="BO34" i="7" s="1"/>
  <c r="AB34" i="7"/>
  <c r="AA34" i="7" s="1"/>
  <c r="R34" i="7"/>
  <c r="Q34" i="7" s="1"/>
  <c r="AV34" i="7"/>
  <c r="AU34" i="7" s="1"/>
  <c r="BZ34" i="7"/>
  <c r="BY34" i="7" s="1"/>
  <c r="AL34" i="7"/>
  <c r="AK34" i="7" s="1"/>
  <c r="BF34" i="7"/>
  <c r="BE34" i="7" s="1"/>
  <c r="R39" i="7"/>
  <c r="Q39" i="7" s="1"/>
  <c r="AV39" i="7"/>
  <c r="AU39" i="7" s="1"/>
  <c r="BZ39" i="7"/>
  <c r="BY39" i="7" s="1"/>
  <c r="AL39" i="7"/>
  <c r="AK39" i="7" s="1"/>
  <c r="BP39" i="7"/>
  <c r="BO39" i="7" s="1"/>
  <c r="AB39" i="7"/>
  <c r="AA39" i="7" s="1"/>
  <c r="BF39" i="7"/>
  <c r="BE39" i="7" s="1"/>
  <c r="BP19" i="7"/>
  <c r="BO19" i="7" s="1"/>
  <c r="BF19" i="7"/>
  <c r="BE19" i="7" s="1"/>
  <c r="BZ19" i="7"/>
  <c r="BY19" i="7" s="1"/>
  <c r="R19" i="7"/>
  <c r="Q19" i="7" s="1"/>
  <c r="AV19" i="7"/>
  <c r="AU19" i="7" s="1"/>
  <c r="AL19" i="7"/>
  <c r="AK19" i="7" s="1"/>
  <c r="AB19" i="7"/>
  <c r="AA19" i="7" s="1"/>
  <c r="BF25" i="7"/>
  <c r="BE25" i="7" s="1"/>
  <c r="AV25" i="7"/>
  <c r="AU25" i="7" s="1"/>
  <c r="BZ25" i="7"/>
  <c r="BY25" i="7" s="1"/>
  <c r="AL25" i="7"/>
  <c r="AK25" i="7" s="1"/>
  <c r="R25" i="7"/>
  <c r="Q25" i="7" s="1"/>
  <c r="BP25" i="7"/>
  <c r="BO25" i="7" s="1"/>
  <c r="AB25" i="7"/>
  <c r="AA25" i="7" s="1"/>
  <c r="BP11" i="7"/>
  <c r="BO11" i="7" s="1"/>
  <c r="BF11" i="7"/>
  <c r="BE11" i="7" s="1"/>
  <c r="R11" i="7"/>
  <c r="Q11" i="7" s="1"/>
  <c r="AV11" i="7"/>
  <c r="AU11" i="7" s="1"/>
  <c r="BZ11" i="7"/>
  <c r="BY11" i="7" s="1"/>
  <c r="AB11" i="7"/>
  <c r="AA11" i="7" s="1"/>
  <c r="AL11" i="7"/>
  <c r="AK11" i="7" s="1"/>
  <c r="BF9" i="7"/>
  <c r="AV9" i="7"/>
  <c r="BZ9" i="7"/>
  <c r="BY9" i="7" s="1"/>
  <c r="AL9" i="7"/>
  <c r="AK9" i="7" s="1"/>
  <c r="BP9" i="7"/>
  <c r="R9" i="7"/>
  <c r="Q9" i="7" s="1"/>
  <c r="AB9" i="7"/>
  <c r="AA9" i="7" s="1"/>
  <c r="R7" i="7"/>
  <c r="Q7" i="7" s="1"/>
  <c r="BP7" i="7"/>
  <c r="BO7" i="7" s="1"/>
  <c r="BF7" i="7"/>
  <c r="BE7" i="7" s="1"/>
  <c r="AV7" i="7"/>
  <c r="AU7" i="7" s="1"/>
  <c r="AB7" i="7"/>
  <c r="AA7" i="7" s="1"/>
  <c r="BZ7" i="7"/>
  <c r="BY7" i="7" s="1"/>
  <c r="BP27" i="7"/>
  <c r="BO27" i="7" s="1"/>
  <c r="BF27" i="7"/>
  <c r="BE27" i="7" s="1"/>
  <c r="R27" i="7"/>
  <c r="Q27" i="7" s="1"/>
  <c r="AV27" i="7"/>
  <c r="AU27" i="7" s="1"/>
  <c r="AL27" i="7"/>
  <c r="AK27" i="7" s="1"/>
  <c r="AB27" i="7"/>
  <c r="AA27" i="7" s="1"/>
  <c r="BZ27" i="7"/>
  <c r="BY27" i="7" s="1"/>
  <c r="AV38" i="7"/>
  <c r="AU38" i="7" s="1"/>
  <c r="BP38" i="7"/>
  <c r="BO38" i="7" s="1"/>
  <c r="AB38" i="7"/>
  <c r="AA38" i="7" s="1"/>
  <c r="BF38" i="7"/>
  <c r="BE38" i="7" s="1"/>
  <c r="BZ38" i="7"/>
  <c r="BY38" i="7" s="1"/>
  <c r="AL38" i="7"/>
  <c r="AK38" i="7" s="1"/>
  <c r="R38" i="7"/>
  <c r="Q38" i="7" s="1"/>
  <c r="R31" i="7"/>
  <c r="Q31" i="7" s="1"/>
  <c r="AV31" i="7"/>
  <c r="AU31" i="7" s="1"/>
  <c r="BZ31" i="7"/>
  <c r="BY31" i="7" s="1"/>
  <c r="AL31" i="7"/>
  <c r="AK31" i="7" s="1"/>
  <c r="BP31" i="7"/>
  <c r="BO31" i="7" s="1"/>
  <c r="AB31" i="7"/>
  <c r="AA31" i="7" s="1"/>
  <c r="BF31" i="7"/>
  <c r="BE31" i="7" s="1"/>
  <c r="BZ12" i="7"/>
  <c r="BY12" i="7" s="1"/>
  <c r="AL12" i="7"/>
  <c r="AK12" i="7" s="1"/>
  <c r="BF12" i="7"/>
  <c r="BE12" i="7" s="1"/>
  <c r="R12" i="7"/>
  <c r="Q12" i="7" s="1"/>
  <c r="AV12" i="7"/>
  <c r="AU12" i="7" s="1"/>
  <c r="AB12" i="7"/>
  <c r="AA12" i="7" s="1"/>
  <c r="BP12" i="7"/>
  <c r="BO12" i="7" s="1"/>
  <c r="AV30" i="7"/>
  <c r="AU30" i="7" s="1"/>
  <c r="BP30" i="7"/>
  <c r="BO30" i="7" s="1"/>
  <c r="AB30" i="7"/>
  <c r="AA30" i="7" s="1"/>
  <c r="BF30" i="7"/>
  <c r="BE30" i="7" s="1"/>
  <c r="AL30" i="7"/>
  <c r="AK30" i="7" s="1"/>
  <c r="R30" i="7"/>
  <c r="Q30" i="7" s="1"/>
  <c r="BZ30" i="7"/>
  <c r="BY30" i="7" s="1"/>
  <c r="BF33" i="7"/>
  <c r="BE33" i="7" s="1"/>
  <c r="AV33" i="7"/>
  <c r="AU33" i="7" s="1"/>
  <c r="BZ33" i="7"/>
  <c r="BY33" i="7" s="1"/>
  <c r="AL33" i="7"/>
  <c r="AK33" i="7" s="1"/>
  <c r="AB33" i="7"/>
  <c r="AA33" i="7" s="1"/>
  <c r="BP33" i="7"/>
  <c r="BO33" i="7" s="1"/>
  <c r="R33" i="7"/>
  <c r="Q33" i="7" s="1"/>
  <c r="BZ20" i="7"/>
  <c r="BY20" i="7" s="1"/>
  <c r="AL20" i="7"/>
  <c r="AK20" i="7" s="1"/>
  <c r="AV20" i="7"/>
  <c r="AU20" i="7" s="1"/>
  <c r="BF20" i="7"/>
  <c r="BE20" i="7" s="1"/>
  <c r="R20" i="7"/>
  <c r="Q20" i="7" s="1"/>
  <c r="BP20" i="7"/>
  <c r="BO20" i="7" s="1"/>
  <c r="AB20" i="7"/>
  <c r="AA20" i="7" s="1"/>
  <c r="BZ37" i="7"/>
  <c r="BY37" i="7" s="1"/>
  <c r="AL37" i="7"/>
  <c r="AK37" i="7" s="1"/>
  <c r="BP37" i="7"/>
  <c r="BO37" i="7" s="1"/>
  <c r="AB37" i="7"/>
  <c r="AA37" i="7" s="1"/>
  <c r="R37" i="7"/>
  <c r="Q37" i="7" s="1"/>
  <c r="BF37" i="7"/>
  <c r="BE37" i="7" s="1"/>
  <c r="AV37" i="7"/>
  <c r="AU37" i="7" s="1"/>
  <c r="AV22" i="7"/>
  <c r="AU22" i="7" s="1"/>
  <c r="BP22" i="7"/>
  <c r="BO22" i="7" s="1"/>
  <c r="AB22" i="7"/>
  <c r="AA22" i="7" s="1"/>
  <c r="BF22" i="7"/>
  <c r="BE22" i="7" s="1"/>
  <c r="BZ22" i="7"/>
  <c r="BY22" i="7" s="1"/>
  <c r="R22" i="7"/>
  <c r="Q22" i="7" s="1"/>
  <c r="AL22" i="7"/>
  <c r="AK22" i="7" s="1"/>
  <c r="R23" i="7"/>
  <c r="Q23" i="7" s="1"/>
  <c r="AV23" i="7"/>
  <c r="AU23" i="7" s="1"/>
  <c r="BZ23" i="7"/>
  <c r="BY23" i="7" s="1"/>
  <c r="AL23" i="7"/>
  <c r="AK23" i="7" s="1"/>
  <c r="BP23" i="7"/>
  <c r="BO23" i="7" s="1"/>
  <c r="AB23" i="7"/>
  <c r="AA23" i="7" s="1"/>
  <c r="BF23" i="7"/>
  <c r="BE23" i="7" s="1"/>
  <c r="R42" i="7" l="1"/>
  <c r="H58" i="7" s="1"/>
  <c r="Q13" i="7"/>
  <c r="BY42" i="7"/>
  <c r="C64" i="7" s="1"/>
  <c r="Q42" i="7"/>
  <c r="C58" i="7" s="1"/>
  <c r="AA42" i="7"/>
  <c r="C59" i="7" s="1"/>
  <c r="BF42" i="7"/>
  <c r="H62" i="7" s="1"/>
  <c r="BE9" i="7"/>
  <c r="BE42" i="7" s="1"/>
  <c r="C62" i="7" s="1"/>
  <c r="BP42" i="7"/>
  <c r="H63" i="7" s="1"/>
  <c r="BO9" i="7"/>
  <c r="BO42" i="7" s="1"/>
  <c r="C63" i="7" s="1"/>
  <c r="AV42" i="7"/>
  <c r="H61" i="7" s="1"/>
  <c r="AU9" i="7"/>
  <c r="AU42" i="7" s="1"/>
  <c r="C61" i="7" s="1"/>
  <c r="BZ42" i="7"/>
  <c r="H64" i="7" s="1"/>
  <c r="AB42" i="7"/>
  <c r="H59" i="7" s="1"/>
  <c r="J6" i="1"/>
  <c r="AJ42" i="7"/>
  <c r="B60" i="7" s="1"/>
  <c r="K19" i="1" s="1"/>
  <c r="AL7" i="7"/>
  <c r="AK7" i="7" s="1"/>
  <c r="AK42" i="7" s="1"/>
  <c r="C60" i="7" s="1"/>
  <c r="K21" i="1" l="1"/>
  <c r="AL42" i="7"/>
  <c r="H60" i="7" s="1"/>
  <c r="J21" i="1" s="1"/>
</calcChain>
</file>

<file path=xl/comments1.xml><?xml version="1.0" encoding="utf-8"?>
<comments xmlns="http://schemas.openxmlformats.org/spreadsheetml/2006/main">
  <authors>
    <author>John.G.Martin</author>
  </authors>
  <commentList>
    <comment ref="S6" authorId="0">
      <text>
        <r>
          <rPr>
            <b/>
            <sz val="9"/>
            <color indexed="81"/>
            <rFont val="Tahoma"/>
            <family val="2"/>
          </rPr>
          <t>1 liter = .26 gal
3 liter per camelback
3 liter/1CB = .79 gal
2 CB = 1.59 gal
3 CB = 2.37 gal
4 CB = 3.17 gal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Embedded note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Green in Class 1 indicates most likely that your PAX count is lower in the Class 1 Tab than in your Total Pax Estimate in Cell G5 on this tab. Vice versa on Red- your validated PAX count is higher than your initial estimate.</t>
        </r>
      </text>
    </comment>
  </commentList>
</comments>
</file>

<file path=xl/comments2.xml><?xml version="1.0" encoding="utf-8"?>
<comments xmlns="http://schemas.openxmlformats.org/spreadsheetml/2006/main">
  <authors>
    <author>John.G.Martin</author>
  </authors>
  <commentList>
    <comment ref="D6" authorId="0">
      <text>
        <r>
          <rPr>
            <sz val="9"/>
            <color indexed="81"/>
            <rFont val="Tahoma"/>
            <family val="2"/>
          </rPr>
          <t xml:space="preserve">Select Vehicle Type from Drop Down Menu
</t>
        </r>
      </text>
    </comment>
  </commentList>
</comments>
</file>

<file path=xl/sharedStrings.xml><?xml version="1.0" encoding="utf-8"?>
<sst xmlns="http://schemas.openxmlformats.org/spreadsheetml/2006/main" count="708" uniqueCount="338">
  <si>
    <t>Summary Page</t>
  </si>
  <si>
    <t>Class 1: Sustenance</t>
  </si>
  <si>
    <t>Class 3: POLs</t>
  </si>
  <si>
    <t>Class 5: Ammunition</t>
  </si>
  <si>
    <t>Total Number of Days</t>
  </si>
  <si>
    <t>Basic Information</t>
  </si>
  <si>
    <t>Weather Conditions</t>
  </si>
  <si>
    <t>Hot, Mild, or Cold</t>
  </si>
  <si>
    <t>Mild</t>
  </si>
  <si>
    <t>Hot</t>
  </si>
  <si>
    <t>Excel Instructions</t>
  </si>
  <si>
    <t>Outputs are listed in orange boxes</t>
  </si>
  <si>
    <t>Summary Sheet Weather Conditions</t>
  </si>
  <si>
    <t>Cold</t>
  </si>
  <si>
    <t>Input data only into yellow boxes or select from available options</t>
  </si>
  <si>
    <t>Movement Information</t>
  </si>
  <si>
    <t>Avg Dis (Miles) traveled per day</t>
  </si>
  <si>
    <t>Total Number of Vehicles</t>
  </si>
  <si>
    <t>Summary Sheet Overview</t>
  </si>
  <si>
    <t>Initial Information</t>
  </si>
  <si>
    <t>Input by the user at the start of planning</t>
  </si>
  <si>
    <t>Validated Information</t>
  </si>
  <si>
    <t>Endstate data based off of Class 1, 3, and 5 tab updates. This will provide you a comparison of your initial information estimates versus refined planning</t>
  </si>
  <si>
    <t>Indicates data input triggered an associated note listed</t>
  </si>
  <si>
    <t>Note</t>
  </si>
  <si>
    <t>UGRs per day</t>
  </si>
  <si>
    <t>Meals Per Day</t>
  </si>
  <si>
    <t>MREs per Day</t>
  </si>
  <si>
    <t>Grey cells are auto-generated</t>
  </si>
  <si>
    <t>Total MRE estimate</t>
  </si>
  <si>
    <t>Red triangle indicates embedded note</t>
  </si>
  <si>
    <t>Weather Water Calculations</t>
  </si>
  <si>
    <t>Total Water Req During Op</t>
  </si>
  <si>
    <t>gal</t>
  </si>
  <si>
    <t>Company</t>
  </si>
  <si>
    <t>Sub Section</t>
  </si>
  <si>
    <t>A Co</t>
  </si>
  <si>
    <t>1st Plt</t>
  </si>
  <si>
    <t>2nd Plt</t>
  </si>
  <si>
    <t>3rd Plt</t>
  </si>
  <si>
    <t>Wpns Plt</t>
  </si>
  <si>
    <t>HQ</t>
  </si>
  <si>
    <t>B Co</t>
  </si>
  <si>
    <t>C Co</t>
  </si>
  <si>
    <t>Wpns Co</t>
  </si>
  <si>
    <t>Snipers</t>
  </si>
  <si>
    <t>81s</t>
  </si>
  <si>
    <t>CAAT 1</t>
  </si>
  <si>
    <t>CAAT 2</t>
  </si>
  <si>
    <t>HS Co</t>
  </si>
  <si>
    <t>CO</t>
  </si>
  <si>
    <t>XO</t>
  </si>
  <si>
    <t>SGT Maj</t>
  </si>
  <si>
    <t>S3</t>
  </si>
  <si>
    <t>S3A</t>
  </si>
  <si>
    <t>Ops Chief</t>
  </si>
  <si>
    <t>S4</t>
  </si>
  <si>
    <t>S4A</t>
  </si>
  <si>
    <t>S1</t>
  </si>
  <si>
    <t>S1 Chief</t>
  </si>
  <si>
    <t>S1 PAX</t>
  </si>
  <si>
    <t>S2</t>
  </si>
  <si>
    <t>S2A</t>
  </si>
  <si>
    <t>S2 PAX</t>
  </si>
  <si>
    <t>S3 PAX</t>
  </si>
  <si>
    <t>S4 Chief</t>
  </si>
  <si>
    <t>S4 HQ</t>
  </si>
  <si>
    <t>S4 MT</t>
  </si>
  <si>
    <t>S4 MMO</t>
  </si>
  <si>
    <t>S4 Supply</t>
  </si>
  <si>
    <t>S4 PAX</t>
  </si>
  <si>
    <t>S6 OIC</t>
  </si>
  <si>
    <t>S6 Chief</t>
  </si>
  <si>
    <t>S6 PAX</t>
  </si>
  <si>
    <t>Daily Water Gal Per Marine</t>
  </si>
  <si>
    <t>UGRs per Day</t>
  </si>
  <si>
    <t>Totals</t>
  </si>
  <si>
    <t xml:space="preserve"> PAX per Day</t>
  </si>
  <si>
    <t>Total Water per Day</t>
  </si>
  <si>
    <t>Total MREs per Op</t>
  </si>
  <si>
    <t>Total Water Per Op</t>
  </si>
  <si>
    <t>Week 1</t>
  </si>
  <si>
    <t>Week 2</t>
  </si>
  <si>
    <t>Week 3</t>
  </si>
  <si>
    <t>Week 4</t>
  </si>
  <si>
    <t>Week 5</t>
  </si>
  <si>
    <t>Week 6</t>
  </si>
  <si>
    <t>Week 7</t>
  </si>
  <si>
    <t>Instructions</t>
  </si>
  <si>
    <t>Input your PAX per section in each day of the op</t>
  </si>
  <si>
    <t>Total Road Miles Estimate</t>
  </si>
  <si>
    <t>Total UGRs per Op</t>
  </si>
  <si>
    <t>Total UGR estimate</t>
  </si>
  <si>
    <t>Total PAX Estimate</t>
  </si>
  <si>
    <t>Total PAX (Accurate)</t>
  </si>
  <si>
    <t>Total MREs</t>
  </si>
  <si>
    <t>Total UGRs</t>
  </si>
  <si>
    <t>Green indicates you overestimated</t>
  </si>
  <si>
    <t>Red indicates you underestimated</t>
  </si>
  <si>
    <t>Vic Nomen</t>
  </si>
  <si>
    <t>Serial Number</t>
  </si>
  <si>
    <t>Vic #</t>
  </si>
  <si>
    <t>Road Miles</t>
  </si>
  <si>
    <t>MPG</t>
  </si>
  <si>
    <t>Fuel Cap.</t>
  </si>
  <si>
    <t>Range</t>
  </si>
  <si>
    <t>Class 3 Lookup Table</t>
  </si>
  <si>
    <t>HMMWV</t>
  </si>
  <si>
    <t>MTVR</t>
  </si>
  <si>
    <t>LVSR</t>
  </si>
  <si>
    <t>LAV</t>
  </si>
  <si>
    <t>Abrams</t>
  </si>
  <si>
    <t>Fuel</t>
  </si>
  <si>
    <t>Type</t>
  </si>
  <si>
    <t>RS</t>
  </si>
  <si>
    <t>T</t>
  </si>
  <si>
    <t>N/A</t>
  </si>
  <si>
    <t>Week</t>
  </si>
  <si>
    <t>Resupplies</t>
  </si>
  <si>
    <t>Gallons Used</t>
  </si>
  <si>
    <t>GU</t>
  </si>
  <si>
    <t>Total Road Miles</t>
  </si>
  <si>
    <t># of Vics</t>
  </si>
  <si>
    <t>Movement / POLs</t>
  </si>
  <si>
    <t>Average distance</t>
  </si>
  <si>
    <t>Avg Daily Distance(Mi)</t>
  </si>
  <si>
    <t>Total Miles</t>
  </si>
  <si>
    <t>Gallons used</t>
  </si>
  <si>
    <t>Chow/Water Projections</t>
  </si>
  <si>
    <t>Yellow indicates your initial planning was validated</t>
  </si>
  <si>
    <t>Operation Start Date</t>
  </si>
  <si>
    <t>Operation End Date</t>
  </si>
  <si>
    <t>A059</t>
  </si>
  <si>
    <t>CTG, 5.56MM BALL F/M16A2</t>
  </si>
  <si>
    <t>A062</t>
  </si>
  <si>
    <t>CTG, 5.56MM BALL LKD F/SAW</t>
  </si>
  <si>
    <t>A063</t>
  </si>
  <si>
    <t>CTG, 5.56MM TR F/M16A2</t>
  </si>
  <si>
    <t>A064</t>
  </si>
  <si>
    <t xml:space="preserve">CTG, 5.56MM BALL TR 4/1 </t>
  </si>
  <si>
    <t>A075</t>
  </si>
  <si>
    <t>CTG, 5.56MM BLANK LKD F/SAW</t>
  </si>
  <si>
    <t>A080</t>
  </si>
  <si>
    <t>CTG, 5.56MM BLANK F M16</t>
  </si>
  <si>
    <t>A111</t>
  </si>
  <si>
    <t>CTG, 7.62MM BLANK M82 LNKD</t>
  </si>
  <si>
    <t>A131</t>
  </si>
  <si>
    <t>CTG, 7.62MM 4 /1</t>
  </si>
  <si>
    <t>A143</t>
  </si>
  <si>
    <t>CTG, 7.62MM BALL M80 LNKD</t>
  </si>
  <si>
    <t>A358</t>
  </si>
  <si>
    <t>CTG, 9MM PRACT AT-4</t>
  </si>
  <si>
    <t>A363</t>
  </si>
  <si>
    <t>CTG, 9MM BALL PISTOL (NEW)</t>
  </si>
  <si>
    <t>A552</t>
  </si>
  <si>
    <t xml:space="preserve">CTG, .50 CAL BALL F/M2  </t>
  </si>
  <si>
    <t>A555</t>
  </si>
  <si>
    <t>CTG, .50 CAL BALL M33</t>
  </si>
  <si>
    <t>A576</t>
  </si>
  <si>
    <t xml:space="preserve">CTG, .50 CAL 4 API/API-T </t>
  </si>
  <si>
    <t>A598</t>
  </si>
  <si>
    <t>CTG, .50 CAL BLANK LNKD</t>
  </si>
  <si>
    <t>A606</t>
  </si>
  <si>
    <t>CTG, .50 CAL API MK 211-0</t>
  </si>
  <si>
    <t>AA11</t>
  </si>
  <si>
    <t>CTG, 7.62MM M118 L RANGE</t>
  </si>
  <si>
    <t>AX11</t>
  </si>
  <si>
    <t>CTG, 9MM SPOTTING SMAW</t>
  </si>
  <si>
    <t>AX14</t>
  </si>
  <si>
    <t>12 GAGE PRIMERS</t>
  </si>
  <si>
    <t>B504</t>
  </si>
  <si>
    <t>CTG, 40MM GRN STAR PARA</t>
  </si>
  <si>
    <t>B505</t>
  </si>
  <si>
    <t>40MM Green Star Parachute</t>
  </si>
  <si>
    <t>B506</t>
  </si>
  <si>
    <t xml:space="preserve">40MM Red Star Parachute </t>
  </si>
  <si>
    <t>B508</t>
  </si>
  <si>
    <t>CTG, 40MM GRN SMK MRKR</t>
  </si>
  <si>
    <t>BA16</t>
  </si>
  <si>
    <t>CTG, 60MM HE M720A1</t>
  </si>
  <si>
    <t>BA21</t>
  </si>
  <si>
    <t>CTG, 40MM PRAC</t>
  </si>
  <si>
    <t>B509</t>
  </si>
  <si>
    <t>CTG, 40MM YEL SMK MRKR</t>
  </si>
  <si>
    <t>B519</t>
  </si>
  <si>
    <t>CTG, 40MM PRAC M781</t>
  </si>
  <si>
    <t>B535</t>
  </si>
  <si>
    <t>CTG, 40MM WHITE STAR PARA</t>
  </si>
  <si>
    <t>B542</t>
  </si>
  <si>
    <t>CTG, 40MM HEPD  LKD (MK 19)</t>
  </si>
  <si>
    <t>B546</t>
  </si>
  <si>
    <t>CTG, 40MM HEDP LOWVEL LCHD</t>
  </si>
  <si>
    <t>B642</t>
  </si>
  <si>
    <t>CTG 60MM HE</t>
  </si>
  <si>
    <t>B643</t>
  </si>
  <si>
    <t>CTG, 60MM HE M888 W/M935 FZ</t>
  </si>
  <si>
    <t>B646</t>
  </si>
  <si>
    <t>CTG 60MM WP</t>
  </si>
  <si>
    <t>B647</t>
  </si>
  <si>
    <t>CTG, 60MM ILLUM M721</t>
  </si>
  <si>
    <t>BA08</t>
  </si>
  <si>
    <t>40MM RUBBER NON-LETHAL</t>
  </si>
  <si>
    <t>BA12</t>
  </si>
  <si>
    <t>CTG 40MM TRAINING PRACTICE</t>
  </si>
  <si>
    <t>BA14</t>
  </si>
  <si>
    <t>CTG, 60MM WP M722A1</t>
  </si>
  <si>
    <t>BA35</t>
  </si>
  <si>
    <t>CTG, 40MM PRAC LOW VELOCITY</t>
  </si>
  <si>
    <t>C484</t>
  </si>
  <si>
    <t>CTG, 81MM ILLUM INFRARED</t>
  </si>
  <si>
    <t>C785</t>
  </si>
  <si>
    <t>120MM TPCSDS-T M865 TANK</t>
  </si>
  <si>
    <t>C868</t>
  </si>
  <si>
    <t>C869</t>
  </si>
  <si>
    <t>CTG, 81MM HE M889</t>
  </si>
  <si>
    <t>C870</t>
  </si>
  <si>
    <t>CTG, 81MM SMK RP M819 (IUK)</t>
  </si>
  <si>
    <t>C871</t>
  </si>
  <si>
    <t>CTG, 81MM ILLUM M853 (IUK)</t>
  </si>
  <si>
    <t>C875</t>
  </si>
  <si>
    <t>CTG, 81MM PRAC FRTR M879</t>
  </si>
  <si>
    <t>C995</t>
  </si>
  <si>
    <t>CTG, 84MM &amp; LNCHR M136 (AT-4)</t>
  </si>
  <si>
    <t>CA31</t>
  </si>
  <si>
    <t>CTG, 120MM TP-T M1002</t>
  </si>
  <si>
    <t>CA45</t>
  </si>
  <si>
    <t>CTG, 120MM HE M1101 (EFSS)</t>
  </si>
  <si>
    <t>CA46</t>
  </si>
  <si>
    <t xml:space="preserve">CTG, 120MM ILLUM </t>
  </si>
  <si>
    <t>G826</t>
  </si>
  <si>
    <t>GREN LNCHR, IR SMOKE</t>
  </si>
  <si>
    <t>G878</t>
  </si>
  <si>
    <t>FUZE, M228 F/G811</t>
  </si>
  <si>
    <t>G881</t>
  </si>
  <si>
    <t>HG, FRAGMENTATION M67</t>
  </si>
  <si>
    <t>G940</t>
  </si>
  <si>
    <t>HG, SMK GRN M18 (MILES)</t>
  </si>
  <si>
    <t>G945</t>
  </si>
  <si>
    <t>HG, SMK YEL</t>
  </si>
  <si>
    <t>G950</t>
  </si>
  <si>
    <t>HG, SMK RED</t>
  </si>
  <si>
    <t>G963</t>
  </si>
  <si>
    <t>HG, RIOT CS M7</t>
  </si>
  <si>
    <t>G982</t>
  </si>
  <si>
    <t>HG, SMK TNG M83</t>
  </si>
  <si>
    <t>HA21</t>
  </si>
  <si>
    <t>RKT, 21MM SUB-CAL, M72AS</t>
  </si>
  <si>
    <t>HA29</t>
  </si>
  <si>
    <t>RKT, 60MM HE, (LAW)</t>
  </si>
  <si>
    <t>HX05</t>
  </si>
  <si>
    <t>RKT, 83MM ASSAULT, (SMAW)</t>
  </si>
  <si>
    <t>HX06</t>
  </si>
  <si>
    <t>RKT, 83MM HEAA</t>
  </si>
  <si>
    <t>HX07</t>
  </si>
  <si>
    <t>RKT, 83MM ASSAULT PRAC</t>
  </si>
  <si>
    <t>J007</t>
  </si>
  <si>
    <t xml:space="preserve">MINE, APERS-T M18A1 </t>
  </si>
  <si>
    <t>K765</t>
  </si>
  <si>
    <t>RIOT CNTRL AGENT CS CAPSULE</t>
  </si>
  <si>
    <t>L306</t>
  </si>
  <si>
    <t>SIG, ILLUM RS CLUSTER M158A1</t>
  </si>
  <si>
    <t>L307</t>
  </si>
  <si>
    <t>SIG, ILLUM WS CLUSTER M159</t>
  </si>
  <si>
    <t>L312</t>
  </si>
  <si>
    <t>SIG, ILLUM WS PARA M127A1</t>
  </si>
  <si>
    <t>L314</t>
  </si>
  <si>
    <t>SIG, ILLUM GRN STAR M125A1</t>
  </si>
  <si>
    <t>L323</t>
  </si>
  <si>
    <t>Signal, Smoke Red Parachute</t>
  </si>
  <si>
    <t>L495</t>
  </si>
  <si>
    <t>FLARE, SURFACE TRIP M49A1</t>
  </si>
  <si>
    <t>L594</t>
  </si>
  <si>
    <t>SIM, PROJ GRND BURST M115A2</t>
  </si>
  <si>
    <t>L598</t>
  </si>
  <si>
    <t>SIM, BOOBYTRAP FLASH M117</t>
  </si>
  <si>
    <t>L599</t>
  </si>
  <si>
    <t>SIM, BOOBYTRAP ILLUM M118</t>
  </si>
  <si>
    <t>M028</t>
  </si>
  <si>
    <t>DEMO KIT, BANGALORE TORP M1A2</t>
  </si>
  <si>
    <t>M030</t>
  </si>
  <si>
    <t>CHG, DEMO BLK 1/4LB TNT</t>
  </si>
  <si>
    <t>M032</t>
  </si>
  <si>
    <t>CHG, DEMO BLK 1LB TNT</t>
  </si>
  <si>
    <t>M130</t>
  </si>
  <si>
    <t>CAP, BLST ELEC M6</t>
  </si>
  <si>
    <t>M131</t>
  </si>
  <si>
    <t>CAP, BLST NON-ELEC M7</t>
  </si>
  <si>
    <t>M456</t>
  </si>
  <si>
    <t>CORD, DET TYPE-1</t>
  </si>
  <si>
    <t>M670</t>
  </si>
  <si>
    <t>FUZE, BLST TIME M700 (U/I FT)</t>
  </si>
  <si>
    <t>M757</t>
  </si>
  <si>
    <t xml:space="preserve"> DEMO KIT M183 C4 16x1-1/4LB</t>
  </si>
  <si>
    <t>MN08</t>
  </si>
  <si>
    <t>IGNITER, BLST TIME FUSE M81</t>
  </si>
  <si>
    <t>MN52</t>
  </si>
  <si>
    <t>DET, NON-ELEC W/INITIATOR</t>
  </si>
  <si>
    <t>MN90</t>
  </si>
  <si>
    <t>NON ELEC BC /100FT MINITUBE</t>
  </si>
  <si>
    <t>WH03</t>
  </si>
  <si>
    <t>GM, TOW-2 SURF ATK BGM-71D-5</t>
  </si>
  <si>
    <t>WH05</t>
  </si>
  <si>
    <t>GM, TOW-2 SURF PRAC</t>
  </si>
  <si>
    <t>DODIC</t>
  </si>
  <si>
    <t>Nomenclature</t>
  </si>
  <si>
    <t>A DODIC Total</t>
  </si>
  <si>
    <t>B DODIC Total</t>
  </si>
  <si>
    <t>CDODIC Total</t>
  </si>
  <si>
    <t>G DODIC Total</t>
  </si>
  <si>
    <t>H DODIC Total</t>
  </si>
  <si>
    <t>J DODIC Total</t>
  </si>
  <si>
    <t>K DODIC Total</t>
  </si>
  <si>
    <t>L DODIC Total</t>
  </si>
  <si>
    <t>M DODIC Total</t>
  </si>
  <si>
    <t>W DODIC Total</t>
  </si>
  <si>
    <t>A</t>
  </si>
  <si>
    <t>B</t>
  </si>
  <si>
    <t>C</t>
  </si>
  <si>
    <t>G</t>
  </si>
  <si>
    <t>H</t>
  </si>
  <si>
    <t>J</t>
  </si>
  <si>
    <t>K</t>
  </si>
  <si>
    <t>L</t>
  </si>
  <si>
    <t>M</t>
  </si>
  <si>
    <t>W</t>
  </si>
  <si>
    <t>DODIC Totals</t>
  </si>
  <si>
    <t>Input</t>
  </si>
  <si>
    <t xml:space="preserve">Compatibility </t>
  </si>
  <si>
    <t>D</t>
  </si>
  <si>
    <t>E</t>
  </si>
  <si>
    <t>F</t>
  </si>
  <si>
    <t>N</t>
  </si>
  <si>
    <t>S</t>
  </si>
  <si>
    <t>"X" indicates that these groups may be combined in storage; otherwise mixing is either prohibited or restricted.</t>
  </si>
  <si>
    <r>
      <t xml:space="preserve">"Z" indicates that when warranted by operational considerations or magazine non-availability, and when safety is not sacrificied, mixed storage of limited quantities of some items from different groups </t>
    </r>
    <r>
      <rPr>
        <b/>
        <sz val="11"/>
        <color theme="1"/>
        <rFont val="Calibri"/>
        <family val="2"/>
        <scheme val="minor"/>
      </rPr>
      <t>may be approved in writing.</t>
    </r>
  </si>
  <si>
    <t>X</t>
  </si>
  <si>
    <t>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</si>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</sst>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Tahoma"/>
      <family val="2"/>
    </font>
    <font>
      <sz val="10"/>
      <color rgb="FF000000"/>
      <name val="Calibri"/>
      <family val="2"/>
      <scheme val="minor"/>
    </font>
    <font>
      <sz val="11"/>
      <color indexed="8"/>
      <name val="Courier New"/>
      <family val="3"/>
    </font>
    <font>
      <b/>
      <sz val="11"/>
      <color rgb="FF3F3F7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70C0"/>
        <bgColor indexed="64"/>
      </patternFill>
    </fill>
  </fills>
  <borders count="9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0" borderId="0" applyNumberFormat="0" applyFill="0" applyBorder="0" applyAlignment="0" applyProtection="0"/>
    <xf numFmtId="0" fontId="2" fillId="6" borderId="2" applyNumberFormat="0" applyFont="0" applyAlignment="0" applyProtection="0"/>
    <xf numFmtId="0" fontId="21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3" fillId="0" borderId="0"/>
    <xf numFmtId="0" fontId="22" fillId="0" borderId="0"/>
    <xf numFmtId="0" fontId="2" fillId="0" borderId="0"/>
    <xf numFmtId="0" fontId="2" fillId="0" borderId="0"/>
    <xf numFmtId="0" fontId="25" fillId="0" borderId="7">
      <alignment horizontal="center"/>
    </xf>
    <xf numFmtId="0" fontId="23" fillId="0" borderId="0"/>
  </cellStyleXfs>
  <cellXfs count="372">
    <xf numFmtId="0" fontId="0" fillId="0" borderId="0" xfId="0"/>
    <xf numFmtId="0" fontId="0" fillId="0" borderId="0" xfId="0" applyAlignment="1">
      <alignment wrapText="1"/>
    </xf>
    <xf numFmtId="0" fontId="0" fillId="6" borderId="3" xfId="6" applyFont="1" applyBorder="1"/>
    <xf numFmtId="0" fontId="6" fillId="5" borderId="9" xfId="4" applyBorder="1"/>
    <xf numFmtId="0" fontId="3" fillId="2" borderId="9" xfId="1" applyBorder="1"/>
    <xf numFmtId="0" fontId="0" fillId="0" borderId="8" xfId="0" applyBorder="1"/>
    <xf numFmtId="0" fontId="4" fillId="3" borderId="9" xfId="2" applyBorder="1"/>
    <xf numFmtId="0" fontId="4" fillId="9" borderId="9" xfId="2" applyFill="1" applyBorder="1"/>
    <xf numFmtId="0" fontId="14" fillId="10" borderId="0" xfId="0" applyFont="1" applyFill="1" applyBorder="1" applyAlignment="1">
      <alignment vertical="center" wrapText="1"/>
    </xf>
    <xf numFmtId="0" fontId="0" fillId="10" borderId="0" xfId="0" applyFill="1" applyBorder="1"/>
    <xf numFmtId="0" fontId="0" fillId="10" borderId="36" xfId="0" applyFill="1" applyBorder="1"/>
    <xf numFmtId="0" fontId="0" fillId="10" borderId="42" xfId="0" applyFill="1" applyBorder="1"/>
    <xf numFmtId="0" fontId="0" fillId="10" borderId="27" xfId="0" applyFill="1" applyBorder="1"/>
    <xf numFmtId="0" fontId="0" fillId="10" borderId="40" xfId="0" applyFill="1" applyBorder="1"/>
    <xf numFmtId="0" fontId="0" fillId="10" borderId="45" xfId="0" applyFill="1" applyBorder="1"/>
    <xf numFmtId="0" fontId="0" fillId="10" borderId="0" xfId="0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7" xfId="0" applyBorder="1"/>
    <xf numFmtId="0" fontId="0" fillId="0" borderId="0" xfId="0" applyAlignment="1">
      <alignment vertical="top"/>
    </xf>
    <xf numFmtId="0" fontId="0" fillId="0" borderId="3" xfId="0" applyFont="1" applyBorder="1"/>
    <xf numFmtId="0" fontId="0" fillId="0" borderId="19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9" xfId="0" applyBorder="1"/>
    <xf numFmtId="0" fontId="0" fillId="0" borderId="10" xfId="0" applyBorder="1"/>
    <xf numFmtId="0" fontId="0" fillId="10" borderId="61" xfId="0" applyFill="1" applyBorder="1"/>
    <xf numFmtId="0" fontId="9" fillId="0" borderId="32" xfId="0" applyFont="1" applyBorder="1" applyAlignment="1">
      <alignment vertical="top"/>
    </xf>
    <xf numFmtId="0" fontId="9" fillId="0" borderId="33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2" xfId="0" applyFont="1" applyBorder="1"/>
    <xf numFmtId="0" fontId="9" fillId="9" borderId="61" xfId="0" applyFont="1" applyFill="1" applyBorder="1"/>
    <xf numFmtId="0" fontId="9" fillId="9" borderId="62" xfId="0" applyFont="1" applyFill="1" applyBorder="1"/>
    <xf numFmtId="0" fontId="9" fillId="9" borderId="39" xfId="0" applyFont="1" applyFill="1" applyBorder="1"/>
    <xf numFmtId="0" fontId="0" fillId="0" borderId="56" xfId="0" applyBorder="1"/>
    <xf numFmtId="0" fontId="0" fillId="0" borderId="5" xfId="0" applyBorder="1"/>
    <xf numFmtId="0" fontId="0" fillId="0" borderId="50" xfId="0" applyBorder="1"/>
    <xf numFmtId="0" fontId="9" fillId="0" borderId="63" xfId="0" applyFont="1" applyBorder="1"/>
    <xf numFmtId="0" fontId="9" fillId="0" borderId="37" xfId="0" applyFont="1" applyBorder="1"/>
    <xf numFmtId="0" fontId="0" fillId="12" borderId="0" xfId="0" applyFill="1"/>
    <xf numFmtId="0" fontId="6" fillId="5" borderId="51" xfId="4" applyBorder="1" applyAlignment="1">
      <alignment vertical="center"/>
    </xf>
    <xf numFmtId="0" fontId="6" fillId="5" borderId="72" xfId="4" applyBorder="1" applyAlignment="1">
      <alignment horizontal="center" vertical="center"/>
    </xf>
    <xf numFmtId="0" fontId="6" fillId="5" borderId="11" xfId="4" applyBorder="1" applyAlignment="1">
      <alignment horizontal="center" vertical="center"/>
    </xf>
    <xf numFmtId="0" fontId="18" fillId="6" borderId="44" xfId="6" applyFont="1" applyBorder="1" applyAlignment="1">
      <alignment horizontal="center" vertical="center"/>
    </xf>
    <xf numFmtId="0" fontId="18" fillId="6" borderId="9" xfId="6" applyFont="1" applyBorder="1" applyAlignment="1">
      <alignment horizontal="center" vertical="center"/>
    </xf>
    <xf numFmtId="0" fontId="18" fillId="6" borderId="74" xfId="6" applyFont="1" applyBorder="1" applyAlignment="1">
      <alignment horizontal="center" vertical="center"/>
    </xf>
    <xf numFmtId="0" fontId="18" fillId="6" borderId="11" xfId="6" applyFont="1" applyBorder="1" applyAlignment="1">
      <alignment horizontal="center" vertical="center"/>
    </xf>
    <xf numFmtId="0" fontId="0" fillId="9" borderId="76" xfId="0" applyFill="1" applyBorder="1" applyAlignment="1"/>
    <xf numFmtId="0" fontId="0" fillId="9" borderId="48" xfId="0" applyFill="1" applyBorder="1" applyAlignment="1"/>
    <xf numFmtId="0" fontId="0" fillId="9" borderId="60" xfId="0" applyFill="1" applyBorder="1" applyAlignment="1"/>
    <xf numFmtId="0" fontId="0" fillId="9" borderId="50" xfId="0" applyFill="1" applyBorder="1" applyAlignment="1"/>
    <xf numFmtId="0" fontId="6" fillId="5" borderId="50" xfId="4" applyBorder="1" applyAlignment="1"/>
    <xf numFmtId="0" fontId="6" fillId="5" borderId="48" xfId="4" applyBorder="1" applyAlignment="1"/>
    <xf numFmtId="0" fontId="6" fillId="5" borderId="60" xfId="4" applyBorder="1" applyAlignment="1"/>
    <xf numFmtId="0" fontId="6" fillId="5" borderId="51" xfId="4" applyBorder="1" applyAlignment="1"/>
    <xf numFmtId="0" fontId="5" fillId="4" borderId="9" xfId="3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6" fillId="5" borderId="11" xfId="4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33" xfId="0" applyFill="1" applyBorder="1"/>
    <xf numFmtId="0" fontId="14" fillId="10" borderId="0" xfId="0" applyFont="1" applyFill="1" applyBorder="1"/>
    <xf numFmtId="0" fontId="0" fillId="10" borderId="36" xfId="0" applyFill="1" applyBorder="1" applyAlignment="1">
      <alignment horizontal="center"/>
    </xf>
    <xf numFmtId="0" fontId="4" fillId="12" borderId="9" xfId="2" applyFill="1" applyBorder="1" applyAlignment="1"/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top" wrapText="1"/>
    </xf>
    <xf numFmtId="0" fontId="10" fillId="12" borderId="72" xfId="4" applyFont="1" applyFill="1" applyBorder="1" applyAlignment="1">
      <alignment vertical="top"/>
    </xf>
    <xf numFmtId="0" fontId="10" fillId="12" borderId="54" xfId="4" applyFont="1" applyFill="1" applyBorder="1" applyAlignment="1">
      <alignment vertical="top"/>
    </xf>
    <xf numFmtId="0" fontId="10" fillId="12" borderId="55" xfId="4" applyFont="1" applyFill="1" applyBorder="1" applyAlignment="1">
      <alignment vertical="top"/>
    </xf>
    <xf numFmtId="0" fontId="10" fillId="12" borderId="58" xfId="4" applyFont="1" applyFill="1" applyBorder="1" applyAlignment="1">
      <alignment vertical="top"/>
    </xf>
    <xf numFmtId="0" fontId="10" fillId="12" borderId="57" xfId="4" applyFont="1" applyFill="1" applyBorder="1" applyAlignment="1">
      <alignment vertical="top"/>
    </xf>
    <xf numFmtId="0" fontId="18" fillId="6" borderId="79" xfId="6" applyFont="1" applyBorder="1"/>
    <xf numFmtId="0" fontId="18" fillId="6" borderId="80" xfId="6" applyFont="1" applyBorder="1"/>
    <xf numFmtId="0" fontId="18" fillId="6" borderId="81" xfId="6" applyFont="1" applyBorder="1"/>
    <xf numFmtId="0" fontId="18" fillId="6" borderId="82" xfId="6" applyFont="1" applyBorder="1"/>
    <xf numFmtId="0" fontId="18" fillId="6" borderId="77" xfId="6" applyFont="1" applyBorder="1"/>
    <xf numFmtId="0" fontId="18" fillId="6" borderId="2" xfId="6" applyFont="1" applyBorder="1"/>
    <xf numFmtId="0" fontId="18" fillId="6" borderId="78" xfId="6" applyFont="1" applyBorder="1"/>
    <xf numFmtId="0" fontId="18" fillId="6" borderId="73" xfId="6" applyFont="1" applyBorder="1"/>
    <xf numFmtId="0" fontId="18" fillId="6" borderId="83" xfId="6" applyFont="1" applyBorder="1"/>
    <xf numFmtId="0" fontId="18" fillId="6" borderId="49" xfId="6" applyFont="1" applyBorder="1"/>
    <xf numFmtId="0" fontId="18" fillId="6" borderId="84" xfId="6" applyFont="1" applyBorder="1"/>
    <xf numFmtId="0" fontId="18" fillId="6" borderId="74" xfId="6" applyFont="1" applyBorder="1"/>
    <xf numFmtId="0" fontId="19" fillId="9" borderId="3" xfId="0" applyFont="1" applyFill="1" applyBorder="1"/>
    <xf numFmtId="0" fontId="19" fillId="9" borderId="5" xfId="0" applyFont="1" applyFill="1" applyBorder="1"/>
    <xf numFmtId="0" fontId="18" fillId="6" borderId="3" xfId="6" applyFont="1" applyBorder="1"/>
    <xf numFmtId="0" fontId="18" fillId="9" borderId="3" xfId="6" applyFont="1" applyFill="1" applyBorder="1"/>
    <xf numFmtId="0" fontId="18" fillId="9" borderId="5" xfId="6" applyFont="1" applyFill="1" applyBorder="1"/>
    <xf numFmtId="0" fontId="18" fillId="6" borderId="85" xfId="6" applyFont="1" applyBorder="1"/>
    <xf numFmtId="0" fontId="18" fillId="6" borderId="8" xfId="6" applyFont="1" applyBorder="1"/>
    <xf numFmtId="0" fontId="18" fillId="9" borderId="9" xfId="6" applyFont="1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60" xfId="0" applyFill="1" applyBorder="1"/>
    <xf numFmtId="0" fontId="0" fillId="9" borderId="50" xfId="0" applyFill="1" applyBorder="1"/>
    <xf numFmtId="0" fontId="18" fillId="6" borderId="22" xfId="6" applyFont="1" applyBorder="1"/>
    <xf numFmtId="0" fontId="18" fillId="6" borderId="23" xfId="6" applyFont="1" applyBorder="1"/>
    <xf numFmtId="0" fontId="18" fillId="9" borderId="23" xfId="6" applyFont="1" applyFill="1" applyBorder="1"/>
    <xf numFmtId="0" fontId="18" fillId="9" borderId="18" xfId="6" applyFont="1" applyFill="1" applyBorder="1"/>
    <xf numFmtId="0" fontId="18" fillId="6" borderId="16" xfId="6" applyFont="1" applyBorder="1"/>
    <xf numFmtId="0" fontId="18" fillId="9" borderId="75" xfId="6" applyFont="1" applyFill="1" applyBorder="1"/>
    <xf numFmtId="0" fontId="18" fillId="9" borderId="11" xfId="6" applyFont="1" applyFill="1" applyBorder="1" applyAlignment="1">
      <alignment horizontal="center" vertical="center"/>
    </xf>
    <xf numFmtId="0" fontId="0" fillId="9" borderId="51" xfId="0" applyFill="1" applyBorder="1"/>
    <xf numFmtId="0" fontId="18" fillId="9" borderId="17" xfId="6" applyFont="1" applyFill="1" applyBorder="1"/>
    <xf numFmtId="0" fontId="0" fillId="9" borderId="7" xfId="0" applyFill="1" applyBorder="1"/>
    <xf numFmtId="0" fontId="18" fillId="9" borderId="86" xfId="6" applyFont="1" applyFill="1" applyBorder="1"/>
    <xf numFmtId="0" fontId="18" fillId="9" borderId="87" xfId="6" applyFont="1" applyFill="1" applyBorder="1"/>
    <xf numFmtId="0" fontId="0" fillId="10" borderId="36" xfId="0" applyFill="1" applyBorder="1" applyAlignment="1">
      <alignment horizontal="center" vertical="center"/>
    </xf>
    <xf numFmtId="0" fontId="18" fillId="5" borderId="10" xfId="4" applyFont="1" applyBorder="1" applyAlignment="1">
      <alignment horizontal="center" vertical="center"/>
    </xf>
    <xf numFmtId="0" fontId="18" fillId="6" borderId="12" xfId="6" applyFont="1" applyBorder="1" applyAlignment="1">
      <alignment horizontal="center" vertical="center"/>
    </xf>
    <xf numFmtId="0" fontId="14" fillId="0" borderId="22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4" fillId="0" borderId="47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6" fillId="5" borderId="5" xfId="4" applyBorder="1" applyAlignment="1">
      <alignment vertical="center" wrapText="1"/>
    </xf>
    <xf numFmtId="1" fontId="6" fillId="5" borderId="8" xfId="4" applyNumberFormat="1" applyBorder="1" applyAlignment="1">
      <alignment horizontal="center" vertical="center" wrapText="1"/>
    </xf>
    <xf numFmtId="0" fontId="14" fillId="0" borderId="8" xfId="0" applyFont="1" applyBorder="1" applyAlignment="1">
      <alignment vertical="top" wrapText="1"/>
    </xf>
    <xf numFmtId="0" fontId="14" fillId="0" borderId="18" xfId="0" applyFont="1" applyBorder="1" applyAlignment="1">
      <alignment vertical="top" wrapText="1"/>
    </xf>
    <xf numFmtId="1" fontId="6" fillId="5" borderId="10" xfId="4" applyNumberFormat="1" applyBorder="1" applyAlignment="1">
      <alignment horizontal="center"/>
    </xf>
    <xf numFmtId="0" fontId="7" fillId="15" borderId="0" xfId="0" applyFont="1" applyFill="1" applyBorder="1"/>
    <xf numFmtId="0" fontId="20" fillId="12" borderId="0" xfId="0" applyFont="1" applyFill="1" applyBorder="1"/>
    <xf numFmtId="0" fontId="7" fillId="12" borderId="0" xfId="0" applyFont="1" applyFill="1" applyBorder="1"/>
    <xf numFmtId="1" fontId="20" fillId="12" borderId="0" xfId="0" applyNumberFormat="1" applyFont="1" applyFill="1" applyBorder="1"/>
    <xf numFmtId="2" fontId="20" fillId="12" borderId="0" xfId="0" applyNumberFormat="1" applyFont="1" applyFill="1" applyBorder="1"/>
    <xf numFmtId="0" fontId="20" fillId="16" borderId="0" xfId="0" applyFont="1" applyFill="1" applyBorder="1"/>
    <xf numFmtId="0" fontId="20" fillId="12" borderId="32" xfId="0" applyFont="1" applyFill="1" applyBorder="1"/>
    <xf numFmtId="0" fontId="20" fillId="12" borderId="33" xfId="0" applyFont="1" applyFill="1" applyBorder="1"/>
    <xf numFmtId="0" fontId="20" fillId="12" borderId="59" xfId="0" applyFont="1" applyFill="1" applyBorder="1"/>
    <xf numFmtId="0" fontId="7" fillId="12" borderId="27" xfId="0" applyFont="1" applyFill="1" applyBorder="1"/>
    <xf numFmtId="0" fontId="20" fillId="12" borderId="40" xfId="0" applyFont="1" applyFill="1" applyBorder="1"/>
    <xf numFmtId="0" fontId="20" fillId="12" borderId="27" xfId="0" applyFont="1" applyFill="1" applyBorder="1"/>
    <xf numFmtId="0" fontId="7" fillId="15" borderId="27" xfId="0" applyFont="1" applyFill="1" applyBorder="1"/>
    <xf numFmtId="0" fontId="20" fillId="16" borderId="27" xfId="0" applyFont="1" applyFill="1" applyBorder="1"/>
    <xf numFmtId="0" fontId="20" fillId="12" borderId="35" xfId="0" applyFont="1" applyFill="1" applyBorder="1"/>
    <xf numFmtId="0" fontId="20" fillId="12" borderId="36" xfId="0" applyFont="1" applyFill="1" applyBorder="1"/>
    <xf numFmtId="0" fontId="20" fillId="12" borderId="42" xfId="0" applyFont="1" applyFill="1" applyBorder="1"/>
    <xf numFmtId="0" fontId="6" fillId="5" borderId="12" xfId="4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11" borderId="33" xfId="0" applyFill="1" applyBorder="1"/>
    <xf numFmtId="0" fontId="0" fillId="11" borderId="59" xfId="0" applyFill="1" applyBorder="1"/>
    <xf numFmtId="0" fontId="0" fillId="11" borderId="0" xfId="0" applyFill="1" applyBorder="1"/>
    <xf numFmtId="0" fontId="0" fillId="11" borderId="40" xfId="0" applyFill="1" applyBorder="1"/>
    <xf numFmtId="0" fontId="0" fillId="11" borderId="40" xfId="0" applyFill="1" applyBorder="1" applyAlignment="1">
      <alignment wrapText="1"/>
    </xf>
    <xf numFmtId="0" fontId="0" fillId="11" borderId="0" xfId="0" applyFill="1" applyBorder="1" applyAlignment="1">
      <alignment wrapText="1"/>
    </xf>
    <xf numFmtId="0" fontId="17" fillId="14" borderId="3" xfId="0" applyFont="1" applyFill="1" applyBorder="1" applyAlignment="1">
      <alignment horizontal="center"/>
    </xf>
    <xf numFmtId="0" fontId="17" fillId="14" borderId="9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9" fillId="0" borderId="9" xfId="0" applyFont="1" applyBorder="1" applyAlignment="1">
      <alignment horizontal="left" vertical="top" wrapText="1"/>
    </xf>
    <xf numFmtId="0" fontId="10" fillId="12" borderId="61" xfId="4" applyFont="1" applyFill="1" applyBorder="1" applyAlignment="1">
      <alignment horizontal="left" vertical="top"/>
    </xf>
    <xf numFmtId="0" fontId="10" fillId="12" borderId="62" xfId="4" applyFont="1" applyFill="1" applyBorder="1" applyAlignment="1">
      <alignment horizontal="left" vertical="top"/>
    </xf>
    <xf numFmtId="0" fontId="10" fillId="9" borderId="62" xfId="4" applyFont="1" applyFill="1" applyBorder="1" applyAlignment="1">
      <alignment horizontal="left" vertical="top"/>
    </xf>
    <xf numFmtId="0" fontId="10" fillId="9" borderId="63" xfId="4" applyFont="1" applyFill="1" applyBorder="1" applyAlignment="1">
      <alignment horizontal="left" vertical="top"/>
    </xf>
    <xf numFmtId="0" fontId="10" fillId="9" borderId="39" xfId="4" applyFont="1" applyFill="1" applyBorder="1" applyAlignment="1">
      <alignment horizontal="left" vertical="top"/>
    </xf>
    <xf numFmtId="0" fontId="10" fillId="12" borderId="37" xfId="4" applyFont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Fill="1"/>
    <xf numFmtId="0" fontId="0" fillId="11" borderId="27" xfId="0" applyFill="1" applyBorder="1" applyAlignment="1">
      <alignment horizontal="left" wrapText="1"/>
    </xf>
    <xf numFmtId="0" fontId="0" fillId="11" borderId="27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0" borderId="33" xfId="0" applyFill="1" applyBorder="1" applyAlignment="1">
      <alignment vertical="center"/>
    </xf>
    <xf numFmtId="0" fontId="0" fillId="11" borderId="0" xfId="0" applyFill="1" applyBorder="1" applyAlignment="1">
      <alignment horizontal="right"/>
    </xf>
    <xf numFmtId="0" fontId="0" fillId="11" borderId="0" xfId="0" applyFill="1" applyBorder="1" applyAlignment="1">
      <alignment horizontal="right" vertical="top"/>
    </xf>
    <xf numFmtId="0" fontId="18" fillId="9" borderId="8" xfId="6" applyFont="1" applyFill="1" applyBorder="1" applyAlignment="1">
      <alignment horizontal="center" vertical="center"/>
    </xf>
    <xf numFmtId="0" fontId="20" fillId="11" borderId="0" xfId="0" applyFont="1" applyFill="1" applyBorder="1"/>
    <xf numFmtId="0" fontId="9" fillId="11" borderId="0" xfId="0" applyFont="1" applyFill="1" applyBorder="1" applyAlignment="1">
      <alignment horizontal="center" wrapText="1"/>
    </xf>
    <xf numFmtId="15" fontId="9" fillId="11" borderId="0" xfId="6" applyNumberFormat="1" applyFont="1" applyFill="1" applyBorder="1" applyAlignment="1">
      <alignment horizontal="center"/>
    </xf>
    <xf numFmtId="0" fontId="9" fillId="11" borderId="0" xfId="6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 applyAlignment="1">
      <alignment horizontal="left"/>
    </xf>
    <xf numFmtId="0" fontId="20" fillId="11" borderId="33" xfId="0" applyFont="1" applyFill="1" applyBorder="1"/>
    <xf numFmtId="0" fontId="0" fillId="11" borderId="35" xfId="0" applyFill="1" applyBorder="1" applyAlignment="1">
      <alignment horizontal="left"/>
    </xf>
    <xf numFmtId="0" fontId="0" fillId="11" borderId="36" xfId="0" applyFill="1" applyBorder="1"/>
    <xf numFmtId="0" fontId="0" fillId="11" borderId="42" xfId="0" applyFill="1" applyBorder="1"/>
    <xf numFmtId="0" fontId="14" fillId="0" borderId="19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95" xfId="0" applyFont="1" applyFill="1" applyBorder="1" applyAlignment="1">
      <alignment horizontal="center"/>
    </xf>
    <xf numFmtId="0" fontId="14" fillId="0" borderId="85" xfId="0" applyFont="1" applyFill="1" applyBorder="1" applyAlignment="1">
      <alignment horizontal="center"/>
    </xf>
    <xf numFmtId="0" fontId="6" fillId="5" borderId="3" xfId="4" applyBorder="1"/>
    <xf numFmtId="0" fontId="6" fillId="5" borderId="20" xfId="4" applyBorder="1"/>
    <xf numFmtId="0" fontId="6" fillId="5" borderId="21" xfId="4" applyBorder="1"/>
    <xf numFmtId="0" fontId="6" fillId="5" borderId="11" xfId="4" applyBorder="1"/>
    <xf numFmtId="0" fontId="6" fillId="5" borderId="12" xfId="4" applyBorder="1"/>
    <xf numFmtId="0" fontId="0" fillId="0" borderId="3" xfId="0" applyBorder="1"/>
    <xf numFmtId="0" fontId="0" fillId="0" borderId="86" xfId="0" applyBorder="1"/>
    <xf numFmtId="0" fontId="26" fillId="5" borderId="7" xfId="4" applyFont="1" applyBorder="1"/>
    <xf numFmtId="0" fontId="18" fillId="4" borderId="9" xfId="3" applyFont="1" applyBorder="1"/>
    <xf numFmtId="0" fontId="0" fillId="0" borderId="96" xfId="0" applyBorder="1"/>
    <xf numFmtId="0" fontId="18" fillId="4" borderId="17" xfId="3" applyFont="1" applyBorder="1"/>
    <xf numFmtId="0" fontId="0" fillId="0" borderId="17" xfId="0" applyBorder="1"/>
    <xf numFmtId="0" fontId="26" fillId="5" borderId="12" xfId="4" applyFont="1" applyBorder="1"/>
    <xf numFmtId="0" fontId="0" fillId="0" borderId="9" xfId="0" applyBorder="1"/>
    <xf numFmtId="0" fontId="26" fillId="5" borderId="9" xfId="4" applyFont="1" applyBorder="1"/>
    <xf numFmtId="0" fontId="9" fillId="9" borderId="19" xfId="0" applyFont="1" applyFill="1" applyBorder="1" applyAlignment="1">
      <alignment horizontal="left" vertical="center"/>
    </xf>
    <xf numFmtId="0" fontId="9" fillId="9" borderId="20" xfId="0" applyFont="1" applyFill="1" applyBorder="1" applyAlignment="1">
      <alignment horizontal="left" vertical="center"/>
    </xf>
    <xf numFmtId="0" fontId="17" fillId="8" borderId="21" xfId="0" applyFont="1" applyFill="1" applyBorder="1" applyAlignment="1">
      <alignment horizontal="center" vertical="center"/>
    </xf>
    <xf numFmtId="0" fontId="8" fillId="0" borderId="60" xfId="5" applyFill="1" applyBorder="1" applyAlignment="1">
      <alignment horizontal="center"/>
    </xf>
    <xf numFmtId="0" fontId="0" fillId="10" borderId="3" xfId="0" applyFill="1" applyBorder="1"/>
    <xf numFmtId="1" fontId="6" fillId="5" borderId="11" xfId="4" applyNumberFormat="1" applyBorder="1" applyAlignment="1">
      <alignment horizontal="center"/>
    </xf>
    <xf numFmtId="0" fontId="6" fillId="5" borderId="12" xfId="4" applyBorder="1" applyAlignment="1">
      <alignment horizontal="center"/>
    </xf>
    <xf numFmtId="0" fontId="14" fillId="0" borderId="22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6" fillId="5" borderId="9" xfId="4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17" fillId="17" borderId="22" xfId="0" applyFont="1" applyFill="1" applyBorder="1" applyAlignment="1">
      <alignment horizontal="center"/>
    </xf>
    <xf numFmtId="0" fontId="17" fillId="17" borderId="23" xfId="0" applyFont="1" applyFill="1" applyBorder="1" applyAlignment="1">
      <alignment horizontal="center"/>
    </xf>
    <xf numFmtId="0" fontId="17" fillId="17" borderId="18" xfId="0" applyFont="1" applyFill="1" applyBorder="1" applyAlignment="1">
      <alignment horizontal="center"/>
    </xf>
    <xf numFmtId="0" fontId="17" fillId="14" borderId="8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7" fillId="14" borderId="9" xfId="0" applyFont="1" applyFill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8" fillId="0" borderId="28" xfId="5" applyBorder="1" applyAlignment="1">
      <alignment horizontal="center" vertical="center" wrapText="1"/>
    </xf>
    <xf numFmtId="0" fontId="8" fillId="0" borderId="39" xfId="5" applyBorder="1" applyAlignment="1">
      <alignment horizontal="center" vertical="center" wrapText="1"/>
    </xf>
    <xf numFmtId="0" fontId="0" fillId="0" borderId="8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1" xfId="0" applyBorder="1" applyAlignment="1">
      <alignment horizontal="left"/>
    </xf>
    <xf numFmtId="0" fontId="16" fillId="10" borderId="32" xfId="0" applyFont="1" applyFill="1" applyBorder="1" applyAlignment="1">
      <alignment horizontal="center" vertical="center"/>
    </xf>
    <xf numFmtId="0" fontId="16" fillId="10" borderId="33" xfId="0" applyFont="1" applyFill="1" applyBorder="1" applyAlignment="1">
      <alignment horizontal="center" vertical="center"/>
    </xf>
    <xf numFmtId="0" fontId="16" fillId="10" borderId="59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  <xf numFmtId="0" fontId="16" fillId="10" borderId="40" xfId="0" applyFont="1" applyFill="1" applyBorder="1" applyAlignment="1">
      <alignment horizontal="center" vertical="center"/>
    </xf>
    <xf numFmtId="0" fontId="16" fillId="10" borderId="35" xfId="0" applyFont="1" applyFill="1" applyBorder="1" applyAlignment="1">
      <alignment horizontal="center" vertical="center"/>
    </xf>
    <xf numFmtId="0" fontId="16" fillId="10" borderId="36" xfId="0" applyFont="1" applyFill="1" applyBorder="1" applyAlignment="1">
      <alignment horizontal="center" vertical="center"/>
    </xf>
    <xf numFmtId="0" fontId="16" fillId="10" borderId="42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31" xfId="0" applyFont="1" applyFill="1" applyBorder="1" applyAlignment="1">
      <alignment horizontal="center"/>
    </xf>
    <xf numFmtId="0" fontId="17" fillId="17" borderId="29" xfId="0" applyFont="1" applyFill="1" applyBorder="1" applyAlignment="1">
      <alignment horizontal="center"/>
    </xf>
    <xf numFmtId="0" fontId="17" fillId="17" borderId="30" xfId="0" applyFont="1" applyFill="1" applyBorder="1" applyAlignment="1">
      <alignment horizontal="center"/>
    </xf>
    <xf numFmtId="0" fontId="17" fillId="17" borderId="31" xfId="0" applyFont="1" applyFill="1" applyBorder="1" applyAlignment="1">
      <alignment horizontal="center"/>
    </xf>
    <xf numFmtId="0" fontId="7" fillId="10" borderId="24" xfId="0" applyFont="1" applyFill="1" applyBorder="1" applyAlignment="1">
      <alignment horizontal="center"/>
    </xf>
    <xf numFmtId="0" fontId="7" fillId="10" borderId="25" xfId="0" applyFont="1" applyFill="1" applyBorder="1" applyAlignment="1">
      <alignment horizontal="center"/>
    </xf>
    <xf numFmtId="0" fontId="7" fillId="10" borderId="26" xfId="0" applyFont="1" applyFill="1" applyBorder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15" fontId="9" fillId="6" borderId="91" xfId="6" applyNumberFormat="1" applyFont="1" applyBorder="1" applyAlignment="1">
      <alignment horizontal="center"/>
    </xf>
    <xf numFmtId="0" fontId="9" fillId="6" borderId="92" xfId="6" applyFont="1" applyBorder="1" applyAlignment="1">
      <alignment horizontal="center"/>
    </xf>
    <xf numFmtId="0" fontId="9" fillId="6" borderId="93" xfId="6" applyFont="1" applyBorder="1" applyAlignment="1">
      <alignment horizontal="center"/>
    </xf>
    <xf numFmtId="0" fontId="9" fillId="0" borderId="29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0" xfId="0" applyFont="1" applyFill="1" applyBorder="1" applyAlignment="1">
      <alignment horizontal="center" wrapText="1"/>
    </xf>
    <xf numFmtId="0" fontId="0" fillId="0" borderId="89" xfId="0" applyBorder="1" applyAlignment="1">
      <alignment vertical="center" wrapText="1"/>
    </xf>
    <xf numFmtId="0" fontId="0" fillId="0" borderId="85" xfId="0" applyBorder="1" applyAlignment="1">
      <alignment vertical="center" wrapText="1"/>
    </xf>
    <xf numFmtId="0" fontId="0" fillId="0" borderId="8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top" wrapText="1"/>
    </xf>
    <xf numFmtId="0" fontId="9" fillId="0" borderId="32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8" fillId="0" borderId="8" xfId="5" applyBorder="1" applyAlignment="1">
      <alignment horizontal="left" vertical="top" wrapText="1"/>
    </xf>
    <xf numFmtId="0" fontId="8" fillId="0" borderId="3" xfId="5" applyBorder="1" applyAlignment="1">
      <alignment horizontal="left" vertical="top" wrapText="1"/>
    </xf>
    <xf numFmtId="0" fontId="8" fillId="0" borderId="10" xfId="5" applyBorder="1" applyAlignment="1">
      <alignment horizontal="left" vertical="top" wrapText="1"/>
    </xf>
    <xf numFmtId="0" fontId="8" fillId="0" borderId="11" xfId="5" applyBorder="1" applyAlignment="1">
      <alignment horizontal="left" vertical="top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2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6" borderId="28" xfId="6" applyFont="1" applyBorder="1" applyAlignment="1">
      <alignment horizontal="center"/>
    </xf>
    <xf numFmtId="0" fontId="0" fillId="6" borderId="18" xfId="6" applyFont="1" applyBorder="1" applyAlignment="1">
      <alignment horizontal="center"/>
    </xf>
    <xf numFmtId="0" fontId="8" fillId="0" borderId="9" xfId="5" applyBorder="1" applyAlignment="1">
      <alignment horizontal="left" vertical="top" wrapText="1"/>
    </xf>
    <xf numFmtId="0" fontId="8" fillId="0" borderId="12" xfId="5" applyBorder="1" applyAlignment="1">
      <alignment horizontal="left" vertical="top" wrapText="1"/>
    </xf>
    <xf numFmtId="0" fontId="8" fillId="0" borderId="6" xfId="5" applyBorder="1" applyAlignment="1">
      <alignment horizontal="left" vertical="top" wrapText="1"/>
    </xf>
    <xf numFmtId="0" fontId="8" fillId="0" borderId="48" xfId="5" applyBorder="1" applyAlignment="1">
      <alignment horizontal="left" vertical="top" wrapText="1"/>
    </xf>
    <xf numFmtId="0" fontId="8" fillId="0" borderId="44" xfId="5" applyBorder="1" applyAlignment="1">
      <alignment horizontal="left" vertical="top" wrapText="1"/>
    </xf>
    <xf numFmtId="0" fontId="8" fillId="0" borderId="46" xfId="5" applyBorder="1" applyAlignment="1">
      <alignment horizontal="left" vertical="top" wrapText="1"/>
    </xf>
    <xf numFmtId="0" fontId="9" fillId="0" borderId="5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0" fillId="0" borderId="85" xfId="0" applyBorder="1" applyAlignment="1">
      <alignment horizontal="left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17" fillId="14" borderId="32" xfId="0" applyFont="1" applyFill="1" applyBorder="1" applyAlignment="1">
      <alignment horizontal="center"/>
    </xf>
    <xf numFmtId="0" fontId="17" fillId="14" borderId="33" xfId="0" applyFont="1" applyFill="1" applyBorder="1" applyAlignment="1">
      <alignment horizontal="center"/>
    </xf>
    <xf numFmtId="0" fontId="17" fillId="14" borderId="59" xfId="0" applyFont="1" applyFill="1" applyBorder="1" applyAlignment="1">
      <alignment horizontal="center"/>
    </xf>
    <xf numFmtId="0" fontId="14" fillId="0" borderId="28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45" xfId="0" applyFont="1" applyBorder="1" applyAlignment="1">
      <alignment horizontal="center" vertical="top" wrapText="1"/>
    </xf>
    <xf numFmtId="0" fontId="14" fillId="0" borderId="47" xfId="0" applyFont="1" applyBorder="1" applyAlignment="1">
      <alignment horizontal="center" vertical="top" wrapText="1"/>
    </xf>
    <xf numFmtId="0" fontId="15" fillId="10" borderId="33" xfId="0" applyFont="1" applyFill="1" applyBorder="1" applyAlignment="1">
      <alignment horizontal="center" vertical="center"/>
    </xf>
    <xf numFmtId="0" fontId="15" fillId="10" borderId="59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40" xfId="0" applyFont="1" applyFill="1" applyBorder="1" applyAlignment="1">
      <alignment horizontal="center" vertical="center"/>
    </xf>
    <xf numFmtId="0" fontId="15" fillId="10" borderId="3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12" borderId="67" xfId="4" applyFont="1" applyFill="1" applyBorder="1" applyAlignment="1">
      <alignment horizontal="center"/>
    </xf>
    <xf numFmtId="0" fontId="10" fillId="12" borderId="68" xfId="4" applyFont="1" applyFill="1" applyBorder="1" applyAlignment="1">
      <alignment horizontal="center"/>
    </xf>
    <xf numFmtId="0" fontId="10" fillId="12" borderId="69" xfId="4" applyFont="1" applyFill="1" applyBorder="1" applyAlignment="1">
      <alignment horizontal="center"/>
    </xf>
    <xf numFmtId="0" fontId="10" fillId="12" borderId="70" xfId="4" applyFont="1" applyFill="1" applyBorder="1" applyAlignment="1">
      <alignment horizontal="center"/>
    </xf>
    <xf numFmtId="0" fontId="10" fillId="12" borderId="71" xfId="4" applyFont="1" applyFill="1" applyBorder="1" applyAlignment="1">
      <alignment horizontal="center"/>
    </xf>
    <xf numFmtId="0" fontId="7" fillId="8" borderId="29" xfId="0" applyFont="1" applyFill="1" applyBorder="1" applyAlignment="1">
      <alignment horizontal="left" vertical="center"/>
    </xf>
    <xf numFmtId="0" fontId="7" fillId="8" borderId="30" xfId="0" applyFont="1" applyFill="1" applyBorder="1" applyAlignment="1">
      <alignment horizontal="left" vertical="center"/>
    </xf>
    <xf numFmtId="0" fontId="7" fillId="8" borderId="31" xfId="0" applyFont="1" applyFill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8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12" borderId="29" xfId="4" applyFont="1" applyFill="1" applyBorder="1" applyAlignment="1">
      <alignment horizontal="center"/>
    </xf>
    <xf numFmtId="0" fontId="10" fillId="12" borderId="30" xfId="4" applyFont="1" applyFill="1" applyBorder="1" applyAlignment="1">
      <alignment horizontal="center"/>
    </xf>
    <xf numFmtId="0" fontId="10" fillId="12" borderId="31" xfId="4" applyFont="1" applyFill="1" applyBorder="1" applyAlignment="1">
      <alignment horizontal="center"/>
    </xf>
    <xf numFmtId="0" fontId="10" fillId="12" borderId="90" xfId="4" applyFont="1" applyFill="1" applyBorder="1" applyAlignment="1">
      <alignment horizontal="center"/>
    </xf>
    <xf numFmtId="0" fontId="10" fillId="12" borderId="25" xfId="4" applyFont="1" applyFill="1" applyBorder="1" applyAlignment="1">
      <alignment horizontal="center"/>
    </xf>
    <xf numFmtId="0" fontId="10" fillId="12" borderId="88" xfId="4" applyFont="1" applyFill="1" applyBorder="1" applyAlignment="1">
      <alignment horizontal="center"/>
    </xf>
    <xf numFmtId="0" fontId="10" fillId="12" borderId="26" xfId="4" applyFont="1" applyFill="1" applyBorder="1" applyAlignment="1">
      <alignment horizontal="center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5" fillId="10" borderId="0" xfId="0" applyFont="1" applyFill="1" applyAlignment="1">
      <alignment horizontal="center" vertical="center"/>
    </xf>
    <xf numFmtId="0" fontId="9" fillId="0" borderId="50" xfId="0" applyFont="1" applyBorder="1" applyAlignment="1">
      <alignment horizontal="right"/>
    </xf>
    <xf numFmtId="0" fontId="0" fillId="0" borderId="0" xfId="0" applyAlignment="1">
      <alignment horizontal="left" vertical="top" wrapText="1"/>
    </xf>
  </cellXfs>
  <cellStyles count="26">
    <cellStyle name="Bad" xfId="2" builtinId="27"/>
    <cellStyle name="Excel Built-in Normal" xfId="7"/>
    <cellStyle name="Good" xfId="1" builtinId="26"/>
    <cellStyle name="Input" xfId="4" builtinId="20"/>
    <cellStyle name="Neutral" xfId="3" builtinId="28"/>
    <cellStyle name="Normal" xfId="0" builtinId="0"/>
    <cellStyle name="Normal 12" xfId="14"/>
    <cellStyle name="Normal 2" xfId="8"/>
    <cellStyle name="Normal 2 2" xfId="9"/>
    <cellStyle name="Normal 2 3" xfId="15"/>
    <cellStyle name="Normal 2 4" xfId="16"/>
    <cellStyle name="Normal 2 5" xfId="17"/>
    <cellStyle name="Normal 3" xfId="10"/>
    <cellStyle name="Normal 3 2" xfId="18"/>
    <cellStyle name="Normal 4" xfId="11"/>
    <cellStyle name="Normal 4 2" xfId="19"/>
    <cellStyle name="Normal 4 3" xfId="12"/>
    <cellStyle name="Normal 4 4" xfId="25"/>
    <cellStyle name="Normal 5" xfId="20"/>
    <cellStyle name="Normal 5 2" xfId="21"/>
    <cellStyle name="Normal 6" xfId="22"/>
    <cellStyle name="Normal 7" xfId="23"/>
    <cellStyle name="Normal 8" xfId="13"/>
    <cellStyle name="Note" xfId="6" builtinId="10"/>
    <cellStyle name="Style 1" xfId="24"/>
    <cellStyle name="Warning Text" xfId="5" builtinId="11"/>
  </cellStyles>
  <dxfs count="20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7CE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>
          <bgColor theme="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Projected POL Resupplies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'Class 3'!$H$57</c:f>
              <c:strCache>
                <c:ptCount val="1"/>
                <c:pt idx="0">
                  <c:v>Resupplies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000" b="1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'Class 3'!$H$58:$H$64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919936"/>
        <c:axId val="184927360"/>
      </c:barChart>
      <c:catAx>
        <c:axId val="1849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4927360"/>
        <c:crosses val="autoZero"/>
        <c:auto val="1"/>
        <c:lblAlgn val="ctr"/>
        <c:lblOffset val="100"/>
        <c:noMultiLvlLbl val="0"/>
      </c:catAx>
      <c:valAx>
        <c:axId val="184927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 of Resupplies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49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Weekly Avg</a:t>
            </a:r>
            <a:r>
              <a:rPr lang="en-US" sz="1600" baseline="0"/>
              <a:t> Road Miles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'Class 3'!$B$57</c:f>
              <c:strCache>
                <c:ptCount val="1"/>
                <c:pt idx="0">
                  <c:v>Total Road Miles</c:v>
                </c:pt>
              </c:strCache>
            </c:strRef>
          </c:tx>
          <c:marker>
            <c:symbol val="none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'Class 3'!$B$58:$B$64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820096"/>
        <c:axId val="184823168"/>
      </c:lineChart>
      <c:catAx>
        <c:axId val="18482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4823168"/>
        <c:crosses val="autoZero"/>
        <c:auto val="1"/>
        <c:lblAlgn val="ctr"/>
        <c:lblOffset val="100"/>
        <c:noMultiLvlLbl val="0"/>
      </c:catAx>
      <c:valAx>
        <c:axId val="18482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482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811220</xdr:colOff>
      <xdr:row>3</xdr:row>
      <xdr:rowOff>38100</xdr:rowOff>
    </xdr:from>
    <xdr:to>
      <xdr:col>1</xdr:col>
      <xdr:colOff>1552575</xdr:colOff>
      <xdr:row>9</xdr:row>
      <xdr:rowOff>163912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220" y="609600"/>
          <a:ext cx="1570030" cy="1468837"/>
        </a:xfrm>
        <a:prstGeom prst="rect">
          <a:avLst/>
        </a:prstGeom>
        <a:solidFill>
          <a:schemeClr val="bg1">
            <a:lumMod val="65000"/>
          </a:schemeClr>
        </a:solidFill>
      </xdr:spPr>
    </xdr:pic>
    <xdr:clientData/>
  </xdr:twoCellAnchor>
  <xdr:twoCellAnchor>
    <xdr:from>
      <xdr:col>10</xdr:col>
      <xdr:colOff>95251</xdr:colOff>
      <xdr:row>21</xdr:row>
      <xdr:rowOff>38100</xdr:rowOff>
    </xdr:from>
    <xdr:to>
      <xdr:col>15</xdr:col>
      <xdr:colOff>533401</xdr:colOff>
      <xdr:row>31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21</xdr:row>
      <xdr:rowOff>38100</xdr:rowOff>
    </xdr:from>
    <xdr:to>
      <xdr:col>9</xdr:col>
      <xdr:colOff>800100</xdr:colOff>
      <xdr:row>31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8659</xdr:colOff>
      <xdr:row>55</xdr:row>
      <xdr:rowOff>25977</xdr:rowOff>
    </xdr:from>
    <xdr:to>
      <xdr:col>8</xdr:col>
      <xdr:colOff>242455</xdr:colOff>
      <xdr:row>75</xdr:row>
      <xdr:rowOff>173182</xdr:rowOff>
    </xdr:to>
    <xdr:cxnSp macro="">
      <xdr:nvCxnSpPr>
        <xdr:cNvPr id="7" name="Straight Connector 6"/>
        <xdr:cNvCxnSpPr/>
      </xdr:nvCxnSpPr>
      <xdr:spPr>
        <a:xfrm>
          <a:off x="8659" y="10711295"/>
          <a:ext cx="4918364" cy="3957205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268431</xdr:colOff>
      <xdr:row>59</xdr:row>
      <xdr:rowOff>95249</xdr:rowOff>
    </xdr:from>
    <xdr:to>
      <xdr:col>6</xdr:col>
      <xdr:colOff>415636</xdr:colOff>
      <xdr:row>70</xdr:row>
      <xdr:rowOff>43295</xdr:rowOff>
    </xdr:to>
    <xdr:sp macro="" textlink="">
      <xdr:nvSpPr>
        <xdr:cNvPr id="8" name="TextBox 7"/>
        <xdr:cNvSpPr txBox="1"/>
      </xdr:nvSpPr>
      <xdr:spPr>
        <a:xfrm>
          <a:off x="606136" y="11542567"/>
          <a:ext cx="3628159" cy="2043546"/>
        </a:xfrm>
        <a:prstGeom prst="rect">
          <a:avLst/>
        </a:prstGeom>
        <a:solidFill>
          <a:schemeClr val="lt1"/>
        </a:solidFill>
        <a:ln w="3810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/>
            <a:t>DO NOT MODIFY OR DELETE THIS AREA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933450</xdr:colOff>
      <xdr:row>2</xdr:row>
      <xdr:rowOff>142875</xdr:rowOff>
    </xdr:to>
    <xdr:sp macro="" textlink="">
      <xdr:nvSpPr>
        <xdr:cNvPr id="3" name="TextBox 2"/>
        <xdr:cNvSpPr txBox="1"/>
      </xdr:nvSpPr>
      <xdr:spPr>
        <a:xfrm>
          <a:off x="5886450" y="0"/>
          <a:ext cx="1266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V-A: Air</a:t>
          </a:r>
        </a:p>
        <a:p>
          <a:r>
            <a:rPr lang="en-US" sz="1100"/>
            <a:t>V-L: Missiles</a:t>
          </a:r>
        </a:p>
        <a:p>
          <a:r>
            <a:rPr lang="en-US" sz="1100"/>
            <a:t>V-N: Special Weapons</a:t>
          </a:r>
        </a:p>
        <a:p>
          <a:endParaRPr lang="en-US" sz="1100"/>
        </a:p>
      </xdr:txBody>
    </xdr:sp>
    <xdr:clientData/>
  </xdr:twoCellAnchor>
  <xdr:twoCellAnchor>
    <xdr:from>
      <xdr:col>7</xdr:col>
      <xdr:colOff>990600</xdr:colOff>
      <xdr:row>0</xdr:row>
      <xdr:rowOff>1</xdr:rowOff>
    </xdr:from>
    <xdr:to>
      <xdr:col>10</xdr:col>
      <xdr:colOff>0</xdr:colOff>
      <xdr:row>2</xdr:row>
      <xdr:rowOff>142875</xdr:rowOff>
    </xdr:to>
    <xdr:sp macro="" textlink="">
      <xdr:nvSpPr>
        <xdr:cNvPr id="4" name="TextBox 3"/>
        <xdr:cNvSpPr txBox="1"/>
      </xdr:nvSpPr>
      <xdr:spPr>
        <a:xfrm>
          <a:off x="7210425" y="1"/>
          <a:ext cx="1962150" cy="80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V-W: Ground</a:t>
          </a:r>
        </a:p>
        <a:p>
          <a:r>
            <a:rPr lang="en-US" sz="1100"/>
            <a:t>V-Z: Chemical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3" displayName="Table3" ref="A57:C64" totalsRowShown="0" headerRowDxfId="7" dataDxfId="6">
  <autoFilter ref="A57:C64"/>
  <tableColumns count="3">
    <tableColumn id="1" name="Week" dataDxfId="5"/>
    <tableColumn id="2" name="Total Road Miles" dataDxfId="4"/>
    <tableColumn id="3" name="Gallons Use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3:G9" totalsRowShown="0">
  <autoFilter ref="D3:G9"/>
  <tableColumns count="4">
    <tableColumn id="1" name="Vic Nomen"/>
    <tableColumn id="2" name="Fuel"/>
    <tableColumn id="3" name="MPG"/>
    <tableColumn id="4" name="Range">
      <calculatedColumnFormula>E4*F4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6:D21" totalsRowShown="0">
  <autoFilter ref="A16:D21"/>
  <tableColumns count="4">
    <tableColumn id="1" name="Vic Nomen"/>
    <tableColumn id="2" name="Fuel"/>
    <tableColumn id="3" name="MPG"/>
    <tableColumn id="4" name="Range">
      <calculatedColumnFormula>B17*C17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showGridLines="0" tabSelected="1" zoomScale="90" zoomScaleNormal="90" workbookViewId="0">
      <selection activeCell="F38" sqref="F38"/>
    </sheetView>
  </sheetViews>
  <sheetFormatPr defaultRowHeight="15" x14ac:dyDescent="0.25"/>
  <cols>
    <col min="1" max="1" width="12.42578125" style="20" customWidth="1"/>
    <col min="2" max="2" width="26.28515625" customWidth="1"/>
    <col min="3" max="3" width="6.85546875" customWidth="1"/>
    <col min="4" max="4" width="3" customWidth="1"/>
    <col min="5" max="6" width="11" customWidth="1"/>
    <col min="7" max="7" width="0.85546875" customWidth="1"/>
    <col min="8" max="8" width="10.42578125" customWidth="1"/>
    <col min="9" max="9" width="0.85546875" customWidth="1"/>
    <col min="10" max="10" width="12.140625" bestFit="1" customWidth="1"/>
    <col min="13" max="13" width="0.85546875" customWidth="1"/>
    <col min="14" max="20" width="9.85546875" customWidth="1"/>
    <col min="21" max="21" width="3" customWidth="1"/>
  </cols>
  <sheetData>
    <row r="1" spans="1:21" ht="15" customHeight="1" thickBot="1" x14ac:dyDescent="0.3">
      <c r="A1" s="244" t="s">
        <v>0</v>
      </c>
      <c r="B1" s="245"/>
      <c r="C1" s="246"/>
      <c r="D1" s="149"/>
      <c r="E1" s="270" t="s">
        <v>130</v>
      </c>
      <c r="F1" s="271"/>
      <c r="G1" s="267"/>
      <c r="H1" s="268"/>
      <c r="I1" s="268"/>
      <c r="J1" s="269"/>
      <c r="K1" s="270" t="s">
        <v>131</v>
      </c>
      <c r="L1" s="272"/>
      <c r="M1" s="272"/>
      <c r="N1" s="271"/>
      <c r="O1" s="267"/>
      <c r="P1" s="268"/>
      <c r="Q1" s="269"/>
      <c r="R1" s="183"/>
      <c r="S1" s="183"/>
      <c r="T1" s="183"/>
      <c r="U1" s="150"/>
    </row>
    <row r="2" spans="1:21" ht="15" customHeight="1" thickBot="1" x14ac:dyDescent="0.3">
      <c r="A2" s="247"/>
      <c r="B2" s="248"/>
      <c r="C2" s="249"/>
      <c r="D2" s="151"/>
      <c r="E2" s="177"/>
      <c r="F2" s="177"/>
      <c r="G2" s="178"/>
      <c r="H2" s="179"/>
      <c r="I2" s="179"/>
      <c r="J2" s="179"/>
      <c r="K2" s="177"/>
      <c r="L2" s="177"/>
      <c r="M2" s="177"/>
      <c r="N2" s="177"/>
      <c r="O2" s="178"/>
      <c r="P2" s="179"/>
      <c r="Q2" s="179"/>
      <c r="R2" s="176"/>
      <c r="S2" s="176"/>
      <c r="T2" s="176"/>
      <c r="U2" s="152"/>
    </row>
    <row r="3" spans="1:21" s="1" customFormat="1" ht="15" customHeight="1" thickBot="1" x14ac:dyDescent="0.3">
      <c r="A3" s="250"/>
      <c r="B3" s="251"/>
      <c r="C3" s="252"/>
      <c r="D3" s="151"/>
      <c r="E3" s="258" t="s">
        <v>19</v>
      </c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60"/>
      <c r="U3" s="153"/>
    </row>
    <row r="4" spans="1:21" s="1" customFormat="1" ht="15" customHeight="1" thickBot="1" x14ac:dyDescent="0.3">
      <c r="A4" s="169"/>
      <c r="B4" s="154"/>
      <c r="C4" s="154"/>
      <c r="D4" s="151"/>
      <c r="E4" s="253" t="s">
        <v>5</v>
      </c>
      <c r="F4" s="254"/>
      <c r="G4" s="123"/>
      <c r="H4" s="124" t="s">
        <v>6</v>
      </c>
      <c r="I4" s="123"/>
      <c r="J4" s="264" t="s">
        <v>15</v>
      </c>
      <c r="K4" s="265"/>
      <c r="L4" s="266"/>
      <c r="M4" s="123"/>
      <c r="N4" s="264" t="s">
        <v>128</v>
      </c>
      <c r="O4" s="265"/>
      <c r="P4" s="265"/>
      <c r="Q4" s="265"/>
      <c r="R4" s="265"/>
      <c r="S4" s="265"/>
      <c r="T4" s="266"/>
      <c r="U4" s="152"/>
    </row>
    <row r="5" spans="1:21" ht="30" customHeight="1" x14ac:dyDescent="0.25">
      <c r="A5" s="170"/>
      <c r="B5" s="173"/>
      <c r="C5" s="151"/>
      <c r="D5" s="151"/>
      <c r="E5" s="118" t="s">
        <v>4</v>
      </c>
      <c r="F5" s="119" t="s">
        <v>93</v>
      </c>
      <c r="G5" s="8"/>
      <c r="H5" s="120" t="s">
        <v>7</v>
      </c>
      <c r="I5" s="8"/>
      <c r="J5" s="118" t="s">
        <v>90</v>
      </c>
      <c r="K5" s="121" t="s">
        <v>16</v>
      </c>
      <c r="L5" s="119" t="s">
        <v>17</v>
      </c>
      <c r="M5" s="8"/>
      <c r="N5" s="118" t="s">
        <v>26</v>
      </c>
      <c r="O5" s="122" t="s">
        <v>27</v>
      </c>
      <c r="P5" s="122" t="s">
        <v>25</v>
      </c>
      <c r="Q5" s="122" t="s">
        <v>29</v>
      </c>
      <c r="R5" s="122" t="s">
        <v>92</v>
      </c>
      <c r="S5" s="122" t="s">
        <v>74</v>
      </c>
      <c r="T5" s="119" t="s">
        <v>32</v>
      </c>
      <c r="U5" s="152"/>
    </row>
    <row r="6" spans="1:21" ht="15.75" thickBot="1" x14ac:dyDescent="0.3">
      <c r="A6" s="170"/>
      <c r="B6" s="174"/>
      <c r="C6" s="151"/>
      <c r="D6" s="151"/>
      <c r="E6" s="175">
        <f>O1-G1</f>
        <v>0</v>
      </c>
      <c r="F6" s="50"/>
      <c r="G6" s="15"/>
      <c r="H6" s="49"/>
      <c r="I6" s="15"/>
      <c r="J6" s="116">
        <f>K6*L6</f>
        <v>0</v>
      </c>
      <c r="K6" s="52"/>
      <c r="L6" s="117"/>
      <c r="M6" s="115"/>
      <c r="N6" s="47">
        <f>O6+P6</f>
        <v>0</v>
      </c>
      <c r="O6" s="51"/>
      <c r="P6" s="52"/>
      <c r="Q6" s="48">
        <f>O6*E6*F6</f>
        <v>0</v>
      </c>
      <c r="R6" s="48">
        <f>E6*F6*P6</f>
        <v>0</v>
      </c>
      <c r="S6" s="109" t="e">
        <f>VLOOKUP(H6,Workspace!A24:B26, 2, FALSE)</f>
        <v>#N/A</v>
      </c>
      <c r="T6" s="46" t="e">
        <f>S6*F6*E6</f>
        <v>#N/A</v>
      </c>
      <c r="U6" s="152"/>
    </row>
    <row r="7" spans="1:21" ht="15" customHeight="1" x14ac:dyDescent="0.25">
      <c r="A7" s="170"/>
      <c r="B7" s="151"/>
      <c r="C7" s="151"/>
      <c r="D7" s="151"/>
      <c r="E7" s="12"/>
      <c r="F7" s="13"/>
      <c r="G7" s="9"/>
      <c r="H7" s="14"/>
      <c r="I7" s="9"/>
      <c r="J7" s="12"/>
      <c r="K7" s="9"/>
      <c r="L7" s="13"/>
      <c r="M7" s="9"/>
      <c r="N7" s="12"/>
      <c r="O7" s="9"/>
      <c r="P7" s="9"/>
      <c r="Q7" s="9"/>
      <c r="R7" s="9"/>
      <c r="S7" s="9"/>
      <c r="T7" s="13"/>
      <c r="U7" s="152"/>
    </row>
    <row r="8" spans="1:21" x14ac:dyDescent="0.25">
      <c r="A8" s="170"/>
      <c r="B8" s="151"/>
      <c r="C8" s="151"/>
      <c r="D8" s="151"/>
      <c r="E8" s="288" t="str">
        <f>IF(E6&gt;14, "Recommend Class 9 considerations if your op lasts longer than 14 days", "N/A")</f>
        <v>N/A</v>
      </c>
      <c r="F8" s="301"/>
      <c r="G8" s="9"/>
      <c r="H8" s="305" t="str">
        <f>IF(H6="Hot", "Class 8 Med Hot SOP req", "N/A")</f>
        <v>N/A</v>
      </c>
      <c r="I8" s="9"/>
      <c r="J8" s="288" t="str">
        <f>IF(K6&gt;200, "HMMWVs max range est. at 200 miles at 10 mpg w/ a fuel capacity of 25 gal", "N/A")</f>
        <v>N/A</v>
      </c>
      <c r="K8" s="303"/>
      <c r="L8" s="301"/>
      <c r="M8" s="9"/>
      <c r="N8" s="288" t="str">
        <f>IF(O6+P6&gt;3,"Over 3 meals per day. Adjust daily MRE or UGR count projections.","N/A")</f>
        <v>N/A</v>
      </c>
      <c r="O8" s="289"/>
      <c r="P8" s="289"/>
      <c r="Q8" s="9"/>
      <c r="R8" s="292" t="s">
        <v>31</v>
      </c>
      <c r="S8" s="293"/>
      <c r="T8" s="294"/>
      <c r="U8" s="152"/>
    </row>
    <row r="9" spans="1:21" x14ac:dyDescent="0.25">
      <c r="A9" s="170"/>
      <c r="B9" s="151"/>
      <c r="C9" s="151"/>
      <c r="D9" s="151"/>
      <c r="E9" s="288"/>
      <c r="F9" s="301"/>
      <c r="G9" s="9"/>
      <c r="H9" s="305"/>
      <c r="I9" s="9"/>
      <c r="J9" s="288"/>
      <c r="K9" s="303"/>
      <c r="L9" s="301"/>
      <c r="M9" s="9"/>
      <c r="N9" s="288"/>
      <c r="O9" s="289"/>
      <c r="P9" s="289"/>
      <c r="Q9" s="9"/>
      <c r="R9" s="16" t="s">
        <v>9</v>
      </c>
      <c r="S9" s="16">
        <v>3.17</v>
      </c>
      <c r="T9" s="17" t="s">
        <v>33</v>
      </c>
      <c r="U9" s="152"/>
    </row>
    <row r="10" spans="1:21" ht="15.75" thickBot="1" x14ac:dyDescent="0.3">
      <c r="A10" s="170"/>
      <c r="B10" s="151"/>
      <c r="C10" s="151"/>
      <c r="D10" s="151"/>
      <c r="E10" s="288"/>
      <c r="F10" s="301"/>
      <c r="G10" s="9"/>
      <c r="H10" s="305"/>
      <c r="I10" s="9"/>
      <c r="J10" s="288"/>
      <c r="K10" s="303"/>
      <c r="L10" s="301"/>
      <c r="M10" s="9"/>
      <c r="N10" s="288"/>
      <c r="O10" s="289"/>
      <c r="P10" s="289"/>
      <c r="Q10" s="9"/>
      <c r="R10" s="155" t="s">
        <v>8</v>
      </c>
      <c r="S10" s="155">
        <v>1.59</v>
      </c>
      <c r="T10" s="156" t="s">
        <v>33</v>
      </c>
      <c r="U10" s="152"/>
    </row>
    <row r="11" spans="1:21" ht="15.75" thickBot="1" x14ac:dyDescent="0.3">
      <c r="A11" s="255" t="s">
        <v>10</v>
      </c>
      <c r="B11" s="256"/>
      <c r="C11" s="257"/>
      <c r="D11" s="151"/>
      <c r="E11" s="288"/>
      <c r="F11" s="301"/>
      <c r="G11" s="9"/>
      <c r="H11" s="305"/>
      <c r="I11" s="9"/>
      <c r="J11" s="288"/>
      <c r="K11" s="303"/>
      <c r="L11" s="301"/>
      <c r="M11" s="9"/>
      <c r="N11" s="288"/>
      <c r="O11" s="289"/>
      <c r="P11" s="289"/>
      <c r="Q11" s="9"/>
      <c r="R11" s="18" t="s">
        <v>13</v>
      </c>
      <c r="S11" s="18">
        <v>2.37</v>
      </c>
      <c r="T11" s="19" t="s">
        <v>33</v>
      </c>
      <c r="U11" s="152"/>
    </row>
    <row r="12" spans="1:21" ht="15" customHeight="1" thickBot="1" x14ac:dyDescent="0.3">
      <c r="A12" s="295" t="s">
        <v>14</v>
      </c>
      <c r="B12" s="296"/>
      <c r="C12" s="299"/>
      <c r="D12" s="151"/>
      <c r="E12" s="290"/>
      <c r="F12" s="302"/>
      <c r="G12" s="10"/>
      <c r="H12" s="306"/>
      <c r="I12" s="10"/>
      <c r="J12" s="290"/>
      <c r="K12" s="304"/>
      <c r="L12" s="302"/>
      <c r="M12" s="10"/>
      <c r="N12" s="290"/>
      <c r="O12" s="291"/>
      <c r="P12" s="291"/>
      <c r="Q12" s="10"/>
      <c r="R12" s="10"/>
      <c r="S12" s="10"/>
      <c r="T12" s="11"/>
      <c r="U12" s="152"/>
    </row>
    <row r="13" spans="1:21" ht="15" customHeight="1" thickBot="1" x14ac:dyDescent="0.3">
      <c r="A13" s="297"/>
      <c r="B13" s="298"/>
      <c r="C13" s="300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2"/>
    </row>
    <row r="14" spans="1:21" ht="15" customHeight="1" thickBot="1" x14ac:dyDescent="0.3">
      <c r="A14" s="275" t="s">
        <v>11</v>
      </c>
      <c r="B14" s="276"/>
      <c r="C14" s="3"/>
      <c r="D14" s="151"/>
      <c r="E14" s="313" t="s">
        <v>21</v>
      </c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5"/>
      <c r="U14" s="152"/>
    </row>
    <row r="15" spans="1:21" x14ac:dyDescent="0.25">
      <c r="A15" s="275" t="s">
        <v>97</v>
      </c>
      <c r="B15" s="276"/>
      <c r="C15" s="4"/>
      <c r="D15" s="151"/>
      <c r="E15" s="284" t="s">
        <v>5</v>
      </c>
      <c r="F15" s="285"/>
      <c r="G15" s="172"/>
      <c r="H15" s="307" t="s">
        <v>6</v>
      </c>
      <c r="I15" s="68"/>
      <c r="J15" s="277" t="s">
        <v>123</v>
      </c>
      <c r="K15" s="278"/>
      <c r="L15" s="279"/>
      <c r="M15" s="68"/>
      <c r="N15" s="277" t="s">
        <v>128</v>
      </c>
      <c r="O15" s="278"/>
      <c r="P15" s="278"/>
      <c r="Q15" s="278"/>
      <c r="R15" s="278"/>
      <c r="S15" s="278"/>
      <c r="T15" s="279"/>
      <c r="U15" s="152"/>
    </row>
    <row r="16" spans="1:21" ht="15" customHeight="1" thickBot="1" x14ac:dyDescent="0.3">
      <c r="A16" s="275" t="s">
        <v>98</v>
      </c>
      <c r="B16" s="276"/>
      <c r="C16" s="6"/>
      <c r="D16" s="151"/>
      <c r="E16" s="286"/>
      <c r="F16" s="287"/>
      <c r="G16" s="10"/>
      <c r="H16" s="308"/>
      <c r="I16" s="10"/>
      <c r="J16" s="310"/>
      <c r="K16" s="311"/>
      <c r="L16" s="312"/>
      <c r="M16" s="10"/>
      <c r="N16" s="310"/>
      <c r="O16" s="311"/>
      <c r="P16" s="311"/>
      <c r="Q16" s="311"/>
      <c r="R16" s="311"/>
      <c r="S16" s="311"/>
      <c r="T16" s="312"/>
      <c r="U16" s="152"/>
    </row>
    <row r="17" spans="1:22" ht="29.25" customHeight="1" x14ac:dyDescent="0.25">
      <c r="A17" s="275" t="s">
        <v>129</v>
      </c>
      <c r="B17" s="309"/>
      <c r="C17" s="61"/>
      <c r="D17" s="151"/>
      <c r="E17" s="317" t="s">
        <v>4</v>
      </c>
      <c r="F17" s="316" t="s">
        <v>94</v>
      </c>
      <c r="G17" s="69"/>
      <c r="H17" s="319" t="s">
        <v>7</v>
      </c>
      <c r="I17" s="69"/>
      <c r="J17" s="214" t="s">
        <v>125</v>
      </c>
      <c r="K17" s="217" t="s">
        <v>126</v>
      </c>
      <c r="L17" s="128" t="s">
        <v>122</v>
      </c>
      <c r="M17" s="69"/>
      <c r="N17" s="214" t="s">
        <v>26</v>
      </c>
      <c r="O17" s="217" t="s">
        <v>27</v>
      </c>
      <c r="P17" s="217" t="s">
        <v>75</v>
      </c>
      <c r="Q17" s="217" t="s">
        <v>95</v>
      </c>
      <c r="R17" s="217" t="s">
        <v>96</v>
      </c>
      <c r="S17" s="217" t="s">
        <v>74</v>
      </c>
      <c r="T17" s="283" t="s">
        <v>32</v>
      </c>
      <c r="U17" s="152"/>
    </row>
    <row r="18" spans="1:22" ht="15" customHeight="1" x14ac:dyDescent="0.25">
      <c r="A18" s="273" t="s">
        <v>28</v>
      </c>
      <c r="B18" s="274"/>
      <c r="C18" s="7"/>
      <c r="D18" s="151"/>
      <c r="E18" s="317"/>
      <c r="F18" s="316"/>
      <c r="G18" s="69"/>
      <c r="H18" s="319"/>
      <c r="I18" s="69"/>
      <c r="J18" s="215"/>
      <c r="K18" s="218"/>
      <c r="L18" s="216">
        <f>SUM('Class 3'!C7:C41)</f>
        <v>0</v>
      </c>
      <c r="M18" s="69"/>
      <c r="N18" s="215"/>
      <c r="O18" s="218"/>
      <c r="P18" s="218"/>
      <c r="Q18" s="218"/>
      <c r="R18" s="218"/>
      <c r="S18" s="218"/>
      <c r="T18" s="219"/>
      <c r="U18" s="152"/>
    </row>
    <row r="19" spans="1:22" ht="15" customHeight="1" x14ac:dyDescent="0.25">
      <c r="A19" s="235" t="s">
        <v>30</v>
      </c>
      <c r="B19" s="236"/>
      <c r="C19" s="71"/>
      <c r="D19" s="151"/>
      <c r="E19" s="317"/>
      <c r="F19" s="316"/>
      <c r="G19" s="69"/>
      <c r="H19" s="319"/>
      <c r="I19" s="69"/>
      <c r="J19" s="126" t="e">
        <f>'Class 3'!A76</f>
        <v>#DIV/0!</v>
      </c>
      <c r="K19" s="125">
        <f>SUM(Table3[Total Road Miles])</f>
        <v>0</v>
      </c>
      <c r="L19" s="216"/>
      <c r="M19" s="69"/>
      <c r="N19" s="215"/>
      <c r="O19" s="218"/>
      <c r="P19" s="218"/>
      <c r="Q19" s="218"/>
      <c r="R19" s="218"/>
      <c r="S19" s="218"/>
      <c r="T19" s="219"/>
      <c r="U19" s="152"/>
    </row>
    <row r="20" spans="1:22" x14ac:dyDescent="0.25">
      <c r="A20" s="235" t="s">
        <v>23</v>
      </c>
      <c r="B20" s="236"/>
      <c r="C20" s="239" t="s">
        <v>24</v>
      </c>
      <c r="D20" s="151"/>
      <c r="E20" s="318"/>
      <c r="F20" s="283"/>
      <c r="G20" s="69"/>
      <c r="H20" s="320"/>
      <c r="I20" s="69"/>
      <c r="J20" s="127" t="s">
        <v>118</v>
      </c>
      <c r="K20" s="218" t="s">
        <v>127</v>
      </c>
      <c r="L20" s="219"/>
      <c r="M20" s="69"/>
      <c r="N20" s="215"/>
      <c r="O20" s="218"/>
      <c r="P20" s="218"/>
      <c r="Q20" s="218"/>
      <c r="R20" s="218"/>
      <c r="S20" s="218"/>
      <c r="T20" s="219"/>
      <c r="U20" s="152"/>
    </row>
    <row r="21" spans="1:22" ht="15.75" thickBot="1" x14ac:dyDescent="0.3">
      <c r="A21" s="237"/>
      <c r="B21" s="238"/>
      <c r="C21" s="240"/>
      <c r="D21" s="151"/>
      <c r="E21" s="66">
        <f>E6</f>
        <v>0</v>
      </c>
      <c r="F21" s="67">
        <f>'Class 1'!C51</f>
        <v>0</v>
      </c>
      <c r="G21" s="70"/>
      <c r="H21" s="65">
        <f>H6</f>
        <v>0</v>
      </c>
      <c r="I21" s="70"/>
      <c r="J21" s="129">
        <f>SUM('Class 3'!H58:H64)</f>
        <v>0</v>
      </c>
      <c r="K21" s="212">
        <f>SUM('Class 3'!C58:C64)</f>
        <v>0</v>
      </c>
      <c r="L21" s="213"/>
      <c r="M21" s="70"/>
      <c r="N21" s="62">
        <f>N6</f>
        <v>0</v>
      </c>
      <c r="O21" s="63">
        <f>O6</f>
        <v>0</v>
      </c>
      <c r="P21" s="63">
        <f>P6</f>
        <v>0</v>
      </c>
      <c r="Q21" s="64">
        <f>'Class 1'!I3</f>
        <v>0</v>
      </c>
      <c r="R21" s="64">
        <f>'Class 1'!L3</f>
        <v>0</v>
      </c>
      <c r="S21" s="63" t="e">
        <f>S6</f>
        <v>#N/A</v>
      </c>
      <c r="T21" s="147" t="e">
        <f>'Class 1'!R3</f>
        <v>#N/A</v>
      </c>
      <c r="U21" s="152"/>
    </row>
    <row r="22" spans="1:22" ht="15.75" customHeight="1" thickBot="1" x14ac:dyDescent="0.3">
      <c r="A22" s="17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2"/>
    </row>
    <row r="23" spans="1:22" ht="15.75" customHeight="1" thickBot="1" x14ac:dyDescent="0.3">
      <c r="A23" s="261" t="s">
        <v>18</v>
      </c>
      <c r="B23" s="262"/>
      <c r="C23" s="263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2"/>
    </row>
    <row r="24" spans="1:22" ht="15" customHeight="1" x14ac:dyDescent="0.25">
      <c r="A24" s="229" t="s">
        <v>19</v>
      </c>
      <c r="B24" s="230"/>
      <c r="C24" s="23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277" t="s">
        <v>325</v>
      </c>
      <c r="R24" s="278"/>
      <c r="S24" s="278"/>
      <c r="T24" s="279"/>
      <c r="U24" s="152"/>
    </row>
    <row r="25" spans="1:22" ht="15.75" thickBot="1" x14ac:dyDescent="0.3">
      <c r="A25" s="241" t="s">
        <v>20</v>
      </c>
      <c r="B25" s="242"/>
      <c r="C25" s="243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280"/>
      <c r="R25" s="281"/>
      <c r="S25" s="281"/>
      <c r="T25" s="282"/>
      <c r="U25" s="152"/>
    </row>
    <row r="26" spans="1:22" x14ac:dyDescent="0.25">
      <c r="A26" s="232" t="s">
        <v>21</v>
      </c>
      <c r="B26" s="233"/>
      <c r="C26" s="234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87" t="s">
        <v>315</v>
      </c>
      <c r="R26" s="193">
        <f>'Class 5'!C25</f>
        <v>0</v>
      </c>
      <c r="S26" s="190" t="s">
        <v>320</v>
      </c>
      <c r="T26" s="194">
        <f>'Class 5'!L24</f>
        <v>0</v>
      </c>
      <c r="U26" s="152"/>
    </row>
    <row r="27" spans="1:22" ht="15" customHeight="1" x14ac:dyDescent="0.25">
      <c r="A27" s="220" t="s">
        <v>22</v>
      </c>
      <c r="B27" s="221"/>
      <c r="C27" s="222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88" t="s">
        <v>316</v>
      </c>
      <c r="R27" s="192">
        <f>'Class 5'!F25</f>
        <v>0</v>
      </c>
      <c r="S27" s="191" t="s">
        <v>321</v>
      </c>
      <c r="T27" s="3">
        <f>'Class 5'!L25</f>
        <v>0</v>
      </c>
      <c r="U27" s="152"/>
    </row>
    <row r="28" spans="1:22" ht="15" customHeight="1" x14ac:dyDescent="0.25">
      <c r="A28" s="223"/>
      <c r="B28" s="224"/>
      <c r="C28" s="225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88" t="s">
        <v>317</v>
      </c>
      <c r="R28" s="192">
        <f>'Class 5'!I25</f>
        <v>0</v>
      </c>
      <c r="S28" s="191" t="s">
        <v>322</v>
      </c>
      <c r="T28" s="3">
        <f>'Class 5'!O25</f>
        <v>0</v>
      </c>
      <c r="U28" s="152"/>
    </row>
    <row r="29" spans="1:22" x14ac:dyDescent="0.25">
      <c r="A29" s="223"/>
      <c r="B29" s="224"/>
      <c r="C29" s="225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88" t="s">
        <v>318</v>
      </c>
      <c r="R29" s="192">
        <f>'Class 5'!L22</f>
        <v>0</v>
      </c>
      <c r="S29" s="191" t="s">
        <v>323</v>
      </c>
      <c r="T29" s="3">
        <f>'Class 5'!R24</f>
        <v>0</v>
      </c>
      <c r="U29" s="152"/>
    </row>
    <row r="30" spans="1:22" ht="15.75" thickBot="1" x14ac:dyDescent="0.3">
      <c r="A30" s="223"/>
      <c r="B30" s="224"/>
      <c r="C30" s="225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89" t="s">
        <v>319</v>
      </c>
      <c r="R30" s="195">
        <f>'Class 5'!L23</f>
        <v>0</v>
      </c>
      <c r="S30" s="210" t="s">
        <v>324</v>
      </c>
      <c r="T30" s="196">
        <f>'Class 5'!R25</f>
        <v>0</v>
      </c>
      <c r="U30" s="152"/>
      <c r="V30" s="168"/>
    </row>
    <row r="31" spans="1:22" ht="15.75" thickBot="1" x14ac:dyDescent="0.3">
      <c r="A31" s="226"/>
      <c r="B31" s="227"/>
      <c r="C31" s="228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2"/>
      <c r="V31" s="168"/>
    </row>
    <row r="32" spans="1:22" ht="15.75" thickBot="1" x14ac:dyDescent="0.3">
      <c r="A32" s="184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6"/>
      <c r="V32" s="168"/>
    </row>
    <row r="33" spans="1:22" x14ac:dyDescent="0.25">
      <c r="A33" s="171"/>
      <c r="B33" s="168"/>
      <c r="C33" s="168"/>
      <c r="D33" s="168"/>
      <c r="E33" s="167"/>
      <c r="U33" s="168"/>
      <c r="V33" s="168"/>
    </row>
  </sheetData>
  <mergeCells count="51">
    <mergeCell ref="A17:B17"/>
    <mergeCell ref="J15:L16"/>
    <mergeCell ref="N15:T16"/>
    <mergeCell ref="E14:T14"/>
    <mergeCell ref="F17:F20"/>
    <mergeCell ref="E17:E20"/>
    <mergeCell ref="H17:H20"/>
    <mergeCell ref="N17:N20"/>
    <mergeCell ref="Q24:T25"/>
    <mergeCell ref="T17:T20"/>
    <mergeCell ref="E15:F16"/>
    <mergeCell ref="N8:P12"/>
    <mergeCell ref="A19:B19"/>
    <mergeCell ref="R8:T8"/>
    <mergeCell ref="A12:B13"/>
    <mergeCell ref="C12:C13"/>
    <mergeCell ref="E8:F12"/>
    <mergeCell ref="J8:L12"/>
    <mergeCell ref="H8:H12"/>
    <mergeCell ref="H15:H16"/>
    <mergeCell ref="O17:O20"/>
    <mergeCell ref="P17:P20"/>
    <mergeCell ref="Q17:Q20"/>
    <mergeCell ref="R17:R20"/>
    <mergeCell ref="A1:C3"/>
    <mergeCell ref="E4:F4"/>
    <mergeCell ref="A11:C11"/>
    <mergeCell ref="E3:T3"/>
    <mergeCell ref="A23:C23"/>
    <mergeCell ref="N4:T4"/>
    <mergeCell ref="J4:L4"/>
    <mergeCell ref="S17:S20"/>
    <mergeCell ref="G1:J1"/>
    <mergeCell ref="E1:F1"/>
    <mergeCell ref="K1:N1"/>
    <mergeCell ref="O1:Q1"/>
    <mergeCell ref="A18:B18"/>
    <mergeCell ref="A16:B16"/>
    <mergeCell ref="A14:B14"/>
    <mergeCell ref="A15:B15"/>
    <mergeCell ref="A27:C31"/>
    <mergeCell ref="A24:C24"/>
    <mergeCell ref="A26:C26"/>
    <mergeCell ref="A20:B21"/>
    <mergeCell ref="C20:C21"/>
    <mergeCell ref="A25:C25"/>
    <mergeCell ref="K21:L21"/>
    <mergeCell ref="J17:J18"/>
    <mergeCell ref="L18:L19"/>
    <mergeCell ref="K17:K18"/>
    <mergeCell ref="K20:L20"/>
  </mergeCells>
  <conditionalFormatting sqref="E8">
    <cfRule type="cellIs" dxfId="19" priority="12" operator="equal">
      <formula>"Recommend"</formula>
    </cfRule>
  </conditionalFormatting>
  <conditionalFormatting sqref="N6">
    <cfRule type="cellIs" dxfId="18" priority="10" operator="greaterThan">
      <formula>3</formula>
    </cfRule>
  </conditionalFormatting>
  <conditionalFormatting sqref="Q21">
    <cfRule type="cellIs" dxfId="17" priority="3" operator="equal">
      <formula>$Q$6</formula>
    </cfRule>
    <cfRule type="cellIs" dxfId="16" priority="8" operator="greaterThan">
      <formula>$Q$6</formula>
    </cfRule>
    <cfRule type="cellIs" dxfId="15" priority="9" operator="lessThan">
      <formula>$Q$6</formula>
    </cfRule>
  </conditionalFormatting>
  <conditionalFormatting sqref="R21">
    <cfRule type="cellIs" dxfId="14" priority="2" operator="equal">
      <formula>$R$6</formula>
    </cfRule>
    <cfRule type="cellIs" dxfId="13" priority="6" operator="greaterThan">
      <formula>$R$6</formula>
    </cfRule>
    <cfRule type="cellIs" dxfId="12" priority="7" operator="lessThan">
      <formula>$R$6</formula>
    </cfRule>
  </conditionalFormatting>
  <conditionalFormatting sqref="T21">
    <cfRule type="cellIs" dxfId="11" priority="1" operator="equal">
      <formula>$T$6</formula>
    </cfRule>
    <cfRule type="cellIs" dxfId="10" priority="4" operator="greaterThan">
      <formula>$T$6</formula>
    </cfRule>
    <cfRule type="cellIs" dxfId="9" priority="5" operator="lessThan">
      <formula>$T$6</formula>
    </cfRule>
  </conditionalFormatting>
  <pageMargins left="0.7" right="0.7" top="0.75" bottom="0.75" header="0.3" footer="0.3"/>
  <pageSetup scale="5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Workspace!$B$3:$B$6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1"/>
  <sheetViews>
    <sheetView showGridLines="0" workbookViewId="0">
      <pane ySplit="6" topLeftCell="A7" activePane="bottomLeft" state="frozen"/>
      <selection activeCell="Y11" sqref="Y11"/>
      <selection pane="bottomLeft" activeCell="C13" sqref="C13"/>
    </sheetView>
  </sheetViews>
  <sheetFormatPr defaultRowHeight="15" x14ac:dyDescent="0.25"/>
  <cols>
    <col min="1" max="2" width="11.42578125" customWidth="1"/>
    <col min="3" max="51" width="4.140625" customWidth="1"/>
  </cols>
  <sheetData>
    <row r="1" spans="1:57" ht="15" customHeight="1" thickBot="1" x14ac:dyDescent="0.3">
      <c r="A1" s="321" t="s">
        <v>1</v>
      </c>
      <c r="B1" s="322"/>
      <c r="C1" s="332" t="s">
        <v>27</v>
      </c>
      <c r="D1" s="333"/>
      <c r="E1" s="334"/>
      <c r="F1" s="326" t="s">
        <v>75</v>
      </c>
      <c r="G1" s="327"/>
      <c r="H1" s="328"/>
      <c r="I1" s="333" t="s">
        <v>79</v>
      </c>
      <c r="J1" s="333"/>
      <c r="K1" s="334"/>
      <c r="L1" s="333" t="s">
        <v>91</v>
      </c>
      <c r="M1" s="333"/>
      <c r="N1" s="334"/>
      <c r="O1" s="332" t="s">
        <v>78</v>
      </c>
      <c r="P1" s="333"/>
      <c r="Q1" s="333"/>
      <c r="R1" s="333" t="s">
        <v>80</v>
      </c>
      <c r="S1" s="333"/>
      <c r="T1" s="341"/>
      <c r="U1" s="45"/>
      <c r="V1" s="348" t="s">
        <v>88</v>
      </c>
      <c r="W1" s="349"/>
      <c r="X1" s="349"/>
      <c r="Y1" s="349"/>
      <c r="Z1" s="349"/>
      <c r="AA1" s="349"/>
      <c r="AB1" s="349"/>
      <c r="AC1" s="349"/>
      <c r="AD1" s="349"/>
      <c r="AE1" s="349"/>
      <c r="AF1" s="350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</row>
    <row r="2" spans="1:57" ht="15" customHeight="1" thickBot="1" x14ac:dyDescent="0.3">
      <c r="A2" s="323"/>
      <c r="B2" s="324"/>
      <c r="C2" s="335"/>
      <c r="D2" s="336"/>
      <c r="E2" s="337"/>
      <c r="F2" s="329"/>
      <c r="G2" s="330"/>
      <c r="H2" s="331"/>
      <c r="I2" s="336"/>
      <c r="J2" s="336"/>
      <c r="K2" s="337"/>
      <c r="L2" s="336"/>
      <c r="M2" s="336"/>
      <c r="N2" s="337"/>
      <c r="O2" s="335"/>
      <c r="P2" s="336"/>
      <c r="Q2" s="336"/>
      <c r="R2" s="336"/>
      <c r="S2" s="336"/>
      <c r="T2" s="342"/>
      <c r="U2" s="45"/>
      <c r="V2" s="351" t="s">
        <v>89</v>
      </c>
      <c r="W2" s="352"/>
      <c r="X2" s="352"/>
      <c r="Y2" s="352"/>
      <c r="Z2" s="352"/>
      <c r="AA2" s="352"/>
      <c r="AB2" s="352"/>
      <c r="AC2" s="352"/>
      <c r="AD2" s="352"/>
      <c r="AE2" s="352"/>
      <c r="AF2" s="353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</row>
    <row r="3" spans="1:57" ht="15.75" customHeight="1" thickBot="1" x14ac:dyDescent="0.3">
      <c r="A3" s="323"/>
      <c r="B3" s="324"/>
      <c r="C3" s="53">
        <f>Summary!O6</f>
        <v>0</v>
      </c>
      <c r="D3" s="54"/>
      <c r="E3" s="55"/>
      <c r="F3" s="56">
        <f>Summary!P6</f>
        <v>0</v>
      </c>
      <c r="G3" s="54"/>
      <c r="H3" s="55"/>
      <c r="I3" s="57">
        <f>(SUM(C51:AY51))*C3</f>
        <v>0</v>
      </c>
      <c r="J3" s="58"/>
      <c r="K3" s="59"/>
      <c r="L3" s="57">
        <f>(SUM(C51:AY51))*F3</f>
        <v>0</v>
      </c>
      <c r="M3" s="58"/>
      <c r="N3" s="60"/>
      <c r="O3" s="53" t="e">
        <f>Summary!S6</f>
        <v>#N/A</v>
      </c>
      <c r="P3" s="54"/>
      <c r="Q3" s="55"/>
      <c r="R3" s="57" t="e">
        <f>(SUM(C51:AY51))*O3</f>
        <v>#N/A</v>
      </c>
      <c r="S3" s="58"/>
      <c r="T3" s="60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</row>
    <row r="4" spans="1:57" ht="15.75" thickBot="1" x14ac:dyDescent="0.3">
      <c r="A4" s="323"/>
      <c r="B4" s="324"/>
      <c r="C4" s="338" t="s">
        <v>77</v>
      </c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40"/>
    </row>
    <row r="5" spans="1:57" ht="15.75" thickBot="1" x14ac:dyDescent="0.3">
      <c r="A5" s="325"/>
      <c r="B5" s="325"/>
      <c r="C5" s="343" t="s">
        <v>81</v>
      </c>
      <c r="D5" s="344"/>
      <c r="E5" s="344"/>
      <c r="F5" s="344"/>
      <c r="G5" s="344"/>
      <c r="H5" s="344"/>
      <c r="I5" s="345"/>
      <c r="J5" s="346" t="s">
        <v>82</v>
      </c>
      <c r="K5" s="344"/>
      <c r="L5" s="344"/>
      <c r="M5" s="344"/>
      <c r="N5" s="344"/>
      <c r="O5" s="344"/>
      <c r="P5" s="347"/>
      <c r="Q5" s="343" t="s">
        <v>83</v>
      </c>
      <c r="R5" s="344"/>
      <c r="S5" s="344"/>
      <c r="T5" s="344"/>
      <c r="U5" s="344"/>
      <c r="V5" s="344"/>
      <c r="W5" s="345"/>
      <c r="X5" s="346" t="s">
        <v>84</v>
      </c>
      <c r="Y5" s="344"/>
      <c r="Z5" s="344"/>
      <c r="AA5" s="344"/>
      <c r="AB5" s="344"/>
      <c r="AC5" s="344"/>
      <c r="AD5" s="347"/>
      <c r="AE5" s="343" t="s">
        <v>85</v>
      </c>
      <c r="AF5" s="344"/>
      <c r="AG5" s="344"/>
      <c r="AH5" s="344"/>
      <c r="AI5" s="344"/>
      <c r="AJ5" s="344"/>
      <c r="AK5" s="345"/>
      <c r="AL5" s="346" t="s">
        <v>86</v>
      </c>
      <c r="AM5" s="344"/>
      <c r="AN5" s="344"/>
      <c r="AO5" s="344"/>
      <c r="AP5" s="344"/>
      <c r="AQ5" s="344"/>
      <c r="AR5" s="347"/>
      <c r="AS5" s="343" t="s">
        <v>87</v>
      </c>
      <c r="AT5" s="344"/>
      <c r="AU5" s="344"/>
      <c r="AV5" s="344"/>
      <c r="AW5" s="344"/>
      <c r="AX5" s="344"/>
      <c r="AY5" s="345"/>
    </row>
    <row r="6" spans="1:57" s="25" customFormat="1" ht="27.75" customHeight="1" thickBot="1" x14ac:dyDescent="0.3">
      <c r="A6" s="33" t="s">
        <v>34</v>
      </c>
      <c r="B6" s="34" t="s">
        <v>35</v>
      </c>
      <c r="C6" s="74">
        <v>1</v>
      </c>
      <c r="D6" s="75">
        <v>2</v>
      </c>
      <c r="E6" s="75">
        <v>3</v>
      </c>
      <c r="F6" s="75">
        <v>4</v>
      </c>
      <c r="G6" s="75">
        <v>5</v>
      </c>
      <c r="H6" s="75">
        <v>6</v>
      </c>
      <c r="I6" s="76">
        <v>7</v>
      </c>
      <c r="J6" s="77">
        <v>8</v>
      </c>
      <c r="K6" s="75">
        <v>9</v>
      </c>
      <c r="L6" s="75">
        <v>10</v>
      </c>
      <c r="M6" s="75">
        <v>11</v>
      </c>
      <c r="N6" s="75">
        <v>12</v>
      </c>
      <c r="O6" s="75">
        <v>13</v>
      </c>
      <c r="P6" s="78">
        <v>14</v>
      </c>
      <c r="Q6" s="74">
        <v>15</v>
      </c>
      <c r="R6" s="75">
        <v>16</v>
      </c>
      <c r="S6" s="75">
        <v>17</v>
      </c>
      <c r="T6" s="75">
        <v>18</v>
      </c>
      <c r="U6" s="75">
        <v>19</v>
      </c>
      <c r="V6" s="75">
        <v>20</v>
      </c>
      <c r="W6" s="76">
        <v>21</v>
      </c>
      <c r="X6" s="77">
        <v>22</v>
      </c>
      <c r="Y6" s="75">
        <v>23</v>
      </c>
      <c r="Z6" s="75">
        <v>24</v>
      </c>
      <c r="AA6" s="75">
        <v>25</v>
      </c>
      <c r="AB6" s="75">
        <v>26</v>
      </c>
      <c r="AC6" s="75">
        <v>27</v>
      </c>
      <c r="AD6" s="78">
        <v>28</v>
      </c>
      <c r="AE6" s="74">
        <v>29</v>
      </c>
      <c r="AF6" s="75">
        <v>30</v>
      </c>
      <c r="AG6" s="75">
        <v>31</v>
      </c>
      <c r="AH6" s="75">
        <v>32</v>
      </c>
      <c r="AI6" s="75">
        <v>33</v>
      </c>
      <c r="AJ6" s="75">
        <v>34</v>
      </c>
      <c r="AK6" s="76">
        <v>35</v>
      </c>
      <c r="AL6" s="77">
        <v>36</v>
      </c>
      <c r="AM6" s="75">
        <v>37</v>
      </c>
      <c r="AN6" s="75">
        <v>38</v>
      </c>
      <c r="AO6" s="75">
        <v>39</v>
      </c>
      <c r="AP6" s="75">
        <v>40</v>
      </c>
      <c r="AQ6" s="75">
        <v>41</v>
      </c>
      <c r="AR6" s="78">
        <v>42</v>
      </c>
      <c r="AS6" s="74">
        <v>43</v>
      </c>
      <c r="AT6" s="75">
        <v>44</v>
      </c>
      <c r="AU6" s="75">
        <v>45</v>
      </c>
      <c r="AV6" s="75">
        <v>46</v>
      </c>
      <c r="AW6" s="75">
        <v>47</v>
      </c>
      <c r="AX6" s="75">
        <v>48</v>
      </c>
      <c r="AY6" s="76">
        <v>49</v>
      </c>
    </row>
    <row r="7" spans="1:57" x14ac:dyDescent="0.25">
      <c r="A7" s="27" t="s">
        <v>49</v>
      </c>
      <c r="B7" s="40" t="s">
        <v>50</v>
      </c>
      <c r="C7" s="79"/>
      <c r="D7" s="80"/>
      <c r="E7" s="80"/>
      <c r="F7" s="80"/>
      <c r="G7" s="80"/>
      <c r="H7" s="80"/>
      <c r="I7" s="81"/>
      <c r="J7" s="80"/>
      <c r="K7" s="80"/>
      <c r="L7" s="80"/>
      <c r="M7" s="80"/>
      <c r="N7" s="80"/>
      <c r="O7" s="80"/>
      <c r="P7" s="82"/>
      <c r="Q7" s="79"/>
      <c r="R7" s="80"/>
      <c r="S7" s="80"/>
      <c r="T7" s="80"/>
      <c r="U7" s="80"/>
      <c r="V7" s="80"/>
      <c r="W7" s="81"/>
      <c r="X7" s="80"/>
      <c r="Y7" s="80"/>
      <c r="Z7" s="80"/>
      <c r="AA7" s="80"/>
      <c r="AB7" s="80"/>
      <c r="AC7" s="80"/>
      <c r="AD7" s="82"/>
      <c r="AE7" s="79"/>
      <c r="AF7" s="80"/>
      <c r="AG7" s="80"/>
      <c r="AH7" s="80"/>
      <c r="AI7" s="80"/>
      <c r="AJ7" s="80"/>
      <c r="AK7" s="81"/>
      <c r="AL7" s="80"/>
      <c r="AM7" s="80"/>
      <c r="AN7" s="80"/>
      <c r="AO7" s="80"/>
      <c r="AP7" s="80"/>
      <c r="AQ7" s="80"/>
      <c r="AR7" s="82"/>
      <c r="AS7" s="79"/>
      <c r="AT7" s="80"/>
      <c r="AU7" s="80"/>
      <c r="AV7" s="80"/>
      <c r="AW7" s="80"/>
      <c r="AX7" s="80"/>
      <c r="AY7" s="81"/>
    </row>
    <row r="8" spans="1:57" x14ac:dyDescent="0.25">
      <c r="A8" s="28" t="s">
        <v>49</v>
      </c>
      <c r="B8" s="41" t="s">
        <v>51</v>
      </c>
      <c r="C8" s="83"/>
      <c r="D8" s="84"/>
      <c r="E8" s="84"/>
      <c r="F8" s="84"/>
      <c r="G8" s="84"/>
      <c r="H8" s="84"/>
      <c r="I8" s="85"/>
      <c r="J8" s="84"/>
      <c r="K8" s="84"/>
      <c r="L8" s="84"/>
      <c r="M8" s="84"/>
      <c r="N8" s="84"/>
      <c r="O8" s="84"/>
      <c r="P8" s="86"/>
      <c r="Q8" s="83"/>
      <c r="R8" s="84"/>
      <c r="S8" s="84"/>
      <c r="T8" s="84"/>
      <c r="U8" s="84"/>
      <c r="V8" s="84"/>
      <c r="W8" s="85"/>
      <c r="X8" s="84"/>
      <c r="Y8" s="84"/>
      <c r="Z8" s="84"/>
      <c r="AA8" s="84"/>
      <c r="AB8" s="84"/>
      <c r="AC8" s="84"/>
      <c r="AD8" s="86"/>
      <c r="AE8" s="83"/>
      <c r="AF8" s="84"/>
      <c r="AG8" s="84"/>
      <c r="AH8" s="84"/>
      <c r="AI8" s="84"/>
      <c r="AJ8" s="84"/>
      <c r="AK8" s="85"/>
      <c r="AL8" s="84"/>
      <c r="AM8" s="84"/>
      <c r="AN8" s="84"/>
      <c r="AO8" s="84"/>
      <c r="AP8" s="84"/>
      <c r="AQ8" s="84"/>
      <c r="AR8" s="86"/>
      <c r="AS8" s="83"/>
      <c r="AT8" s="84"/>
      <c r="AU8" s="84"/>
      <c r="AV8" s="84"/>
      <c r="AW8" s="84"/>
      <c r="AX8" s="84"/>
      <c r="AY8" s="85"/>
    </row>
    <row r="9" spans="1:57" x14ac:dyDescent="0.25">
      <c r="A9" s="28" t="s">
        <v>49</v>
      </c>
      <c r="B9" s="41" t="s">
        <v>52</v>
      </c>
      <c r="C9" s="83"/>
      <c r="D9" s="84"/>
      <c r="E9" s="84"/>
      <c r="F9" s="84"/>
      <c r="G9" s="84"/>
      <c r="H9" s="84"/>
      <c r="I9" s="85"/>
      <c r="J9" s="84"/>
      <c r="K9" s="84"/>
      <c r="L9" s="84"/>
      <c r="M9" s="84"/>
      <c r="N9" s="84"/>
      <c r="O9" s="84"/>
      <c r="P9" s="86"/>
      <c r="Q9" s="83"/>
      <c r="R9" s="84"/>
      <c r="S9" s="84"/>
      <c r="T9" s="84"/>
      <c r="U9" s="84"/>
      <c r="V9" s="84"/>
      <c r="W9" s="85"/>
      <c r="X9" s="84"/>
      <c r="Y9" s="84"/>
      <c r="Z9" s="84"/>
      <c r="AA9" s="84"/>
      <c r="AB9" s="84"/>
      <c r="AC9" s="84"/>
      <c r="AD9" s="86"/>
      <c r="AE9" s="83"/>
      <c r="AF9" s="84"/>
      <c r="AG9" s="84"/>
      <c r="AH9" s="84"/>
      <c r="AI9" s="84"/>
      <c r="AJ9" s="84"/>
      <c r="AK9" s="85"/>
      <c r="AL9" s="84"/>
      <c r="AM9" s="84"/>
      <c r="AN9" s="84"/>
      <c r="AO9" s="84"/>
      <c r="AP9" s="84"/>
      <c r="AQ9" s="84"/>
      <c r="AR9" s="86"/>
      <c r="AS9" s="83"/>
      <c r="AT9" s="84"/>
      <c r="AU9" s="84"/>
      <c r="AV9" s="84"/>
      <c r="AW9" s="84"/>
      <c r="AX9" s="84"/>
      <c r="AY9" s="85"/>
    </row>
    <row r="10" spans="1:57" x14ac:dyDescent="0.25">
      <c r="A10" s="28" t="s">
        <v>49</v>
      </c>
      <c r="B10" s="41" t="s">
        <v>58</v>
      </c>
      <c r="C10" s="83"/>
      <c r="D10" s="84"/>
      <c r="E10" s="84"/>
      <c r="F10" s="84"/>
      <c r="G10" s="84"/>
      <c r="H10" s="84"/>
      <c r="I10" s="85"/>
      <c r="J10" s="84"/>
      <c r="K10" s="84"/>
      <c r="L10" s="84"/>
      <c r="M10" s="84"/>
      <c r="N10" s="84"/>
      <c r="O10" s="84"/>
      <c r="P10" s="86"/>
      <c r="Q10" s="83"/>
      <c r="R10" s="84"/>
      <c r="S10" s="84"/>
      <c r="T10" s="84"/>
      <c r="U10" s="84"/>
      <c r="V10" s="84"/>
      <c r="W10" s="85"/>
      <c r="X10" s="84"/>
      <c r="Y10" s="84"/>
      <c r="Z10" s="84"/>
      <c r="AA10" s="84"/>
      <c r="AB10" s="84"/>
      <c r="AC10" s="84"/>
      <c r="AD10" s="86"/>
      <c r="AE10" s="83"/>
      <c r="AF10" s="84"/>
      <c r="AG10" s="84"/>
      <c r="AH10" s="84"/>
      <c r="AI10" s="84"/>
      <c r="AJ10" s="84"/>
      <c r="AK10" s="85"/>
      <c r="AL10" s="84"/>
      <c r="AM10" s="84"/>
      <c r="AN10" s="84"/>
      <c r="AO10" s="84"/>
      <c r="AP10" s="84"/>
      <c r="AQ10" s="84"/>
      <c r="AR10" s="86"/>
      <c r="AS10" s="83"/>
      <c r="AT10" s="84"/>
      <c r="AU10" s="84"/>
      <c r="AV10" s="84"/>
      <c r="AW10" s="84"/>
      <c r="AX10" s="84"/>
      <c r="AY10" s="85"/>
    </row>
    <row r="11" spans="1:57" x14ac:dyDescent="0.25">
      <c r="A11" s="28" t="s">
        <v>49</v>
      </c>
      <c r="B11" s="41" t="s">
        <v>59</v>
      </c>
      <c r="C11" s="83"/>
      <c r="D11" s="84"/>
      <c r="E11" s="84"/>
      <c r="F11" s="84"/>
      <c r="G11" s="84"/>
      <c r="H11" s="84"/>
      <c r="I11" s="85"/>
      <c r="J11" s="84"/>
      <c r="K11" s="84"/>
      <c r="L11" s="84"/>
      <c r="M11" s="84"/>
      <c r="N11" s="84"/>
      <c r="O11" s="84"/>
      <c r="P11" s="86"/>
      <c r="Q11" s="83"/>
      <c r="R11" s="84"/>
      <c r="S11" s="84"/>
      <c r="T11" s="84"/>
      <c r="U11" s="84"/>
      <c r="V11" s="84"/>
      <c r="W11" s="85"/>
      <c r="X11" s="84"/>
      <c r="Y11" s="84"/>
      <c r="Z11" s="84"/>
      <c r="AA11" s="84"/>
      <c r="AB11" s="84"/>
      <c r="AC11" s="84"/>
      <c r="AD11" s="86"/>
      <c r="AE11" s="83"/>
      <c r="AF11" s="84"/>
      <c r="AG11" s="84"/>
      <c r="AH11" s="84"/>
      <c r="AI11" s="84"/>
      <c r="AJ11" s="84"/>
      <c r="AK11" s="85"/>
      <c r="AL11" s="84"/>
      <c r="AM11" s="84"/>
      <c r="AN11" s="84"/>
      <c r="AO11" s="84"/>
      <c r="AP11" s="84"/>
      <c r="AQ11" s="84"/>
      <c r="AR11" s="86"/>
      <c r="AS11" s="83"/>
      <c r="AT11" s="84"/>
      <c r="AU11" s="84"/>
      <c r="AV11" s="84"/>
      <c r="AW11" s="84"/>
      <c r="AX11" s="84"/>
      <c r="AY11" s="85"/>
    </row>
    <row r="12" spans="1:57" ht="15.75" thickBot="1" x14ac:dyDescent="0.3">
      <c r="A12" s="29" t="s">
        <v>49</v>
      </c>
      <c r="B12" s="42" t="s">
        <v>60</v>
      </c>
      <c r="C12" s="83"/>
      <c r="D12" s="84"/>
      <c r="E12" s="84"/>
      <c r="F12" s="84"/>
      <c r="G12" s="84"/>
      <c r="H12" s="84"/>
      <c r="I12" s="85"/>
      <c r="J12" s="84"/>
      <c r="K12" s="84"/>
      <c r="L12" s="84"/>
      <c r="M12" s="84"/>
      <c r="N12" s="84"/>
      <c r="O12" s="84"/>
      <c r="P12" s="86"/>
      <c r="Q12" s="83"/>
      <c r="R12" s="84"/>
      <c r="S12" s="84"/>
      <c r="T12" s="84"/>
      <c r="U12" s="84"/>
      <c r="V12" s="84"/>
      <c r="W12" s="85"/>
      <c r="X12" s="84"/>
      <c r="Y12" s="84"/>
      <c r="Z12" s="84"/>
      <c r="AA12" s="84"/>
      <c r="AB12" s="84"/>
      <c r="AC12" s="84"/>
      <c r="AD12" s="86"/>
      <c r="AE12" s="83"/>
      <c r="AF12" s="84"/>
      <c r="AG12" s="84"/>
      <c r="AH12" s="84"/>
      <c r="AI12" s="84"/>
      <c r="AJ12" s="84"/>
      <c r="AK12" s="85"/>
      <c r="AL12" s="84"/>
      <c r="AM12" s="84"/>
      <c r="AN12" s="84"/>
      <c r="AO12" s="84"/>
      <c r="AP12" s="84"/>
      <c r="AQ12" s="84"/>
      <c r="AR12" s="86"/>
      <c r="AS12" s="83"/>
      <c r="AT12" s="84"/>
      <c r="AU12" s="84"/>
      <c r="AV12" s="84"/>
      <c r="AW12" s="84"/>
      <c r="AX12" s="84"/>
      <c r="AY12" s="85"/>
    </row>
    <row r="13" spans="1:57" x14ac:dyDescent="0.25">
      <c r="A13" s="27" t="s">
        <v>49</v>
      </c>
      <c r="B13" s="40" t="s">
        <v>61</v>
      </c>
      <c r="C13" s="83"/>
      <c r="D13" s="84"/>
      <c r="E13" s="84"/>
      <c r="F13" s="84"/>
      <c r="G13" s="84"/>
      <c r="H13" s="84"/>
      <c r="I13" s="85"/>
      <c r="J13" s="84"/>
      <c r="K13" s="84"/>
      <c r="L13" s="84"/>
      <c r="M13" s="84"/>
      <c r="N13" s="84"/>
      <c r="O13" s="84"/>
      <c r="P13" s="86"/>
      <c r="Q13" s="83"/>
      <c r="R13" s="84"/>
      <c r="S13" s="84"/>
      <c r="T13" s="84"/>
      <c r="U13" s="84"/>
      <c r="V13" s="84"/>
      <c r="W13" s="85"/>
      <c r="X13" s="84"/>
      <c r="Y13" s="84"/>
      <c r="Z13" s="84"/>
      <c r="AA13" s="84"/>
      <c r="AB13" s="84"/>
      <c r="AC13" s="84"/>
      <c r="AD13" s="86"/>
      <c r="AE13" s="83"/>
      <c r="AF13" s="84"/>
      <c r="AG13" s="84"/>
      <c r="AH13" s="84"/>
      <c r="AI13" s="84"/>
      <c r="AJ13" s="84"/>
      <c r="AK13" s="85"/>
      <c r="AL13" s="84"/>
      <c r="AM13" s="84"/>
      <c r="AN13" s="84"/>
      <c r="AO13" s="84"/>
      <c r="AP13" s="84"/>
      <c r="AQ13" s="84"/>
      <c r="AR13" s="86"/>
      <c r="AS13" s="83"/>
      <c r="AT13" s="84"/>
      <c r="AU13" s="84"/>
      <c r="AV13" s="84"/>
      <c r="AW13" s="84"/>
      <c r="AX13" s="84"/>
      <c r="AY13" s="85"/>
    </row>
    <row r="14" spans="1:57" x14ac:dyDescent="0.25">
      <c r="A14" s="28" t="s">
        <v>49</v>
      </c>
      <c r="B14" s="41" t="s">
        <v>62</v>
      </c>
      <c r="C14" s="83"/>
      <c r="D14" s="84"/>
      <c r="E14" s="84"/>
      <c r="F14" s="84"/>
      <c r="G14" s="84"/>
      <c r="H14" s="84"/>
      <c r="I14" s="85"/>
      <c r="J14" s="84"/>
      <c r="K14" s="84"/>
      <c r="L14" s="84"/>
      <c r="M14" s="84"/>
      <c r="N14" s="84"/>
      <c r="O14" s="84"/>
      <c r="P14" s="86"/>
      <c r="Q14" s="83"/>
      <c r="R14" s="84"/>
      <c r="S14" s="84"/>
      <c r="T14" s="84"/>
      <c r="U14" s="84"/>
      <c r="V14" s="84"/>
      <c r="W14" s="85"/>
      <c r="X14" s="84"/>
      <c r="Y14" s="84"/>
      <c r="Z14" s="84"/>
      <c r="AA14" s="84"/>
      <c r="AB14" s="84"/>
      <c r="AC14" s="84"/>
      <c r="AD14" s="86"/>
      <c r="AE14" s="83"/>
      <c r="AF14" s="84"/>
      <c r="AG14" s="84"/>
      <c r="AH14" s="84"/>
      <c r="AI14" s="84"/>
      <c r="AJ14" s="84"/>
      <c r="AK14" s="85"/>
      <c r="AL14" s="84"/>
      <c r="AM14" s="84"/>
      <c r="AN14" s="84"/>
      <c r="AO14" s="84"/>
      <c r="AP14" s="84"/>
      <c r="AQ14" s="84"/>
      <c r="AR14" s="86"/>
      <c r="AS14" s="83"/>
      <c r="AT14" s="84"/>
      <c r="AU14" s="84"/>
      <c r="AV14" s="84"/>
      <c r="AW14" s="84"/>
      <c r="AX14" s="84"/>
      <c r="AY14" s="85"/>
    </row>
    <row r="15" spans="1:57" x14ac:dyDescent="0.25">
      <c r="A15" s="28" t="s">
        <v>49</v>
      </c>
      <c r="B15" s="41" t="s">
        <v>63</v>
      </c>
      <c r="C15" s="83"/>
      <c r="D15" s="84"/>
      <c r="E15" s="84"/>
      <c r="F15" s="84"/>
      <c r="G15" s="84"/>
      <c r="H15" s="84"/>
      <c r="I15" s="85"/>
      <c r="J15" s="84"/>
      <c r="K15" s="84"/>
      <c r="L15" s="84"/>
      <c r="M15" s="84"/>
      <c r="N15" s="84"/>
      <c r="O15" s="84"/>
      <c r="P15" s="86"/>
      <c r="Q15" s="83"/>
      <c r="R15" s="84"/>
      <c r="S15" s="84"/>
      <c r="T15" s="84"/>
      <c r="U15" s="84"/>
      <c r="V15" s="84"/>
      <c r="W15" s="85"/>
      <c r="X15" s="84"/>
      <c r="Y15" s="84"/>
      <c r="Z15" s="84"/>
      <c r="AA15" s="84"/>
      <c r="AB15" s="84"/>
      <c r="AC15" s="84"/>
      <c r="AD15" s="86"/>
      <c r="AE15" s="83"/>
      <c r="AF15" s="84"/>
      <c r="AG15" s="84"/>
      <c r="AH15" s="84"/>
      <c r="AI15" s="84"/>
      <c r="AJ15" s="84"/>
      <c r="AK15" s="85"/>
      <c r="AL15" s="84"/>
      <c r="AM15" s="84"/>
      <c r="AN15" s="84"/>
      <c r="AO15" s="84"/>
      <c r="AP15" s="84"/>
      <c r="AQ15" s="84"/>
      <c r="AR15" s="86"/>
      <c r="AS15" s="83"/>
      <c r="AT15" s="84"/>
      <c r="AU15" s="84"/>
      <c r="AV15" s="84"/>
      <c r="AW15" s="84"/>
      <c r="AX15" s="84"/>
      <c r="AY15" s="85"/>
    </row>
    <row r="16" spans="1:57" x14ac:dyDescent="0.25">
      <c r="A16" s="28" t="s">
        <v>49</v>
      </c>
      <c r="B16" s="41" t="s">
        <v>53</v>
      </c>
      <c r="C16" s="83"/>
      <c r="D16" s="84"/>
      <c r="E16" s="84"/>
      <c r="F16" s="84"/>
      <c r="G16" s="84"/>
      <c r="H16" s="84"/>
      <c r="I16" s="85"/>
      <c r="J16" s="84"/>
      <c r="K16" s="84"/>
      <c r="L16" s="84"/>
      <c r="M16" s="84"/>
      <c r="N16" s="84"/>
      <c r="O16" s="84"/>
      <c r="P16" s="86"/>
      <c r="Q16" s="83"/>
      <c r="R16" s="84"/>
      <c r="S16" s="84"/>
      <c r="T16" s="84"/>
      <c r="U16" s="84"/>
      <c r="V16" s="84"/>
      <c r="W16" s="85"/>
      <c r="X16" s="84"/>
      <c r="Y16" s="84"/>
      <c r="Z16" s="84"/>
      <c r="AA16" s="84"/>
      <c r="AB16" s="84"/>
      <c r="AC16" s="84"/>
      <c r="AD16" s="86"/>
      <c r="AE16" s="83"/>
      <c r="AF16" s="84"/>
      <c r="AG16" s="84"/>
      <c r="AH16" s="84"/>
      <c r="AI16" s="84"/>
      <c r="AJ16" s="84"/>
      <c r="AK16" s="85"/>
      <c r="AL16" s="84"/>
      <c r="AM16" s="84"/>
      <c r="AN16" s="84"/>
      <c r="AO16" s="84"/>
      <c r="AP16" s="84"/>
      <c r="AQ16" s="84"/>
      <c r="AR16" s="86"/>
      <c r="AS16" s="83"/>
      <c r="AT16" s="84"/>
      <c r="AU16" s="84"/>
      <c r="AV16" s="84"/>
      <c r="AW16" s="84"/>
      <c r="AX16" s="84"/>
      <c r="AY16" s="85"/>
    </row>
    <row r="17" spans="1:51" x14ac:dyDescent="0.25">
      <c r="A17" s="28" t="s">
        <v>49</v>
      </c>
      <c r="B17" s="41" t="s">
        <v>54</v>
      </c>
      <c r="C17" s="83"/>
      <c r="D17" s="84"/>
      <c r="E17" s="84"/>
      <c r="F17" s="84"/>
      <c r="G17" s="84"/>
      <c r="H17" s="84"/>
      <c r="I17" s="85"/>
      <c r="J17" s="84"/>
      <c r="K17" s="84"/>
      <c r="L17" s="84"/>
      <c r="M17" s="84"/>
      <c r="N17" s="84"/>
      <c r="O17" s="84"/>
      <c r="P17" s="86"/>
      <c r="Q17" s="83"/>
      <c r="R17" s="84"/>
      <c r="S17" s="84"/>
      <c r="T17" s="84"/>
      <c r="U17" s="84"/>
      <c r="V17" s="84"/>
      <c r="W17" s="85"/>
      <c r="X17" s="84"/>
      <c r="Y17" s="84"/>
      <c r="Z17" s="84"/>
      <c r="AA17" s="84"/>
      <c r="AB17" s="84"/>
      <c r="AC17" s="84"/>
      <c r="AD17" s="86"/>
      <c r="AE17" s="83"/>
      <c r="AF17" s="84"/>
      <c r="AG17" s="84"/>
      <c r="AH17" s="84"/>
      <c r="AI17" s="84"/>
      <c r="AJ17" s="84"/>
      <c r="AK17" s="85"/>
      <c r="AL17" s="84"/>
      <c r="AM17" s="84"/>
      <c r="AN17" s="84"/>
      <c r="AO17" s="84"/>
      <c r="AP17" s="84"/>
      <c r="AQ17" s="84"/>
      <c r="AR17" s="86"/>
      <c r="AS17" s="83"/>
      <c r="AT17" s="84"/>
      <c r="AU17" s="84"/>
      <c r="AV17" s="84"/>
      <c r="AW17" s="84"/>
      <c r="AX17" s="84"/>
      <c r="AY17" s="85"/>
    </row>
    <row r="18" spans="1:51" x14ac:dyDescent="0.25">
      <c r="A18" s="28" t="s">
        <v>49</v>
      </c>
      <c r="B18" s="41" t="s">
        <v>55</v>
      </c>
      <c r="C18" s="83"/>
      <c r="D18" s="84"/>
      <c r="E18" s="84"/>
      <c r="F18" s="84"/>
      <c r="G18" s="84"/>
      <c r="H18" s="84"/>
      <c r="I18" s="85"/>
      <c r="J18" s="84"/>
      <c r="K18" s="84"/>
      <c r="L18" s="84"/>
      <c r="M18" s="84"/>
      <c r="N18" s="84"/>
      <c r="O18" s="84"/>
      <c r="P18" s="86"/>
      <c r="Q18" s="83"/>
      <c r="R18" s="84"/>
      <c r="S18" s="84"/>
      <c r="T18" s="84"/>
      <c r="U18" s="84"/>
      <c r="V18" s="84"/>
      <c r="W18" s="85"/>
      <c r="X18" s="84"/>
      <c r="Y18" s="84"/>
      <c r="Z18" s="84"/>
      <c r="AA18" s="84"/>
      <c r="AB18" s="84"/>
      <c r="AC18" s="84"/>
      <c r="AD18" s="86"/>
      <c r="AE18" s="83"/>
      <c r="AF18" s="84"/>
      <c r="AG18" s="84"/>
      <c r="AH18" s="84"/>
      <c r="AI18" s="84"/>
      <c r="AJ18" s="84"/>
      <c r="AK18" s="85"/>
      <c r="AL18" s="84"/>
      <c r="AM18" s="84"/>
      <c r="AN18" s="84"/>
      <c r="AO18" s="84"/>
      <c r="AP18" s="84"/>
      <c r="AQ18" s="84"/>
      <c r="AR18" s="86"/>
      <c r="AS18" s="83"/>
      <c r="AT18" s="84"/>
      <c r="AU18" s="84"/>
      <c r="AV18" s="84"/>
      <c r="AW18" s="84"/>
      <c r="AX18" s="84"/>
      <c r="AY18" s="85"/>
    </row>
    <row r="19" spans="1:51" ht="15.75" thickBot="1" x14ac:dyDescent="0.3">
      <c r="A19" s="29" t="s">
        <v>49</v>
      </c>
      <c r="B19" s="42" t="s">
        <v>64</v>
      </c>
      <c r="C19" s="83"/>
      <c r="D19" s="84"/>
      <c r="E19" s="84"/>
      <c r="F19" s="84"/>
      <c r="G19" s="84"/>
      <c r="H19" s="84"/>
      <c r="I19" s="85"/>
      <c r="J19" s="84"/>
      <c r="K19" s="84"/>
      <c r="L19" s="84"/>
      <c r="M19" s="84"/>
      <c r="N19" s="84"/>
      <c r="O19" s="84"/>
      <c r="P19" s="86"/>
      <c r="Q19" s="83"/>
      <c r="R19" s="84"/>
      <c r="S19" s="84"/>
      <c r="T19" s="84"/>
      <c r="U19" s="84"/>
      <c r="V19" s="84"/>
      <c r="W19" s="85"/>
      <c r="X19" s="84"/>
      <c r="Y19" s="84"/>
      <c r="Z19" s="84"/>
      <c r="AA19" s="84"/>
      <c r="AB19" s="84"/>
      <c r="AC19" s="84"/>
      <c r="AD19" s="86"/>
      <c r="AE19" s="83"/>
      <c r="AF19" s="84"/>
      <c r="AG19" s="84"/>
      <c r="AH19" s="84"/>
      <c r="AI19" s="84"/>
      <c r="AJ19" s="84"/>
      <c r="AK19" s="85"/>
      <c r="AL19" s="84"/>
      <c r="AM19" s="84"/>
      <c r="AN19" s="84"/>
      <c r="AO19" s="84"/>
      <c r="AP19" s="84"/>
      <c r="AQ19" s="84"/>
      <c r="AR19" s="86"/>
      <c r="AS19" s="83"/>
      <c r="AT19" s="84"/>
      <c r="AU19" s="84"/>
      <c r="AV19" s="84"/>
      <c r="AW19" s="84"/>
      <c r="AX19" s="84"/>
      <c r="AY19" s="85"/>
    </row>
    <row r="20" spans="1:51" x14ac:dyDescent="0.25">
      <c r="A20" s="27" t="s">
        <v>49</v>
      </c>
      <c r="B20" s="40" t="s">
        <v>56</v>
      </c>
      <c r="C20" s="83"/>
      <c r="D20" s="84"/>
      <c r="E20" s="84"/>
      <c r="F20" s="84"/>
      <c r="G20" s="84"/>
      <c r="H20" s="84"/>
      <c r="I20" s="85"/>
      <c r="J20" s="84"/>
      <c r="K20" s="84"/>
      <c r="L20" s="84"/>
      <c r="M20" s="84"/>
      <c r="N20" s="84"/>
      <c r="O20" s="84"/>
      <c r="P20" s="86"/>
      <c r="Q20" s="83"/>
      <c r="R20" s="84"/>
      <c r="S20" s="84"/>
      <c r="T20" s="84"/>
      <c r="U20" s="84"/>
      <c r="V20" s="84"/>
      <c r="W20" s="85"/>
      <c r="X20" s="84"/>
      <c r="Y20" s="84"/>
      <c r="Z20" s="84"/>
      <c r="AA20" s="84"/>
      <c r="AB20" s="84"/>
      <c r="AC20" s="84"/>
      <c r="AD20" s="86"/>
      <c r="AE20" s="83"/>
      <c r="AF20" s="84"/>
      <c r="AG20" s="84"/>
      <c r="AH20" s="84"/>
      <c r="AI20" s="84"/>
      <c r="AJ20" s="84"/>
      <c r="AK20" s="85"/>
      <c r="AL20" s="84"/>
      <c r="AM20" s="84"/>
      <c r="AN20" s="84"/>
      <c r="AO20" s="84"/>
      <c r="AP20" s="84"/>
      <c r="AQ20" s="84"/>
      <c r="AR20" s="86"/>
      <c r="AS20" s="83"/>
      <c r="AT20" s="84"/>
      <c r="AU20" s="84"/>
      <c r="AV20" s="84"/>
      <c r="AW20" s="84"/>
      <c r="AX20" s="84"/>
      <c r="AY20" s="85"/>
    </row>
    <row r="21" spans="1:51" x14ac:dyDescent="0.25">
      <c r="A21" s="28" t="s">
        <v>49</v>
      </c>
      <c r="B21" s="41" t="s">
        <v>57</v>
      </c>
      <c r="C21" s="83"/>
      <c r="D21" s="84"/>
      <c r="E21" s="84"/>
      <c r="F21" s="84"/>
      <c r="G21" s="84"/>
      <c r="H21" s="84"/>
      <c r="I21" s="85"/>
      <c r="J21" s="84"/>
      <c r="K21" s="84"/>
      <c r="L21" s="84"/>
      <c r="M21" s="84"/>
      <c r="N21" s="84"/>
      <c r="O21" s="84"/>
      <c r="P21" s="86"/>
      <c r="Q21" s="83"/>
      <c r="R21" s="84"/>
      <c r="S21" s="84"/>
      <c r="T21" s="84"/>
      <c r="U21" s="84"/>
      <c r="V21" s="84"/>
      <c r="W21" s="85"/>
      <c r="X21" s="84"/>
      <c r="Y21" s="84"/>
      <c r="Z21" s="84"/>
      <c r="AA21" s="84"/>
      <c r="AB21" s="84"/>
      <c r="AC21" s="84"/>
      <c r="AD21" s="86"/>
      <c r="AE21" s="83"/>
      <c r="AF21" s="84"/>
      <c r="AG21" s="84"/>
      <c r="AH21" s="84"/>
      <c r="AI21" s="84"/>
      <c r="AJ21" s="84"/>
      <c r="AK21" s="85"/>
      <c r="AL21" s="84"/>
      <c r="AM21" s="84"/>
      <c r="AN21" s="84"/>
      <c r="AO21" s="84"/>
      <c r="AP21" s="84"/>
      <c r="AQ21" s="84"/>
      <c r="AR21" s="86"/>
      <c r="AS21" s="83"/>
      <c r="AT21" s="84"/>
      <c r="AU21" s="84"/>
      <c r="AV21" s="84"/>
      <c r="AW21" s="84"/>
      <c r="AX21" s="84"/>
      <c r="AY21" s="85"/>
    </row>
    <row r="22" spans="1:51" x14ac:dyDescent="0.25">
      <c r="A22" s="28" t="s">
        <v>49</v>
      </c>
      <c r="B22" s="41" t="s">
        <v>65</v>
      </c>
      <c r="C22" s="83"/>
      <c r="D22" s="84"/>
      <c r="E22" s="84"/>
      <c r="F22" s="84"/>
      <c r="G22" s="84"/>
      <c r="H22" s="84"/>
      <c r="I22" s="85"/>
      <c r="J22" s="84"/>
      <c r="K22" s="84"/>
      <c r="L22" s="84"/>
      <c r="M22" s="84"/>
      <c r="N22" s="84"/>
      <c r="O22" s="84"/>
      <c r="P22" s="86"/>
      <c r="Q22" s="83"/>
      <c r="R22" s="84"/>
      <c r="S22" s="84"/>
      <c r="T22" s="84"/>
      <c r="U22" s="84"/>
      <c r="V22" s="84"/>
      <c r="W22" s="85"/>
      <c r="X22" s="84"/>
      <c r="Y22" s="84"/>
      <c r="Z22" s="84"/>
      <c r="AA22" s="84"/>
      <c r="AB22" s="84"/>
      <c r="AC22" s="84"/>
      <c r="AD22" s="86"/>
      <c r="AE22" s="83"/>
      <c r="AF22" s="84"/>
      <c r="AG22" s="84"/>
      <c r="AH22" s="84"/>
      <c r="AI22" s="84"/>
      <c r="AJ22" s="84"/>
      <c r="AK22" s="85"/>
      <c r="AL22" s="84"/>
      <c r="AM22" s="84"/>
      <c r="AN22" s="84"/>
      <c r="AO22" s="84"/>
      <c r="AP22" s="84"/>
      <c r="AQ22" s="84"/>
      <c r="AR22" s="86"/>
      <c r="AS22" s="83"/>
      <c r="AT22" s="84"/>
      <c r="AU22" s="84"/>
      <c r="AV22" s="84"/>
      <c r="AW22" s="84"/>
      <c r="AX22" s="84"/>
      <c r="AY22" s="85"/>
    </row>
    <row r="23" spans="1:51" x14ac:dyDescent="0.25">
      <c r="A23" s="28" t="s">
        <v>49</v>
      </c>
      <c r="B23" s="41" t="s">
        <v>66</v>
      </c>
      <c r="C23" s="83"/>
      <c r="D23" s="84"/>
      <c r="E23" s="84"/>
      <c r="F23" s="84"/>
      <c r="G23" s="84"/>
      <c r="H23" s="84"/>
      <c r="I23" s="85"/>
      <c r="J23" s="84"/>
      <c r="K23" s="84"/>
      <c r="L23" s="84"/>
      <c r="M23" s="84"/>
      <c r="N23" s="84"/>
      <c r="O23" s="84"/>
      <c r="P23" s="86"/>
      <c r="Q23" s="83"/>
      <c r="R23" s="84"/>
      <c r="S23" s="84"/>
      <c r="T23" s="84"/>
      <c r="U23" s="84"/>
      <c r="V23" s="84"/>
      <c r="W23" s="85"/>
      <c r="X23" s="84"/>
      <c r="Y23" s="84"/>
      <c r="Z23" s="84"/>
      <c r="AA23" s="84"/>
      <c r="AB23" s="84"/>
      <c r="AC23" s="84"/>
      <c r="AD23" s="86"/>
      <c r="AE23" s="83"/>
      <c r="AF23" s="84"/>
      <c r="AG23" s="84"/>
      <c r="AH23" s="84"/>
      <c r="AI23" s="84"/>
      <c r="AJ23" s="84"/>
      <c r="AK23" s="85"/>
      <c r="AL23" s="84"/>
      <c r="AM23" s="84"/>
      <c r="AN23" s="84"/>
      <c r="AO23" s="84"/>
      <c r="AP23" s="84"/>
      <c r="AQ23" s="84"/>
      <c r="AR23" s="86"/>
      <c r="AS23" s="83"/>
      <c r="AT23" s="84"/>
      <c r="AU23" s="84"/>
      <c r="AV23" s="84"/>
      <c r="AW23" s="84"/>
      <c r="AX23" s="84"/>
      <c r="AY23" s="85"/>
    </row>
    <row r="24" spans="1:51" x14ac:dyDescent="0.25">
      <c r="A24" s="28" t="s">
        <v>49</v>
      </c>
      <c r="B24" s="41" t="s">
        <v>67</v>
      </c>
      <c r="C24" s="83"/>
      <c r="D24" s="84"/>
      <c r="E24" s="84"/>
      <c r="F24" s="84"/>
      <c r="G24" s="84"/>
      <c r="H24" s="84"/>
      <c r="I24" s="85"/>
      <c r="J24" s="84"/>
      <c r="K24" s="84"/>
      <c r="L24" s="84"/>
      <c r="M24" s="84"/>
      <c r="N24" s="84"/>
      <c r="O24" s="84"/>
      <c r="P24" s="86"/>
      <c r="Q24" s="83"/>
      <c r="R24" s="84"/>
      <c r="S24" s="84"/>
      <c r="T24" s="84"/>
      <c r="U24" s="84"/>
      <c r="V24" s="84"/>
      <c r="W24" s="85"/>
      <c r="X24" s="84"/>
      <c r="Y24" s="84"/>
      <c r="Z24" s="84"/>
      <c r="AA24" s="84"/>
      <c r="AB24" s="84"/>
      <c r="AC24" s="84"/>
      <c r="AD24" s="86"/>
      <c r="AE24" s="83"/>
      <c r="AF24" s="84"/>
      <c r="AG24" s="84"/>
      <c r="AH24" s="84"/>
      <c r="AI24" s="84"/>
      <c r="AJ24" s="84"/>
      <c r="AK24" s="85"/>
      <c r="AL24" s="84"/>
      <c r="AM24" s="84"/>
      <c r="AN24" s="84"/>
      <c r="AO24" s="84"/>
      <c r="AP24" s="84"/>
      <c r="AQ24" s="84"/>
      <c r="AR24" s="86"/>
      <c r="AS24" s="83"/>
      <c r="AT24" s="84"/>
      <c r="AU24" s="84"/>
      <c r="AV24" s="84"/>
      <c r="AW24" s="84"/>
      <c r="AX24" s="84"/>
      <c r="AY24" s="85"/>
    </row>
    <row r="25" spans="1:51" x14ac:dyDescent="0.25">
      <c r="A25" s="28" t="s">
        <v>49</v>
      </c>
      <c r="B25" s="41" t="s">
        <v>68</v>
      </c>
      <c r="C25" s="83"/>
      <c r="D25" s="84"/>
      <c r="E25" s="84"/>
      <c r="F25" s="84"/>
      <c r="G25" s="84"/>
      <c r="H25" s="84"/>
      <c r="I25" s="85"/>
      <c r="J25" s="84"/>
      <c r="K25" s="84"/>
      <c r="L25" s="84"/>
      <c r="M25" s="84"/>
      <c r="N25" s="84"/>
      <c r="O25" s="84"/>
      <c r="P25" s="86"/>
      <c r="Q25" s="83"/>
      <c r="R25" s="84"/>
      <c r="S25" s="84"/>
      <c r="T25" s="84"/>
      <c r="U25" s="84"/>
      <c r="V25" s="84"/>
      <c r="W25" s="85"/>
      <c r="X25" s="84"/>
      <c r="Y25" s="84"/>
      <c r="Z25" s="84"/>
      <c r="AA25" s="84"/>
      <c r="AB25" s="84"/>
      <c r="AC25" s="84"/>
      <c r="AD25" s="86"/>
      <c r="AE25" s="83"/>
      <c r="AF25" s="84"/>
      <c r="AG25" s="84"/>
      <c r="AH25" s="84"/>
      <c r="AI25" s="84"/>
      <c r="AJ25" s="84"/>
      <c r="AK25" s="85"/>
      <c r="AL25" s="84"/>
      <c r="AM25" s="84"/>
      <c r="AN25" s="84"/>
      <c r="AO25" s="84"/>
      <c r="AP25" s="84"/>
      <c r="AQ25" s="84"/>
      <c r="AR25" s="86"/>
      <c r="AS25" s="83"/>
      <c r="AT25" s="84"/>
      <c r="AU25" s="84"/>
      <c r="AV25" s="84"/>
      <c r="AW25" s="84"/>
      <c r="AX25" s="84"/>
      <c r="AY25" s="85"/>
    </row>
    <row r="26" spans="1:51" ht="15.75" thickBot="1" x14ac:dyDescent="0.3">
      <c r="A26" s="29" t="s">
        <v>49</v>
      </c>
      <c r="B26" s="42" t="s">
        <v>69</v>
      </c>
      <c r="C26" s="83"/>
      <c r="D26" s="84"/>
      <c r="E26" s="84"/>
      <c r="F26" s="84"/>
      <c r="G26" s="84"/>
      <c r="H26" s="84"/>
      <c r="I26" s="85"/>
      <c r="J26" s="84"/>
      <c r="K26" s="84"/>
      <c r="L26" s="84"/>
      <c r="M26" s="84"/>
      <c r="N26" s="84"/>
      <c r="O26" s="84"/>
      <c r="P26" s="86"/>
      <c r="Q26" s="83"/>
      <c r="R26" s="84"/>
      <c r="S26" s="84"/>
      <c r="T26" s="84"/>
      <c r="U26" s="84"/>
      <c r="V26" s="84"/>
      <c r="W26" s="85"/>
      <c r="X26" s="84"/>
      <c r="Y26" s="84"/>
      <c r="Z26" s="84"/>
      <c r="AA26" s="84"/>
      <c r="AB26" s="84"/>
      <c r="AC26" s="84"/>
      <c r="AD26" s="86"/>
      <c r="AE26" s="83"/>
      <c r="AF26" s="84"/>
      <c r="AG26" s="84"/>
      <c r="AH26" s="84"/>
      <c r="AI26" s="84"/>
      <c r="AJ26" s="84"/>
      <c r="AK26" s="85"/>
      <c r="AL26" s="84"/>
      <c r="AM26" s="84"/>
      <c r="AN26" s="84"/>
      <c r="AO26" s="84"/>
      <c r="AP26" s="84"/>
      <c r="AQ26" s="84"/>
      <c r="AR26" s="86"/>
      <c r="AS26" s="83"/>
      <c r="AT26" s="84"/>
      <c r="AU26" s="84"/>
      <c r="AV26" s="84"/>
      <c r="AW26" s="84"/>
      <c r="AX26" s="84"/>
      <c r="AY26" s="85"/>
    </row>
    <row r="27" spans="1:51" x14ac:dyDescent="0.25">
      <c r="A27" s="27" t="s">
        <v>49</v>
      </c>
      <c r="B27" s="40" t="s">
        <v>70</v>
      </c>
      <c r="C27" s="83"/>
      <c r="D27" s="84"/>
      <c r="E27" s="84"/>
      <c r="F27" s="84"/>
      <c r="G27" s="84"/>
      <c r="H27" s="84"/>
      <c r="I27" s="85"/>
      <c r="J27" s="84"/>
      <c r="K27" s="84"/>
      <c r="L27" s="84"/>
      <c r="M27" s="84"/>
      <c r="N27" s="84"/>
      <c r="O27" s="84"/>
      <c r="P27" s="86"/>
      <c r="Q27" s="83"/>
      <c r="R27" s="84"/>
      <c r="S27" s="84"/>
      <c r="T27" s="84"/>
      <c r="U27" s="84"/>
      <c r="V27" s="84"/>
      <c r="W27" s="85"/>
      <c r="X27" s="84"/>
      <c r="Y27" s="84"/>
      <c r="Z27" s="84"/>
      <c r="AA27" s="84"/>
      <c r="AB27" s="84"/>
      <c r="AC27" s="84"/>
      <c r="AD27" s="86"/>
      <c r="AE27" s="83"/>
      <c r="AF27" s="84"/>
      <c r="AG27" s="84"/>
      <c r="AH27" s="84"/>
      <c r="AI27" s="84"/>
      <c r="AJ27" s="84"/>
      <c r="AK27" s="85"/>
      <c r="AL27" s="84"/>
      <c r="AM27" s="84"/>
      <c r="AN27" s="84"/>
      <c r="AO27" s="84"/>
      <c r="AP27" s="84"/>
      <c r="AQ27" s="84"/>
      <c r="AR27" s="86"/>
      <c r="AS27" s="83"/>
      <c r="AT27" s="84"/>
      <c r="AU27" s="84"/>
      <c r="AV27" s="84"/>
      <c r="AW27" s="84"/>
      <c r="AX27" s="84"/>
      <c r="AY27" s="85"/>
    </row>
    <row r="28" spans="1:51" x14ac:dyDescent="0.25">
      <c r="A28" s="28" t="s">
        <v>49</v>
      </c>
      <c r="B28" s="41" t="s">
        <v>71</v>
      </c>
      <c r="C28" s="83"/>
      <c r="D28" s="84"/>
      <c r="E28" s="84"/>
      <c r="F28" s="84"/>
      <c r="G28" s="84"/>
      <c r="H28" s="84"/>
      <c r="I28" s="85"/>
      <c r="J28" s="84"/>
      <c r="K28" s="84"/>
      <c r="L28" s="84"/>
      <c r="M28" s="84"/>
      <c r="N28" s="84"/>
      <c r="O28" s="84"/>
      <c r="P28" s="86"/>
      <c r="Q28" s="83"/>
      <c r="R28" s="84"/>
      <c r="S28" s="84"/>
      <c r="T28" s="84"/>
      <c r="U28" s="84"/>
      <c r="V28" s="84"/>
      <c r="W28" s="85"/>
      <c r="X28" s="84"/>
      <c r="Y28" s="84"/>
      <c r="Z28" s="84"/>
      <c r="AA28" s="84"/>
      <c r="AB28" s="84"/>
      <c r="AC28" s="84"/>
      <c r="AD28" s="86"/>
      <c r="AE28" s="83"/>
      <c r="AF28" s="84"/>
      <c r="AG28" s="84"/>
      <c r="AH28" s="84"/>
      <c r="AI28" s="84"/>
      <c r="AJ28" s="84"/>
      <c r="AK28" s="85"/>
      <c r="AL28" s="84"/>
      <c r="AM28" s="84"/>
      <c r="AN28" s="84"/>
      <c r="AO28" s="84"/>
      <c r="AP28" s="84"/>
      <c r="AQ28" s="84"/>
      <c r="AR28" s="86"/>
      <c r="AS28" s="83"/>
      <c r="AT28" s="84"/>
      <c r="AU28" s="84"/>
      <c r="AV28" s="84"/>
      <c r="AW28" s="84"/>
      <c r="AX28" s="84"/>
      <c r="AY28" s="85"/>
    </row>
    <row r="29" spans="1:51" x14ac:dyDescent="0.25">
      <c r="A29" s="28" t="s">
        <v>49</v>
      </c>
      <c r="B29" s="41" t="s">
        <v>72</v>
      </c>
      <c r="C29" s="83"/>
      <c r="D29" s="84"/>
      <c r="E29" s="84"/>
      <c r="F29" s="84"/>
      <c r="G29" s="84"/>
      <c r="H29" s="84"/>
      <c r="I29" s="85"/>
      <c r="J29" s="84"/>
      <c r="K29" s="84"/>
      <c r="L29" s="84"/>
      <c r="M29" s="84"/>
      <c r="N29" s="84"/>
      <c r="O29" s="84"/>
      <c r="P29" s="86"/>
      <c r="Q29" s="83"/>
      <c r="R29" s="84"/>
      <c r="S29" s="84"/>
      <c r="T29" s="84"/>
      <c r="U29" s="84"/>
      <c r="V29" s="84"/>
      <c r="W29" s="85"/>
      <c r="X29" s="84"/>
      <c r="Y29" s="84"/>
      <c r="Z29" s="84"/>
      <c r="AA29" s="84"/>
      <c r="AB29" s="84"/>
      <c r="AC29" s="84"/>
      <c r="AD29" s="86"/>
      <c r="AE29" s="83"/>
      <c r="AF29" s="84"/>
      <c r="AG29" s="84"/>
      <c r="AH29" s="84"/>
      <c r="AI29" s="84"/>
      <c r="AJ29" s="84"/>
      <c r="AK29" s="85"/>
      <c r="AL29" s="84"/>
      <c r="AM29" s="84"/>
      <c r="AN29" s="84"/>
      <c r="AO29" s="84"/>
      <c r="AP29" s="84"/>
      <c r="AQ29" s="84"/>
      <c r="AR29" s="86"/>
      <c r="AS29" s="83"/>
      <c r="AT29" s="84"/>
      <c r="AU29" s="84"/>
      <c r="AV29" s="84"/>
      <c r="AW29" s="84"/>
      <c r="AX29" s="84"/>
      <c r="AY29" s="85"/>
    </row>
    <row r="30" spans="1:51" ht="15.75" thickBot="1" x14ac:dyDescent="0.3">
      <c r="A30" s="29" t="s">
        <v>49</v>
      </c>
      <c r="B30" s="42" t="s">
        <v>73</v>
      </c>
      <c r="C30" s="83"/>
      <c r="D30" s="84"/>
      <c r="E30" s="84"/>
      <c r="F30" s="84"/>
      <c r="G30" s="84"/>
      <c r="H30" s="84"/>
      <c r="I30" s="85"/>
      <c r="J30" s="84"/>
      <c r="K30" s="84"/>
      <c r="L30" s="84"/>
      <c r="M30" s="84"/>
      <c r="N30" s="84"/>
      <c r="O30" s="84"/>
      <c r="P30" s="86"/>
      <c r="Q30" s="83"/>
      <c r="R30" s="84"/>
      <c r="S30" s="84"/>
      <c r="T30" s="84"/>
      <c r="U30" s="84"/>
      <c r="V30" s="84"/>
      <c r="W30" s="85"/>
      <c r="X30" s="84"/>
      <c r="Y30" s="84"/>
      <c r="Z30" s="84"/>
      <c r="AA30" s="84"/>
      <c r="AB30" s="84"/>
      <c r="AC30" s="84"/>
      <c r="AD30" s="86"/>
      <c r="AE30" s="83"/>
      <c r="AF30" s="84"/>
      <c r="AG30" s="84"/>
      <c r="AH30" s="84"/>
      <c r="AI30" s="84"/>
      <c r="AJ30" s="84"/>
      <c r="AK30" s="85"/>
      <c r="AL30" s="84"/>
      <c r="AM30" s="84"/>
      <c r="AN30" s="84"/>
      <c r="AO30" s="84"/>
      <c r="AP30" s="84"/>
      <c r="AQ30" s="84"/>
      <c r="AR30" s="86"/>
      <c r="AS30" s="83"/>
      <c r="AT30" s="84"/>
      <c r="AU30" s="84"/>
      <c r="AV30" s="84"/>
      <c r="AW30" s="84"/>
      <c r="AX30" s="84"/>
      <c r="AY30" s="85"/>
    </row>
    <row r="31" spans="1:51" x14ac:dyDescent="0.25">
      <c r="A31" s="30" t="s">
        <v>36</v>
      </c>
      <c r="B31" s="40" t="s">
        <v>41</v>
      </c>
      <c r="C31" s="83"/>
      <c r="D31" s="84"/>
      <c r="E31" s="84"/>
      <c r="F31" s="84"/>
      <c r="G31" s="84"/>
      <c r="H31" s="84"/>
      <c r="I31" s="85"/>
      <c r="J31" s="84"/>
      <c r="K31" s="84"/>
      <c r="L31" s="84"/>
      <c r="M31" s="84"/>
      <c r="N31" s="84"/>
      <c r="O31" s="84"/>
      <c r="P31" s="86"/>
      <c r="Q31" s="83"/>
      <c r="R31" s="84"/>
      <c r="S31" s="84"/>
      <c r="T31" s="84"/>
      <c r="U31" s="84"/>
      <c r="V31" s="84"/>
      <c r="W31" s="85"/>
      <c r="X31" s="84"/>
      <c r="Y31" s="84"/>
      <c r="Z31" s="84"/>
      <c r="AA31" s="84"/>
      <c r="AB31" s="84"/>
      <c r="AC31" s="84"/>
      <c r="AD31" s="86"/>
      <c r="AE31" s="83"/>
      <c r="AF31" s="84"/>
      <c r="AG31" s="84"/>
      <c r="AH31" s="84"/>
      <c r="AI31" s="84"/>
      <c r="AJ31" s="84"/>
      <c r="AK31" s="85"/>
      <c r="AL31" s="84"/>
      <c r="AM31" s="84"/>
      <c r="AN31" s="84"/>
      <c r="AO31" s="84"/>
      <c r="AP31" s="84"/>
      <c r="AQ31" s="84"/>
      <c r="AR31" s="86"/>
      <c r="AS31" s="83"/>
      <c r="AT31" s="84"/>
      <c r="AU31" s="84"/>
      <c r="AV31" s="84"/>
      <c r="AW31" s="84"/>
      <c r="AX31" s="84"/>
      <c r="AY31" s="85"/>
    </row>
    <row r="32" spans="1:51" x14ac:dyDescent="0.25">
      <c r="A32" s="5" t="s">
        <v>36</v>
      </c>
      <c r="B32" s="41" t="s">
        <v>37</v>
      </c>
      <c r="C32" s="83"/>
      <c r="D32" s="84"/>
      <c r="E32" s="84"/>
      <c r="F32" s="84"/>
      <c r="G32" s="84"/>
      <c r="H32" s="84"/>
      <c r="I32" s="85"/>
      <c r="J32" s="84"/>
      <c r="K32" s="84"/>
      <c r="L32" s="84"/>
      <c r="M32" s="84"/>
      <c r="N32" s="84"/>
      <c r="O32" s="84"/>
      <c r="P32" s="86"/>
      <c r="Q32" s="83"/>
      <c r="R32" s="84"/>
      <c r="S32" s="84"/>
      <c r="T32" s="84"/>
      <c r="U32" s="84"/>
      <c r="V32" s="84"/>
      <c r="W32" s="85"/>
      <c r="X32" s="84"/>
      <c r="Y32" s="84"/>
      <c r="Z32" s="84"/>
      <c r="AA32" s="84"/>
      <c r="AB32" s="84"/>
      <c r="AC32" s="84"/>
      <c r="AD32" s="86"/>
      <c r="AE32" s="83"/>
      <c r="AF32" s="84"/>
      <c r="AG32" s="84"/>
      <c r="AH32" s="84"/>
      <c r="AI32" s="84"/>
      <c r="AJ32" s="84"/>
      <c r="AK32" s="85"/>
      <c r="AL32" s="84"/>
      <c r="AM32" s="84"/>
      <c r="AN32" s="84"/>
      <c r="AO32" s="84"/>
      <c r="AP32" s="84"/>
      <c r="AQ32" s="84"/>
      <c r="AR32" s="86"/>
      <c r="AS32" s="83"/>
      <c r="AT32" s="84"/>
      <c r="AU32" s="84"/>
      <c r="AV32" s="84"/>
      <c r="AW32" s="84"/>
      <c r="AX32" s="84"/>
      <c r="AY32" s="85"/>
    </row>
    <row r="33" spans="1:51" x14ac:dyDescent="0.25">
      <c r="A33" s="5" t="s">
        <v>36</v>
      </c>
      <c r="B33" s="41" t="s">
        <v>38</v>
      </c>
      <c r="C33" s="83"/>
      <c r="D33" s="84"/>
      <c r="E33" s="84"/>
      <c r="F33" s="84"/>
      <c r="G33" s="84"/>
      <c r="H33" s="84"/>
      <c r="I33" s="85"/>
      <c r="J33" s="84"/>
      <c r="K33" s="84"/>
      <c r="L33" s="84"/>
      <c r="M33" s="84"/>
      <c r="N33" s="84"/>
      <c r="O33" s="84"/>
      <c r="P33" s="86"/>
      <c r="Q33" s="83"/>
      <c r="R33" s="84"/>
      <c r="S33" s="84"/>
      <c r="T33" s="84"/>
      <c r="U33" s="84"/>
      <c r="V33" s="84"/>
      <c r="W33" s="85"/>
      <c r="X33" s="84"/>
      <c r="Y33" s="84"/>
      <c r="Z33" s="84"/>
      <c r="AA33" s="84"/>
      <c r="AB33" s="84"/>
      <c r="AC33" s="84"/>
      <c r="AD33" s="86"/>
      <c r="AE33" s="83"/>
      <c r="AF33" s="84"/>
      <c r="AG33" s="84"/>
      <c r="AH33" s="84"/>
      <c r="AI33" s="84"/>
      <c r="AJ33" s="84"/>
      <c r="AK33" s="85"/>
      <c r="AL33" s="84"/>
      <c r="AM33" s="84"/>
      <c r="AN33" s="84"/>
      <c r="AO33" s="84"/>
      <c r="AP33" s="84"/>
      <c r="AQ33" s="84"/>
      <c r="AR33" s="86"/>
      <c r="AS33" s="83"/>
      <c r="AT33" s="84"/>
      <c r="AU33" s="84"/>
      <c r="AV33" s="84"/>
      <c r="AW33" s="84"/>
      <c r="AX33" s="84"/>
      <c r="AY33" s="85"/>
    </row>
    <row r="34" spans="1:51" x14ac:dyDescent="0.25">
      <c r="A34" s="5" t="s">
        <v>36</v>
      </c>
      <c r="B34" s="41" t="s">
        <v>39</v>
      </c>
      <c r="C34" s="83"/>
      <c r="D34" s="84"/>
      <c r="E34" s="84"/>
      <c r="F34" s="84"/>
      <c r="G34" s="84"/>
      <c r="H34" s="84"/>
      <c r="I34" s="85"/>
      <c r="J34" s="84"/>
      <c r="K34" s="84"/>
      <c r="L34" s="84"/>
      <c r="M34" s="84"/>
      <c r="N34" s="84"/>
      <c r="O34" s="84"/>
      <c r="P34" s="86"/>
      <c r="Q34" s="83"/>
      <c r="R34" s="84"/>
      <c r="S34" s="84"/>
      <c r="T34" s="84"/>
      <c r="U34" s="84"/>
      <c r="V34" s="84"/>
      <c r="W34" s="85"/>
      <c r="X34" s="84"/>
      <c r="Y34" s="84"/>
      <c r="Z34" s="84"/>
      <c r="AA34" s="84"/>
      <c r="AB34" s="84"/>
      <c r="AC34" s="84"/>
      <c r="AD34" s="86"/>
      <c r="AE34" s="83"/>
      <c r="AF34" s="84"/>
      <c r="AG34" s="84"/>
      <c r="AH34" s="84"/>
      <c r="AI34" s="84"/>
      <c r="AJ34" s="84"/>
      <c r="AK34" s="85"/>
      <c r="AL34" s="84"/>
      <c r="AM34" s="84"/>
      <c r="AN34" s="84"/>
      <c r="AO34" s="84"/>
      <c r="AP34" s="84"/>
      <c r="AQ34" s="84"/>
      <c r="AR34" s="86"/>
      <c r="AS34" s="83"/>
      <c r="AT34" s="84"/>
      <c r="AU34" s="84"/>
      <c r="AV34" s="84"/>
      <c r="AW34" s="84"/>
      <c r="AX34" s="84"/>
      <c r="AY34" s="85"/>
    </row>
    <row r="35" spans="1:51" ht="15.75" thickBot="1" x14ac:dyDescent="0.3">
      <c r="A35" s="31" t="s">
        <v>36</v>
      </c>
      <c r="B35" s="42" t="s">
        <v>40</v>
      </c>
      <c r="C35" s="83"/>
      <c r="D35" s="84"/>
      <c r="E35" s="84"/>
      <c r="F35" s="84"/>
      <c r="G35" s="84"/>
      <c r="H35" s="84"/>
      <c r="I35" s="85"/>
      <c r="J35" s="84"/>
      <c r="K35" s="84"/>
      <c r="L35" s="84"/>
      <c r="M35" s="84"/>
      <c r="N35" s="84"/>
      <c r="O35" s="84"/>
      <c r="P35" s="86"/>
      <c r="Q35" s="83"/>
      <c r="R35" s="84"/>
      <c r="S35" s="84"/>
      <c r="T35" s="84"/>
      <c r="U35" s="84"/>
      <c r="V35" s="84"/>
      <c r="W35" s="85"/>
      <c r="X35" s="84"/>
      <c r="Y35" s="84"/>
      <c r="Z35" s="84"/>
      <c r="AA35" s="84"/>
      <c r="AB35" s="84"/>
      <c r="AC35" s="84"/>
      <c r="AD35" s="86"/>
      <c r="AE35" s="83"/>
      <c r="AF35" s="84"/>
      <c r="AG35" s="84"/>
      <c r="AH35" s="84"/>
      <c r="AI35" s="84"/>
      <c r="AJ35" s="84"/>
      <c r="AK35" s="85"/>
      <c r="AL35" s="84"/>
      <c r="AM35" s="84"/>
      <c r="AN35" s="84"/>
      <c r="AO35" s="84"/>
      <c r="AP35" s="84"/>
      <c r="AQ35" s="84"/>
      <c r="AR35" s="86"/>
      <c r="AS35" s="83"/>
      <c r="AT35" s="84"/>
      <c r="AU35" s="84"/>
      <c r="AV35" s="84"/>
      <c r="AW35" s="84"/>
      <c r="AX35" s="84"/>
      <c r="AY35" s="85"/>
    </row>
    <row r="36" spans="1:51" x14ac:dyDescent="0.25">
      <c r="A36" s="27" t="s">
        <v>42</v>
      </c>
      <c r="B36" s="40" t="s">
        <v>41</v>
      </c>
      <c r="C36" s="83"/>
      <c r="D36" s="84"/>
      <c r="E36" s="84"/>
      <c r="F36" s="84"/>
      <c r="G36" s="84"/>
      <c r="H36" s="84"/>
      <c r="I36" s="85"/>
      <c r="J36" s="84"/>
      <c r="K36" s="84"/>
      <c r="L36" s="84"/>
      <c r="M36" s="84"/>
      <c r="N36" s="84"/>
      <c r="O36" s="84"/>
      <c r="P36" s="86"/>
      <c r="Q36" s="83"/>
      <c r="R36" s="84"/>
      <c r="S36" s="84"/>
      <c r="T36" s="84"/>
      <c r="U36" s="84"/>
      <c r="V36" s="84"/>
      <c r="W36" s="85"/>
      <c r="X36" s="84"/>
      <c r="Y36" s="84"/>
      <c r="Z36" s="84"/>
      <c r="AA36" s="84"/>
      <c r="AB36" s="84"/>
      <c r="AC36" s="84"/>
      <c r="AD36" s="86"/>
      <c r="AE36" s="83"/>
      <c r="AF36" s="84"/>
      <c r="AG36" s="84"/>
      <c r="AH36" s="84"/>
      <c r="AI36" s="84"/>
      <c r="AJ36" s="84"/>
      <c r="AK36" s="85"/>
      <c r="AL36" s="84"/>
      <c r="AM36" s="84"/>
      <c r="AN36" s="84"/>
      <c r="AO36" s="84"/>
      <c r="AP36" s="84"/>
      <c r="AQ36" s="84"/>
      <c r="AR36" s="86"/>
      <c r="AS36" s="83"/>
      <c r="AT36" s="84"/>
      <c r="AU36" s="84"/>
      <c r="AV36" s="84"/>
      <c r="AW36" s="84"/>
      <c r="AX36" s="84"/>
      <c r="AY36" s="85"/>
    </row>
    <row r="37" spans="1:51" x14ac:dyDescent="0.25">
      <c r="A37" s="28" t="s">
        <v>42</v>
      </c>
      <c r="B37" s="41" t="s">
        <v>37</v>
      </c>
      <c r="C37" s="83"/>
      <c r="D37" s="84"/>
      <c r="E37" s="84"/>
      <c r="F37" s="84"/>
      <c r="G37" s="84"/>
      <c r="H37" s="84"/>
      <c r="I37" s="85"/>
      <c r="J37" s="84"/>
      <c r="K37" s="84"/>
      <c r="L37" s="84"/>
      <c r="M37" s="84"/>
      <c r="N37" s="84"/>
      <c r="O37" s="84"/>
      <c r="P37" s="86"/>
      <c r="Q37" s="83"/>
      <c r="R37" s="84"/>
      <c r="S37" s="84"/>
      <c r="T37" s="84"/>
      <c r="U37" s="84"/>
      <c r="V37" s="84"/>
      <c r="W37" s="85"/>
      <c r="X37" s="84"/>
      <c r="Y37" s="84"/>
      <c r="Z37" s="84"/>
      <c r="AA37" s="84"/>
      <c r="AB37" s="84"/>
      <c r="AC37" s="84"/>
      <c r="AD37" s="86"/>
      <c r="AE37" s="83"/>
      <c r="AF37" s="84"/>
      <c r="AG37" s="84"/>
      <c r="AH37" s="84"/>
      <c r="AI37" s="84"/>
      <c r="AJ37" s="84"/>
      <c r="AK37" s="85"/>
      <c r="AL37" s="84"/>
      <c r="AM37" s="84"/>
      <c r="AN37" s="84"/>
      <c r="AO37" s="84"/>
      <c r="AP37" s="84"/>
      <c r="AQ37" s="84"/>
      <c r="AR37" s="86"/>
      <c r="AS37" s="83"/>
      <c r="AT37" s="84"/>
      <c r="AU37" s="84"/>
      <c r="AV37" s="84"/>
      <c r="AW37" s="84"/>
      <c r="AX37" s="84"/>
      <c r="AY37" s="85"/>
    </row>
    <row r="38" spans="1:51" x14ac:dyDescent="0.25">
      <c r="A38" s="28" t="s">
        <v>42</v>
      </c>
      <c r="B38" s="41" t="s">
        <v>38</v>
      </c>
      <c r="C38" s="83"/>
      <c r="D38" s="84"/>
      <c r="E38" s="84"/>
      <c r="F38" s="84"/>
      <c r="G38" s="84"/>
      <c r="H38" s="84"/>
      <c r="I38" s="85"/>
      <c r="J38" s="84"/>
      <c r="K38" s="84"/>
      <c r="L38" s="84"/>
      <c r="M38" s="84"/>
      <c r="N38" s="84"/>
      <c r="O38" s="84"/>
      <c r="P38" s="86"/>
      <c r="Q38" s="83"/>
      <c r="R38" s="84"/>
      <c r="S38" s="84"/>
      <c r="T38" s="84"/>
      <c r="U38" s="84"/>
      <c r="V38" s="84"/>
      <c r="W38" s="85"/>
      <c r="X38" s="84"/>
      <c r="Y38" s="84"/>
      <c r="Z38" s="84"/>
      <c r="AA38" s="84"/>
      <c r="AB38" s="84"/>
      <c r="AC38" s="84"/>
      <c r="AD38" s="86"/>
      <c r="AE38" s="83"/>
      <c r="AF38" s="84"/>
      <c r="AG38" s="84"/>
      <c r="AH38" s="84"/>
      <c r="AI38" s="84"/>
      <c r="AJ38" s="84"/>
      <c r="AK38" s="85"/>
      <c r="AL38" s="84"/>
      <c r="AM38" s="84"/>
      <c r="AN38" s="84"/>
      <c r="AO38" s="84"/>
      <c r="AP38" s="84"/>
      <c r="AQ38" s="84"/>
      <c r="AR38" s="86"/>
      <c r="AS38" s="83"/>
      <c r="AT38" s="84"/>
      <c r="AU38" s="84"/>
      <c r="AV38" s="84"/>
      <c r="AW38" s="84"/>
      <c r="AX38" s="84"/>
      <c r="AY38" s="85"/>
    </row>
    <row r="39" spans="1:51" x14ac:dyDescent="0.25">
      <c r="A39" s="28" t="s">
        <v>42</v>
      </c>
      <c r="B39" s="41" t="s">
        <v>39</v>
      </c>
      <c r="C39" s="83"/>
      <c r="D39" s="84"/>
      <c r="E39" s="84"/>
      <c r="F39" s="84"/>
      <c r="G39" s="84"/>
      <c r="H39" s="84"/>
      <c r="I39" s="85"/>
      <c r="J39" s="84"/>
      <c r="K39" s="84"/>
      <c r="L39" s="84"/>
      <c r="M39" s="84"/>
      <c r="N39" s="84"/>
      <c r="O39" s="84"/>
      <c r="P39" s="86"/>
      <c r="Q39" s="83"/>
      <c r="R39" s="84"/>
      <c r="S39" s="84"/>
      <c r="T39" s="84"/>
      <c r="U39" s="84"/>
      <c r="V39" s="84"/>
      <c r="W39" s="85"/>
      <c r="X39" s="84"/>
      <c r="Y39" s="84"/>
      <c r="Z39" s="84"/>
      <c r="AA39" s="84"/>
      <c r="AB39" s="84"/>
      <c r="AC39" s="84"/>
      <c r="AD39" s="86"/>
      <c r="AE39" s="83"/>
      <c r="AF39" s="84"/>
      <c r="AG39" s="84"/>
      <c r="AH39" s="84"/>
      <c r="AI39" s="84"/>
      <c r="AJ39" s="84"/>
      <c r="AK39" s="85"/>
      <c r="AL39" s="84"/>
      <c r="AM39" s="84"/>
      <c r="AN39" s="84"/>
      <c r="AO39" s="84"/>
      <c r="AP39" s="84"/>
      <c r="AQ39" s="84"/>
      <c r="AR39" s="86"/>
      <c r="AS39" s="83"/>
      <c r="AT39" s="84"/>
      <c r="AU39" s="84"/>
      <c r="AV39" s="84"/>
      <c r="AW39" s="84"/>
      <c r="AX39" s="84"/>
      <c r="AY39" s="85"/>
    </row>
    <row r="40" spans="1:51" ht="15.75" thickBot="1" x14ac:dyDescent="0.3">
      <c r="A40" s="29" t="s">
        <v>42</v>
      </c>
      <c r="B40" s="42" t="s">
        <v>40</v>
      </c>
      <c r="C40" s="83"/>
      <c r="D40" s="84"/>
      <c r="E40" s="84"/>
      <c r="F40" s="84"/>
      <c r="G40" s="84"/>
      <c r="H40" s="84"/>
      <c r="I40" s="85"/>
      <c r="J40" s="84"/>
      <c r="K40" s="84"/>
      <c r="L40" s="84"/>
      <c r="M40" s="84"/>
      <c r="N40" s="84"/>
      <c r="O40" s="84"/>
      <c r="P40" s="86"/>
      <c r="Q40" s="83"/>
      <c r="R40" s="84"/>
      <c r="S40" s="84"/>
      <c r="T40" s="84"/>
      <c r="U40" s="84"/>
      <c r="V40" s="84"/>
      <c r="W40" s="85"/>
      <c r="X40" s="84"/>
      <c r="Y40" s="84"/>
      <c r="Z40" s="84"/>
      <c r="AA40" s="84"/>
      <c r="AB40" s="84"/>
      <c r="AC40" s="84"/>
      <c r="AD40" s="86"/>
      <c r="AE40" s="83"/>
      <c r="AF40" s="84"/>
      <c r="AG40" s="84"/>
      <c r="AH40" s="84"/>
      <c r="AI40" s="84"/>
      <c r="AJ40" s="84"/>
      <c r="AK40" s="85"/>
      <c r="AL40" s="84"/>
      <c r="AM40" s="84"/>
      <c r="AN40" s="84"/>
      <c r="AO40" s="84"/>
      <c r="AP40" s="84"/>
      <c r="AQ40" s="84"/>
      <c r="AR40" s="86"/>
      <c r="AS40" s="83"/>
      <c r="AT40" s="84"/>
      <c r="AU40" s="84"/>
      <c r="AV40" s="84"/>
      <c r="AW40" s="84"/>
      <c r="AX40" s="84"/>
      <c r="AY40" s="85"/>
    </row>
    <row r="41" spans="1:51" x14ac:dyDescent="0.25">
      <c r="A41" s="27" t="s">
        <v>43</v>
      </c>
      <c r="B41" s="40" t="s">
        <v>41</v>
      </c>
      <c r="C41" s="83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6"/>
      <c r="Q41" s="83"/>
      <c r="R41" s="84"/>
      <c r="S41" s="84"/>
      <c r="T41" s="84"/>
      <c r="U41" s="84"/>
      <c r="V41" s="84"/>
      <c r="W41" s="85"/>
      <c r="X41" s="84"/>
      <c r="Y41" s="84"/>
      <c r="Z41" s="84"/>
      <c r="AA41" s="84"/>
      <c r="AB41" s="84"/>
      <c r="AC41" s="84"/>
      <c r="AD41" s="86"/>
      <c r="AE41" s="83"/>
      <c r="AF41" s="84"/>
      <c r="AG41" s="84"/>
      <c r="AH41" s="84"/>
      <c r="AI41" s="84"/>
      <c r="AJ41" s="84"/>
      <c r="AK41" s="85"/>
      <c r="AL41" s="84"/>
      <c r="AM41" s="84"/>
      <c r="AN41" s="84"/>
      <c r="AO41" s="84"/>
      <c r="AP41" s="84"/>
      <c r="AQ41" s="84"/>
      <c r="AR41" s="86"/>
      <c r="AS41" s="83"/>
      <c r="AT41" s="84"/>
      <c r="AU41" s="84"/>
      <c r="AV41" s="84"/>
      <c r="AW41" s="84"/>
      <c r="AX41" s="84"/>
      <c r="AY41" s="85"/>
    </row>
    <row r="42" spans="1:51" x14ac:dyDescent="0.25">
      <c r="A42" s="28" t="s">
        <v>43</v>
      </c>
      <c r="B42" s="41" t="s">
        <v>37</v>
      </c>
      <c r="C42" s="83"/>
      <c r="D42" s="84"/>
      <c r="E42" s="84"/>
      <c r="F42" s="84"/>
      <c r="G42" s="84"/>
      <c r="H42" s="84"/>
      <c r="I42" s="85"/>
      <c r="J42" s="84"/>
      <c r="K42" s="84"/>
      <c r="L42" s="84"/>
      <c r="M42" s="84"/>
      <c r="N42" s="84"/>
      <c r="O42" s="84"/>
      <c r="P42" s="86"/>
      <c r="Q42" s="83"/>
      <c r="R42" s="84"/>
      <c r="S42" s="84"/>
      <c r="T42" s="84"/>
      <c r="U42" s="84"/>
      <c r="V42" s="84"/>
      <c r="W42" s="85"/>
      <c r="X42" s="84"/>
      <c r="Y42" s="84"/>
      <c r="Z42" s="84"/>
      <c r="AA42" s="84"/>
      <c r="AB42" s="84"/>
      <c r="AC42" s="84"/>
      <c r="AD42" s="86"/>
      <c r="AE42" s="83"/>
      <c r="AF42" s="84"/>
      <c r="AG42" s="84"/>
      <c r="AH42" s="84"/>
      <c r="AI42" s="84"/>
      <c r="AJ42" s="84"/>
      <c r="AK42" s="85"/>
      <c r="AL42" s="84"/>
      <c r="AM42" s="84"/>
      <c r="AN42" s="84"/>
      <c r="AO42" s="84"/>
      <c r="AP42" s="84"/>
      <c r="AQ42" s="84"/>
      <c r="AR42" s="86"/>
      <c r="AS42" s="83"/>
      <c r="AT42" s="84"/>
      <c r="AU42" s="84"/>
      <c r="AV42" s="84"/>
      <c r="AW42" s="84"/>
      <c r="AX42" s="84"/>
      <c r="AY42" s="85"/>
    </row>
    <row r="43" spans="1:51" x14ac:dyDescent="0.25">
      <c r="A43" s="28" t="s">
        <v>43</v>
      </c>
      <c r="B43" s="41" t="s">
        <v>38</v>
      </c>
      <c r="C43" s="83"/>
      <c r="D43" s="84"/>
      <c r="E43" s="84"/>
      <c r="F43" s="84"/>
      <c r="G43" s="84"/>
      <c r="H43" s="84"/>
      <c r="I43" s="85"/>
      <c r="J43" s="84"/>
      <c r="K43" s="84"/>
      <c r="L43" s="84"/>
      <c r="M43" s="84"/>
      <c r="N43" s="84"/>
      <c r="O43" s="84"/>
      <c r="P43" s="86"/>
      <c r="Q43" s="83"/>
      <c r="R43" s="84"/>
      <c r="S43" s="84"/>
      <c r="T43" s="84"/>
      <c r="U43" s="84"/>
      <c r="V43" s="84"/>
      <c r="W43" s="85"/>
      <c r="X43" s="84"/>
      <c r="Y43" s="84"/>
      <c r="Z43" s="84"/>
      <c r="AA43" s="84"/>
      <c r="AB43" s="84"/>
      <c r="AC43" s="84"/>
      <c r="AD43" s="86"/>
      <c r="AE43" s="83"/>
      <c r="AF43" s="84"/>
      <c r="AG43" s="84"/>
      <c r="AH43" s="84"/>
      <c r="AI43" s="84"/>
      <c r="AJ43" s="84"/>
      <c r="AK43" s="85"/>
      <c r="AL43" s="84"/>
      <c r="AM43" s="84"/>
      <c r="AN43" s="84"/>
      <c r="AO43" s="84"/>
      <c r="AP43" s="84"/>
      <c r="AQ43" s="84"/>
      <c r="AR43" s="86"/>
      <c r="AS43" s="83"/>
      <c r="AT43" s="84"/>
      <c r="AU43" s="84"/>
      <c r="AV43" s="84"/>
      <c r="AW43" s="84"/>
      <c r="AX43" s="84"/>
      <c r="AY43" s="85"/>
    </row>
    <row r="44" spans="1:51" x14ac:dyDescent="0.25">
      <c r="A44" s="28" t="s">
        <v>43</v>
      </c>
      <c r="B44" s="41" t="s">
        <v>39</v>
      </c>
      <c r="C44" s="83"/>
      <c r="D44" s="84"/>
      <c r="E44" s="84"/>
      <c r="F44" s="84"/>
      <c r="G44" s="84"/>
      <c r="H44" s="84"/>
      <c r="I44" s="85"/>
      <c r="J44" s="84"/>
      <c r="K44" s="84"/>
      <c r="L44" s="84"/>
      <c r="M44" s="84"/>
      <c r="N44" s="84"/>
      <c r="O44" s="84"/>
      <c r="P44" s="86"/>
      <c r="Q44" s="83"/>
      <c r="R44" s="84"/>
      <c r="S44" s="84"/>
      <c r="T44" s="84"/>
      <c r="U44" s="84"/>
      <c r="V44" s="84"/>
      <c r="W44" s="85"/>
      <c r="X44" s="84"/>
      <c r="Y44" s="84"/>
      <c r="Z44" s="84"/>
      <c r="AA44" s="84"/>
      <c r="AB44" s="84"/>
      <c r="AC44" s="84"/>
      <c r="AD44" s="86"/>
      <c r="AE44" s="83"/>
      <c r="AF44" s="84"/>
      <c r="AG44" s="84"/>
      <c r="AH44" s="84"/>
      <c r="AI44" s="84"/>
      <c r="AJ44" s="84"/>
      <c r="AK44" s="85"/>
      <c r="AL44" s="84"/>
      <c r="AM44" s="84"/>
      <c r="AN44" s="84"/>
      <c r="AO44" s="84"/>
      <c r="AP44" s="84"/>
      <c r="AQ44" s="84"/>
      <c r="AR44" s="86"/>
      <c r="AS44" s="83"/>
      <c r="AT44" s="84"/>
      <c r="AU44" s="84"/>
      <c r="AV44" s="84"/>
      <c r="AW44" s="84"/>
      <c r="AX44" s="84"/>
      <c r="AY44" s="85"/>
    </row>
    <row r="45" spans="1:51" ht="15.75" thickBot="1" x14ac:dyDescent="0.3">
      <c r="A45" s="29" t="s">
        <v>43</v>
      </c>
      <c r="B45" s="42" t="s">
        <v>40</v>
      </c>
      <c r="C45" s="83"/>
      <c r="D45" s="84"/>
      <c r="E45" s="84"/>
      <c r="F45" s="84"/>
      <c r="G45" s="84"/>
      <c r="H45" s="84"/>
      <c r="I45" s="85"/>
      <c r="J45" s="84"/>
      <c r="K45" s="84"/>
      <c r="L45" s="84"/>
      <c r="M45" s="84"/>
      <c r="N45" s="84"/>
      <c r="O45" s="84"/>
      <c r="P45" s="86"/>
      <c r="Q45" s="83"/>
      <c r="R45" s="84"/>
      <c r="S45" s="84"/>
      <c r="T45" s="84"/>
      <c r="U45" s="84"/>
      <c r="V45" s="84"/>
      <c r="W45" s="85"/>
      <c r="X45" s="84"/>
      <c r="Y45" s="84"/>
      <c r="Z45" s="84"/>
      <c r="AA45" s="84"/>
      <c r="AB45" s="84"/>
      <c r="AC45" s="84"/>
      <c r="AD45" s="86"/>
      <c r="AE45" s="83"/>
      <c r="AF45" s="84"/>
      <c r="AG45" s="84"/>
      <c r="AH45" s="84"/>
      <c r="AI45" s="84"/>
      <c r="AJ45" s="84"/>
      <c r="AK45" s="85"/>
      <c r="AL45" s="84"/>
      <c r="AM45" s="84"/>
      <c r="AN45" s="84"/>
      <c r="AO45" s="84"/>
      <c r="AP45" s="84"/>
      <c r="AQ45" s="84"/>
      <c r="AR45" s="86"/>
      <c r="AS45" s="83"/>
      <c r="AT45" s="84"/>
      <c r="AU45" s="84"/>
      <c r="AV45" s="84"/>
      <c r="AW45" s="84"/>
      <c r="AX45" s="84"/>
      <c r="AY45" s="85"/>
    </row>
    <row r="46" spans="1:51" x14ac:dyDescent="0.25">
      <c r="A46" s="27" t="s">
        <v>44</v>
      </c>
      <c r="B46" s="40" t="s">
        <v>41</v>
      </c>
      <c r="C46" s="83"/>
      <c r="D46" s="84"/>
      <c r="E46" s="84"/>
      <c r="F46" s="84"/>
      <c r="G46" s="84"/>
      <c r="H46" s="84"/>
      <c r="I46" s="85"/>
      <c r="J46" s="84"/>
      <c r="K46" s="84"/>
      <c r="L46" s="84"/>
      <c r="M46" s="84"/>
      <c r="N46" s="84"/>
      <c r="O46" s="84"/>
      <c r="P46" s="86"/>
      <c r="Q46" s="83"/>
      <c r="R46" s="84"/>
      <c r="S46" s="84"/>
      <c r="T46" s="84"/>
      <c r="U46" s="84"/>
      <c r="V46" s="84"/>
      <c r="W46" s="85"/>
      <c r="X46" s="84"/>
      <c r="Y46" s="84"/>
      <c r="Z46" s="84"/>
      <c r="AA46" s="84"/>
      <c r="AB46" s="84"/>
      <c r="AC46" s="84"/>
      <c r="AD46" s="86"/>
      <c r="AE46" s="83"/>
      <c r="AF46" s="84"/>
      <c r="AG46" s="84"/>
      <c r="AH46" s="84"/>
      <c r="AI46" s="84"/>
      <c r="AJ46" s="84"/>
      <c r="AK46" s="85"/>
      <c r="AL46" s="84"/>
      <c r="AM46" s="84"/>
      <c r="AN46" s="84"/>
      <c r="AO46" s="84"/>
      <c r="AP46" s="84"/>
      <c r="AQ46" s="84"/>
      <c r="AR46" s="86"/>
      <c r="AS46" s="83"/>
      <c r="AT46" s="84"/>
      <c r="AU46" s="84"/>
      <c r="AV46" s="84"/>
      <c r="AW46" s="84"/>
      <c r="AX46" s="84"/>
      <c r="AY46" s="85"/>
    </row>
    <row r="47" spans="1:51" x14ac:dyDescent="0.25">
      <c r="A47" s="28" t="s">
        <v>44</v>
      </c>
      <c r="B47" s="41" t="s">
        <v>45</v>
      </c>
      <c r="C47" s="83"/>
      <c r="D47" s="84"/>
      <c r="E47" s="84"/>
      <c r="F47" s="84"/>
      <c r="G47" s="84"/>
      <c r="H47" s="84"/>
      <c r="I47" s="85"/>
      <c r="J47" s="84"/>
      <c r="K47" s="84"/>
      <c r="L47" s="84"/>
      <c r="M47" s="84"/>
      <c r="N47" s="84"/>
      <c r="O47" s="84"/>
      <c r="P47" s="86"/>
      <c r="Q47" s="83"/>
      <c r="R47" s="84"/>
      <c r="S47" s="84"/>
      <c r="T47" s="84"/>
      <c r="U47" s="84"/>
      <c r="V47" s="84"/>
      <c r="W47" s="85"/>
      <c r="X47" s="84"/>
      <c r="Y47" s="84"/>
      <c r="Z47" s="84"/>
      <c r="AA47" s="84"/>
      <c r="AB47" s="84"/>
      <c r="AC47" s="84"/>
      <c r="AD47" s="86"/>
      <c r="AE47" s="83"/>
      <c r="AF47" s="84"/>
      <c r="AG47" s="84"/>
      <c r="AH47" s="84"/>
      <c r="AI47" s="84"/>
      <c r="AJ47" s="84"/>
      <c r="AK47" s="85"/>
      <c r="AL47" s="84"/>
      <c r="AM47" s="84"/>
      <c r="AN47" s="84"/>
      <c r="AO47" s="84"/>
      <c r="AP47" s="84"/>
      <c r="AQ47" s="84"/>
      <c r="AR47" s="86"/>
      <c r="AS47" s="83"/>
      <c r="AT47" s="84"/>
      <c r="AU47" s="84"/>
      <c r="AV47" s="84"/>
      <c r="AW47" s="84"/>
      <c r="AX47" s="84"/>
      <c r="AY47" s="85"/>
    </row>
    <row r="48" spans="1:51" x14ac:dyDescent="0.25">
      <c r="A48" s="28" t="s">
        <v>44</v>
      </c>
      <c r="B48" s="41" t="s">
        <v>46</v>
      </c>
      <c r="C48" s="83"/>
      <c r="D48" s="84"/>
      <c r="E48" s="84"/>
      <c r="F48" s="84"/>
      <c r="G48" s="84"/>
      <c r="H48" s="84"/>
      <c r="I48" s="85"/>
      <c r="J48" s="84"/>
      <c r="K48" s="84"/>
      <c r="L48" s="84"/>
      <c r="M48" s="84"/>
      <c r="N48" s="84"/>
      <c r="O48" s="84"/>
      <c r="P48" s="86"/>
      <c r="Q48" s="83"/>
      <c r="R48" s="84"/>
      <c r="S48" s="84"/>
      <c r="T48" s="84"/>
      <c r="U48" s="84"/>
      <c r="V48" s="84"/>
      <c r="W48" s="85"/>
      <c r="X48" s="84"/>
      <c r="Y48" s="84"/>
      <c r="Z48" s="84"/>
      <c r="AA48" s="84"/>
      <c r="AB48" s="84"/>
      <c r="AC48" s="84"/>
      <c r="AD48" s="86"/>
      <c r="AE48" s="83"/>
      <c r="AF48" s="84"/>
      <c r="AG48" s="84"/>
      <c r="AH48" s="84"/>
      <c r="AI48" s="84"/>
      <c r="AJ48" s="84"/>
      <c r="AK48" s="85"/>
      <c r="AL48" s="84"/>
      <c r="AM48" s="84"/>
      <c r="AN48" s="84"/>
      <c r="AO48" s="84"/>
      <c r="AP48" s="84"/>
      <c r="AQ48" s="84"/>
      <c r="AR48" s="86"/>
      <c r="AS48" s="83"/>
      <c r="AT48" s="84"/>
      <c r="AU48" s="84"/>
      <c r="AV48" s="84"/>
      <c r="AW48" s="84"/>
      <c r="AX48" s="84"/>
      <c r="AY48" s="85"/>
    </row>
    <row r="49" spans="1:51" x14ac:dyDescent="0.25">
      <c r="A49" s="28" t="s">
        <v>44</v>
      </c>
      <c r="B49" s="41" t="s">
        <v>47</v>
      </c>
      <c r="C49" s="83"/>
      <c r="D49" s="84"/>
      <c r="E49" s="84"/>
      <c r="F49" s="84"/>
      <c r="G49" s="84"/>
      <c r="H49" s="84"/>
      <c r="I49" s="85"/>
      <c r="J49" s="84"/>
      <c r="K49" s="84"/>
      <c r="L49" s="84"/>
      <c r="M49" s="84"/>
      <c r="N49" s="84"/>
      <c r="O49" s="84"/>
      <c r="P49" s="86"/>
      <c r="Q49" s="83"/>
      <c r="R49" s="84"/>
      <c r="S49" s="84"/>
      <c r="T49" s="84"/>
      <c r="U49" s="84"/>
      <c r="V49" s="84"/>
      <c r="W49" s="85"/>
      <c r="X49" s="84"/>
      <c r="Y49" s="84"/>
      <c r="Z49" s="84"/>
      <c r="AA49" s="84"/>
      <c r="AB49" s="84"/>
      <c r="AC49" s="84"/>
      <c r="AD49" s="86"/>
      <c r="AE49" s="83"/>
      <c r="AF49" s="84"/>
      <c r="AG49" s="84"/>
      <c r="AH49" s="84"/>
      <c r="AI49" s="84"/>
      <c r="AJ49" s="84"/>
      <c r="AK49" s="85"/>
      <c r="AL49" s="84"/>
      <c r="AM49" s="84"/>
      <c r="AN49" s="84"/>
      <c r="AO49" s="84"/>
      <c r="AP49" s="84"/>
      <c r="AQ49" s="84"/>
      <c r="AR49" s="86"/>
      <c r="AS49" s="83"/>
      <c r="AT49" s="84"/>
      <c r="AU49" s="84"/>
      <c r="AV49" s="84"/>
      <c r="AW49" s="84"/>
      <c r="AX49" s="84"/>
      <c r="AY49" s="85"/>
    </row>
    <row r="50" spans="1:51" ht="15.75" thickBot="1" x14ac:dyDescent="0.3">
      <c r="A50" s="29" t="s">
        <v>44</v>
      </c>
      <c r="B50" s="42" t="s">
        <v>48</v>
      </c>
      <c r="C50" s="87"/>
      <c r="D50" s="88"/>
      <c r="E50" s="88"/>
      <c r="F50" s="88"/>
      <c r="G50" s="88"/>
      <c r="H50" s="88"/>
      <c r="I50" s="89"/>
      <c r="J50" s="88"/>
      <c r="K50" s="88"/>
      <c r="L50" s="88"/>
      <c r="M50" s="88"/>
      <c r="N50" s="88"/>
      <c r="O50" s="88"/>
      <c r="P50" s="90"/>
      <c r="Q50" s="87"/>
      <c r="R50" s="88"/>
      <c r="S50" s="88"/>
      <c r="T50" s="88"/>
      <c r="U50" s="88"/>
      <c r="V50" s="88"/>
      <c r="W50" s="89"/>
      <c r="X50" s="88"/>
      <c r="Y50" s="88"/>
      <c r="Z50" s="88"/>
      <c r="AA50" s="88"/>
      <c r="AB50" s="88"/>
      <c r="AC50" s="88"/>
      <c r="AD50" s="90"/>
      <c r="AE50" s="87"/>
      <c r="AF50" s="88"/>
      <c r="AG50" s="88"/>
      <c r="AH50" s="88"/>
      <c r="AI50" s="88"/>
      <c r="AJ50" s="88"/>
      <c r="AK50" s="89"/>
      <c r="AL50" s="88"/>
      <c r="AM50" s="88"/>
      <c r="AN50" s="88"/>
      <c r="AO50" s="88"/>
      <c r="AP50" s="88"/>
      <c r="AQ50" s="88"/>
      <c r="AR50" s="90"/>
      <c r="AS50" s="87"/>
      <c r="AT50" s="88"/>
      <c r="AU50" s="88"/>
      <c r="AV50" s="88"/>
      <c r="AW50" s="88"/>
      <c r="AX50" s="88"/>
      <c r="AY50" s="89"/>
    </row>
    <row r="51" spans="1:51" ht="15.75" thickBot="1" x14ac:dyDescent="0.3">
      <c r="A51" s="32"/>
      <c r="B51" s="43" t="s">
        <v>76</v>
      </c>
      <c r="C51" s="37">
        <f>SUM(C7:C50)</f>
        <v>0</v>
      </c>
      <c r="D51" s="38">
        <f t="shared" ref="D51:AY51" si="0">SUM(D7:D50)</f>
        <v>0</v>
      </c>
      <c r="E51" s="38">
        <f t="shared" si="0"/>
        <v>0</v>
      </c>
      <c r="F51" s="38">
        <f t="shared" si="0"/>
        <v>0</v>
      </c>
      <c r="G51" s="38">
        <f t="shared" si="0"/>
        <v>0</v>
      </c>
      <c r="H51" s="38">
        <f t="shared" si="0"/>
        <v>0</v>
      </c>
      <c r="I51" s="39">
        <f t="shared" si="0"/>
        <v>0</v>
      </c>
      <c r="J51" s="44">
        <f t="shared" si="0"/>
        <v>0</v>
      </c>
      <c r="K51" s="36">
        <f t="shared" si="0"/>
        <v>0</v>
      </c>
      <c r="L51" s="36">
        <f t="shared" si="0"/>
        <v>0</v>
      </c>
      <c r="M51" s="36">
        <f t="shared" si="0"/>
        <v>0</v>
      </c>
      <c r="N51" s="36">
        <f t="shared" si="0"/>
        <v>0</v>
      </c>
      <c r="O51" s="36">
        <f t="shared" si="0"/>
        <v>0</v>
      </c>
      <c r="P51" s="43">
        <f t="shared" si="0"/>
        <v>0</v>
      </c>
      <c r="Q51" s="37">
        <f t="shared" si="0"/>
        <v>0</v>
      </c>
      <c r="R51" s="38">
        <f t="shared" si="0"/>
        <v>0</v>
      </c>
      <c r="S51" s="38">
        <f t="shared" si="0"/>
        <v>0</v>
      </c>
      <c r="T51" s="38">
        <f t="shared" si="0"/>
        <v>0</v>
      </c>
      <c r="U51" s="38">
        <f t="shared" si="0"/>
        <v>0</v>
      </c>
      <c r="V51" s="38">
        <f t="shared" si="0"/>
        <v>0</v>
      </c>
      <c r="W51" s="39">
        <f t="shared" si="0"/>
        <v>0</v>
      </c>
      <c r="X51" s="44">
        <f t="shared" si="0"/>
        <v>0</v>
      </c>
      <c r="Y51" s="36">
        <f t="shared" si="0"/>
        <v>0</v>
      </c>
      <c r="Z51" s="36">
        <f t="shared" si="0"/>
        <v>0</v>
      </c>
      <c r="AA51" s="36">
        <f t="shared" si="0"/>
        <v>0</v>
      </c>
      <c r="AB51" s="36">
        <f t="shared" si="0"/>
        <v>0</v>
      </c>
      <c r="AC51" s="36">
        <f t="shared" si="0"/>
        <v>0</v>
      </c>
      <c r="AD51" s="43">
        <f t="shared" si="0"/>
        <v>0</v>
      </c>
      <c r="AE51" s="37">
        <f t="shared" si="0"/>
        <v>0</v>
      </c>
      <c r="AF51" s="38">
        <f t="shared" si="0"/>
        <v>0</v>
      </c>
      <c r="AG51" s="38">
        <f t="shared" si="0"/>
        <v>0</v>
      </c>
      <c r="AH51" s="38">
        <f t="shared" si="0"/>
        <v>0</v>
      </c>
      <c r="AI51" s="38">
        <f t="shared" si="0"/>
        <v>0</v>
      </c>
      <c r="AJ51" s="38">
        <f t="shared" si="0"/>
        <v>0</v>
      </c>
      <c r="AK51" s="39">
        <f t="shared" si="0"/>
        <v>0</v>
      </c>
      <c r="AL51" s="44">
        <f t="shared" si="0"/>
        <v>0</v>
      </c>
      <c r="AM51" s="36">
        <f t="shared" si="0"/>
        <v>0</v>
      </c>
      <c r="AN51" s="36">
        <f t="shared" si="0"/>
        <v>0</v>
      </c>
      <c r="AO51" s="36">
        <f t="shared" si="0"/>
        <v>0</v>
      </c>
      <c r="AP51" s="36">
        <f t="shared" si="0"/>
        <v>0</v>
      </c>
      <c r="AQ51" s="36">
        <f t="shared" si="0"/>
        <v>0</v>
      </c>
      <c r="AR51" s="43">
        <f t="shared" si="0"/>
        <v>0</v>
      </c>
      <c r="AS51" s="37">
        <f t="shared" si="0"/>
        <v>0</v>
      </c>
      <c r="AT51" s="38">
        <f t="shared" si="0"/>
        <v>0</v>
      </c>
      <c r="AU51" s="38">
        <f t="shared" si="0"/>
        <v>0</v>
      </c>
      <c r="AV51" s="38">
        <f t="shared" si="0"/>
        <v>0</v>
      </c>
      <c r="AW51" s="38">
        <f t="shared" si="0"/>
        <v>0</v>
      </c>
      <c r="AX51" s="38">
        <f t="shared" si="0"/>
        <v>0</v>
      </c>
      <c r="AY51" s="39">
        <f t="shared" si="0"/>
        <v>0</v>
      </c>
    </row>
  </sheetData>
  <autoFilter ref="A6:AY6"/>
  <mergeCells count="17">
    <mergeCell ref="V2:AF2"/>
    <mergeCell ref="A1:B5"/>
    <mergeCell ref="F1:H2"/>
    <mergeCell ref="C1:E2"/>
    <mergeCell ref="L1:N2"/>
    <mergeCell ref="O1:Q2"/>
    <mergeCell ref="I1:K2"/>
    <mergeCell ref="C4:AY4"/>
    <mergeCell ref="R1:T2"/>
    <mergeCell ref="C5:I5"/>
    <mergeCell ref="J5:P5"/>
    <mergeCell ref="Q5:W5"/>
    <mergeCell ref="X5:AD5"/>
    <mergeCell ref="AE5:AK5"/>
    <mergeCell ref="AL5:AR5"/>
    <mergeCell ref="AS5:AY5"/>
    <mergeCell ref="V1:AF1"/>
  </mergeCells>
  <conditionalFormatting sqref="C6:AY6">
    <cfRule type="colorScale" priority="1">
      <colorScale>
        <cfvo type="num" val="1"/>
        <cfvo type="percentile" val="50"/>
        <cfvo type="num" val="49"/>
        <color rgb="FFC00000"/>
        <color rgb="FFFFFF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6"/>
  <sheetViews>
    <sheetView showGridLines="0" zoomScale="110" zoomScaleNormal="110" workbookViewId="0">
      <pane ySplit="6" topLeftCell="A7" activePane="bottomLeft" state="frozen"/>
      <selection activeCell="Y11" sqref="Y11"/>
      <selection pane="bottomLeft" activeCell="D7" sqref="D7"/>
    </sheetView>
  </sheetViews>
  <sheetFormatPr defaultRowHeight="15" x14ac:dyDescent="0.25"/>
  <cols>
    <col min="1" max="1" width="5" customWidth="1"/>
    <col min="2" max="3" width="10.5703125" customWidth="1"/>
    <col min="4" max="5" width="12.28515625" customWidth="1"/>
    <col min="6" max="8" width="6.42578125" customWidth="1"/>
    <col min="9" max="16" width="4.140625" customWidth="1"/>
    <col min="17" max="17" width="4.85546875" customWidth="1"/>
    <col min="18" max="26" width="4.140625" customWidth="1"/>
    <col min="27" max="27" width="4.85546875" customWidth="1"/>
    <col min="28" max="36" width="4.140625" customWidth="1"/>
    <col min="37" max="37" width="4.85546875" customWidth="1"/>
    <col min="38" max="46" width="4.140625" customWidth="1"/>
    <col min="47" max="47" width="4.85546875" customWidth="1"/>
    <col min="48" max="56" width="4.140625" customWidth="1"/>
    <col min="57" max="57" width="4.85546875" customWidth="1"/>
    <col min="58" max="66" width="4.140625" customWidth="1"/>
    <col min="67" max="67" width="5.7109375" customWidth="1"/>
    <col min="68" max="76" width="4.140625" customWidth="1"/>
    <col min="77" max="77" width="4.85546875" customWidth="1"/>
    <col min="78" max="78" width="4.140625" customWidth="1"/>
  </cols>
  <sheetData>
    <row r="1" spans="1:78" ht="15" customHeight="1" x14ac:dyDescent="0.25">
      <c r="A1" s="321" t="s">
        <v>2</v>
      </c>
      <c r="B1" s="321"/>
      <c r="C1" s="321"/>
      <c r="D1" s="157"/>
      <c r="E1" s="157"/>
      <c r="F1" s="157"/>
      <c r="G1" s="157"/>
      <c r="H1" s="158"/>
    </row>
    <row r="2" spans="1:78" ht="15" customHeight="1" x14ac:dyDescent="0.25">
      <c r="A2" s="323"/>
      <c r="B2" s="323"/>
      <c r="C2" s="323"/>
      <c r="D2" s="158"/>
      <c r="E2" s="158"/>
      <c r="F2" s="158"/>
      <c r="G2" s="158"/>
      <c r="H2" s="158"/>
    </row>
    <row r="3" spans="1:78" ht="15.75" customHeight="1" thickBot="1" x14ac:dyDescent="0.3">
      <c r="A3" s="323"/>
      <c r="B3" s="323"/>
      <c r="C3" s="323"/>
      <c r="D3" s="158"/>
      <c r="E3" s="158"/>
      <c r="F3" s="158"/>
      <c r="G3" s="158"/>
      <c r="H3" s="158"/>
    </row>
    <row r="4" spans="1:78" ht="15.75" customHeight="1" thickBot="1" x14ac:dyDescent="0.3">
      <c r="A4" s="158"/>
      <c r="B4" s="158"/>
      <c r="C4" s="158"/>
      <c r="D4" s="158"/>
      <c r="E4" s="158"/>
      <c r="F4" s="158"/>
      <c r="G4" s="158"/>
      <c r="H4" s="158"/>
      <c r="I4" s="354" t="s">
        <v>102</v>
      </c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  <c r="AY4" s="355"/>
      <c r="AZ4" s="355"/>
      <c r="BA4" s="355"/>
      <c r="BB4" s="355"/>
      <c r="BC4" s="355"/>
      <c r="BD4" s="355"/>
      <c r="BE4" s="355"/>
      <c r="BF4" s="355"/>
      <c r="BG4" s="355"/>
      <c r="BH4" s="355"/>
      <c r="BI4" s="355"/>
      <c r="BJ4" s="355"/>
      <c r="BK4" s="355"/>
      <c r="BL4" s="355"/>
      <c r="BM4" s="355"/>
      <c r="BN4" s="355"/>
      <c r="BO4" s="355"/>
      <c r="BP4" s="355"/>
      <c r="BQ4" s="355"/>
      <c r="BR4" s="355"/>
      <c r="BS4" s="355"/>
      <c r="BT4" s="355"/>
      <c r="BU4" s="355"/>
      <c r="BV4" s="355"/>
      <c r="BW4" s="355"/>
      <c r="BX4" s="355"/>
      <c r="BY4" s="356"/>
      <c r="BZ4" s="357"/>
    </row>
    <row r="5" spans="1:78" ht="15" customHeight="1" thickBot="1" x14ac:dyDescent="0.3">
      <c r="A5" s="159"/>
      <c r="B5" s="159"/>
      <c r="C5" s="159"/>
      <c r="D5" s="159"/>
      <c r="E5" s="159"/>
      <c r="F5" s="159"/>
      <c r="G5" s="159"/>
      <c r="H5" s="158"/>
      <c r="I5" s="358" t="s">
        <v>81</v>
      </c>
      <c r="J5" s="359"/>
      <c r="K5" s="359"/>
      <c r="L5" s="359"/>
      <c r="M5" s="359"/>
      <c r="N5" s="359"/>
      <c r="O5" s="359"/>
      <c r="P5" s="359"/>
      <c r="Q5" s="359"/>
      <c r="R5" s="360"/>
      <c r="S5" s="358" t="s">
        <v>82</v>
      </c>
      <c r="T5" s="359"/>
      <c r="U5" s="359"/>
      <c r="V5" s="359"/>
      <c r="W5" s="359"/>
      <c r="X5" s="359"/>
      <c r="Y5" s="359"/>
      <c r="Z5" s="359"/>
      <c r="AA5" s="359"/>
      <c r="AB5" s="360"/>
      <c r="AC5" s="359" t="s">
        <v>83</v>
      </c>
      <c r="AD5" s="359"/>
      <c r="AE5" s="359"/>
      <c r="AF5" s="359"/>
      <c r="AG5" s="359"/>
      <c r="AH5" s="359"/>
      <c r="AI5" s="359"/>
      <c r="AJ5" s="359"/>
      <c r="AK5" s="359"/>
      <c r="AL5" s="359"/>
      <c r="AM5" s="358" t="s">
        <v>84</v>
      </c>
      <c r="AN5" s="359"/>
      <c r="AO5" s="359"/>
      <c r="AP5" s="359"/>
      <c r="AQ5" s="359"/>
      <c r="AR5" s="359"/>
      <c r="AS5" s="359"/>
      <c r="AT5" s="359"/>
      <c r="AU5" s="359"/>
      <c r="AV5" s="360"/>
      <c r="AW5" s="359" t="s">
        <v>85</v>
      </c>
      <c r="AX5" s="359"/>
      <c r="AY5" s="359"/>
      <c r="AZ5" s="359"/>
      <c r="BA5" s="359"/>
      <c r="BB5" s="359"/>
      <c r="BC5" s="359"/>
      <c r="BD5" s="359"/>
      <c r="BE5" s="359"/>
      <c r="BF5" s="359"/>
      <c r="BG5" s="358" t="s">
        <v>86</v>
      </c>
      <c r="BH5" s="359"/>
      <c r="BI5" s="359"/>
      <c r="BJ5" s="359"/>
      <c r="BK5" s="359"/>
      <c r="BL5" s="359"/>
      <c r="BM5" s="359"/>
      <c r="BN5" s="359"/>
      <c r="BO5" s="359"/>
      <c r="BP5" s="360"/>
      <c r="BQ5" s="361" t="s">
        <v>87</v>
      </c>
      <c r="BR5" s="362"/>
      <c r="BS5" s="362"/>
      <c r="BT5" s="362"/>
      <c r="BU5" s="362"/>
      <c r="BV5" s="362"/>
      <c r="BW5" s="362"/>
      <c r="BX5" s="362"/>
      <c r="BY5" s="363"/>
      <c r="BZ5" s="364"/>
    </row>
    <row r="6" spans="1:78" s="25" customFormat="1" ht="27.75" customHeight="1" thickBot="1" x14ac:dyDescent="0.3">
      <c r="A6" s="35" t="s">
        <v>101</v>
      </c>
      <c r="B6" s="35" t="s">
        <v>34</v>
      </c>
      <c r="C6" s="72" t="s">
        <v>100</v>
      </c>
      <c r="D6" s="73" t="s">
        <v>99</v>
      </c>
      <c r="E6" s="73" t="s">
        <v>113</v>
      </c>
      <c r="F6" s="73" t="s">
        <v>104</v>
      </c>
      <c r="G6" s="72" t="s">
        <v>103</v>
      </c>
      <c r="H6" s="160" t="s">
        <v>105</v>
      </c>
      <c r="I6" s="161">
        <v>1</v>
      </c>
      <c r="J6" s="162">
        <v>2</v>
      </c>
      <c r="K6" s="162">
        <v>3</v>
      </c>
      <c r="L6" s="162">
        <v>4</v>
      </c>
      <c r="M6" s="162">
        <v>5</v>
      </c>
      <c r="N6" s="162">
        <v>6</v>
      </c>
      <c r="O6" s="162">
        <v>7</v>
      </c>
      <c r="P6" s="163" t="s">
        <v>115</v>
      </c>
      <c r="Q6" s="164" t="s">
        <v>120</v>
      </c>
      <c r="R6" s="165" t="s">
        <v>114</v>
      </c>
      <c r="S6" s="161">
        <v>8</v>
      </c>
      <c r="T6" s="162">
        <v>9</v>
      </c>
      <c r="U6" s="162">
        <v>10</v>
      </c>
      <c r="V6" s="162">
        <v>11</v>
      </c>
      <c r="W6" s="162">
        <v>12</v>
      </c>
      <c r="X6" s="162">
        <v>13</v>
      </c>
      <c r="Y6" s="162">
        <v>14</v>
      </c>
      <c r="Z6" s="163" t="s">
        <v>115</v>
      </c>
      <c r="AA6" s="164" t="s">
        <v>120</v>
      </c>
      <c r="AB6" s="165" t="s">
        <v>114</v>
      </c>
      <c r="AC6" s="166">
        <v>15</v>
      </c>
      <c r="AD6" s="162">
        <v>16</v>
      </c>
      <c r="AE6" s="162">
        <v>17</v>
      </c>
      <c r="AF6" s="162">
        <v>18</v>
      </c>
      <c r="AG6" s="162">
        <v>19</v>
      </c>
      <c r="AH6" s="162">
        <v>20</v>
      </c>
      <c r="AI6" s="162">
        <v>21</v>
      </c>
      <c r="AJ6" s="163" t="s">
        <v>115</v>
      </c>
      <c r="AK6" s="164" t="s">
        <v>120</v>
      </c>
      <c r="AL6" s="164" t="s">
        <v>114</v>
      </c>
      <c r="AM6" s="161">
        <v>22</v>
      </c>
      <c r="AN6" s="162">
        <v>23</v>
      </c>
      <c r="AO6" s="162">
        <v>24</v>
      </c>
      <c r="AP6" s="162">
        <v>25</v>
      </c>
      <c r="AQ6" s="162">
        <v>26</v>
      </c>
      <c r="AR6" s="162">
        <v>27</v>
      </c>
      <c r="AS6" s="162">
        <v>28</v>
      </c>
      <c r="AT6" s="163" t="s">
        <v>115</v>
      </c>
      <c r="AU6" s="164" t="s">
        <v>120</v>
      </c>
      <c r="AV6" s="165" t="s">
        <v>114</v>
      </c>
      <c r="AW6" s="166">
        <v>29</v>
      </c>
      <c r="AX6" s="162">
        <v>30</v>
      </c>
      <c r="AY6" s="162">
        <v>31</v>
      </c>
      <c r="AZ6" s="162">
        <v>32</v>
      </c>
      <c r="BA6" s="162">
        <v>33</v>
      </c>
      <c r="BB6" s="162">
        <v>34</v>
      </c>
      <c r="BC6" s="162">
        <v>35</v>
      </c>
      <c r="BD6" s="163" t="s">
        <v>115</v>
      </c>
      <c r="BE6" s="164" t="s">
        <v>120</v>
      </c>
      <c r="BF6" s="164" t="s">
        <v>114</v>
      </c>
      <c r="BG6" s="161">
        <v>36</v>
      </c>
      <c r="BH6" s="162">
        <v>37</v>
      </c>
      <c r="BI6" s="162">
        <v>38</v>
      </c>
      <c r="BJ6" s="162">
        <v>39</v>
      </c>
      <c r="BK6" s="162">
        <v>40</v>
      </c>
      <c r="BL6" s="162">
        <v>41</v>
      </c>
      <c r="BM6" s="162">
        <v>42</v>
      </c>
      <c r="BN6" s="163" t="s">
        <v>115</v>
      </c>
      <c r="BO6" s="164" t="s">
        <v>120</v>
      </c>
      <c r="BP6" s="165" t="s">
        <v>114</v>
      </c>
      <c r="BQ6" s="166">
        <v>43</v>
      </c>
      <c r="BR6" s="162">
        <v>44</v>
      </c>
      <c r="BS6" s="162">
        <v>45</v>
      </c>
      <c r="BT6" s="162">
        <v>46</v>
      </c>
      <c r="BU6" s="162">
        <v>47</v>
      </c>
      <c r="BV6" s="162">
        <v>48</v>
      </c>
      <c r="BW6" s="162">
        <v>49</v>
      </c>
      <c r="BX6" s="163" t="s">
        <v>115</v>
      </c>
      <c r="BY6" s="164" t="s">
        <v>120</v>
      </c>
      <c r="BZ6" s="165" t="s">
        <v>114</v>
      </c>
    </row>
    <row r="7" spans="1:78" x14ac:dyDescent="0.25">
      <c r="A7" s="26">
        <v>1</v>
      </c>
      <c r="B7" s="2"/>
      <c r="C7" s="2"/>
      <c r="D7" s="93" t="s">
        <v>116</v>
      </c>
      <c r="E7" s="2"/>
      <c r="F7" s="91">
        <f t="shared" ref="F7:F41" si="0">VLOOKUP(D7, $A$68:$C$73, 2, FALSE)</f>
        <v>0</v>
      </c>
      <c r="G7" s="91">
        <f t="shared" ref="G7:G41" si="1">VLOOKUP(D7, $A$68:$C$73, 3, FALSE)</f>
        <v>0</v>
      </c>
      <c r="H7" s="92">
        <f t="shared" ref="H7:H41" si="2">F7*G7</f>
        <v>0</v>
      </c>
      <c r="I7" s="103"/>
      <c r="J7" s="104"/>
      <c r="K7" s="104"/>
      <c r="L7" s="104"/>
      <c r="M7" s="104"/>
      <c r="N7" s="104"/>
      <c r="O7" s="104"/>
      <c r="P7" s="105">
        <f>SUM(I7:O7)</f>
        <v>0</v>
      </c>
      <c r="Q7" s="108" t="e">
        <f>F7*R7</f>
        <v>#DIV/0!</v>
      </c>
      <c r="R7" s="106" t="e">
        <f>P7/H7</f>
        <v>#DIV/0!</v>
      </c>
      <c r="S7" s="103"/>
      <c r="T7" s="104"/>
      <c r="U7" s="104"/>
      <c r="V7" s="104"/>
      <c r="W7" s="104"/>
      <c r="X7" s="104"/>
      <c r="Y7" s="104"/>
      <c r="Z7" s="105">
        <f>SUM(S7:Y7)</f>
        <v>0</v>
      </c>
      <c r="AA7" s="108" t="e">
        <f>F7*AB7</f>
        <v>#DIV/0!</v>
      </c>
      <c r="AB7" s="106" t="e">
        <f>Z7/H7</f>
        <v>#DIV/0!</v>
      </c>
      <c r="AC7" s="107"/>
      <c r="AD7" s="104"/>
      <c r="AE7" s="104"/>
      <c r="AF7" s="104"/>
      <c r="AG7" s="104"/>
      <c r="AH7" s="104"/>
      <c r="AI7" s="104"/>
      <c r="AJ7" s="105">
        <f>SUM(AC7:AI7)</f>
        <v>0</v>
      </c>
      <c r="AK7" s="108" t="e">
        <f>F7*AL7</f>
        <v>#DIV/0!</v>
      </c>
      <c r="AL7" s="108" t="e">
        <f>AJ7/H7</f>
        <v>#DIV/0!</v>
      </c>
      <c r="AM7" s="103"/>
      <c r="AN7" s="104"/>
      <c r="AO7" s="104"/>
      <c r="AP7" s="104"/>
      <c r="AQ7" s="104"/>
      <c r="AR7" s="104"/>
      <c r="AS7" s="104"/>
      <c r="AT7" s="105">
        <f>SUM(AM7:AS7)</f>
        <v>0</v>
      </c>
      <c r="AU7" s="108" t="e">
        <f>F7*AV7</f>
        <v>#DIV/0!</v>
      </c>
      <c r="AV7" s="106" t="e">
        <f>AT7/H7</f>
        <v>#DIV/0!</v>
      </c>
      <c r="AW7" s="107"/>
      <c r="AX7" s="104"/>
      <c r="AY7" s="104"/>
      <c r="AZ7" s="104"/>
      <c r="BA7" s="104"/>
      <c r="BB7" s="104"/>
      <c r="BC7" s="104"/>
      <c r="BD7" s="105">
        <f>SUM(AW7:BC7)</f>
        <v>0</v>
      </c>
      <c r="BE7" s="108" t="e">
        <f>F7*BF7</f>
        <v>#DIV/0!</v>
      </c>
      <c r="BF7" s="108" t="e">
        <f>BD7/H7</f>
        <v>#DIV/0!</v>
      </c>
      <c r="BG7" s="103"/>
      <c r="BH7" s="104"/>
      <c r="BI7" s="104"/>
      <c r="BJ7" s="104"/>
      <c r="BK7" s="104"/>
      <c r="BL7" s="104"/>
      <c r="BM7" s="104"/>
      <c r="BN7" s="105">
        <f>SUM(BG7:BM7)</f>
        <v>0</v>
      </c>
      <c r="BO7" s="108" t="e">
        <f>F7*BP7</f>
        <v>#DIV/0!</v>
      </c>
      <c r="BP7" s="106" t="e">
        <f>BN7/H7</f>
        <v>#DIV/0!</v>
      </c>
      <c r="BQ7" s="107"/>
      <c r="BR7" s="104"/>
      <c r="BS7" s="104"/>
      <c r="BT7" s="104"/>
      <c r="BU7" s="104"/>
      <c r="BV7" s="104"/>
      <c r="BW7" s="104"/>
      <c r="BX7" s="105">
        <f>SUM(BQ7:BW7)</f>
        <v>0</v>
      </c>
      <c r="BY7" s="108" t="e">
        <f>F7*BZ7</f>
        <v>#DIV/0!</v>
      </c>
      <c r="BZ7" s="106" t="e">
        <f>BX7/H7</f>
        <v>#DIV/0!</v>
      </c>
    </row>
    <row r="8" spans="1:78" x14ac:dyDescent="0.25">
      <c r="A8" s="26">
        <v>2</v>
      </c>
      <c r="B8" s="2"/>
      <c r="C8" s="2"/>
      <c r="D8" s="93" t="s">
        <v>116</v>
      </c>
      <c r="E8" s="2"/>
      <c r="F8" s="91">
        <f t="shared" si="0"/>
        <v>0</v>
      </c>
      <c r="G8" s="91">
        <f t="shared" si="1"/>
        <v>0</v>
      </c>
      <c r="H8" s="92">
        <f t="shared" si="2"/>
        <v>0</v>
      </c>
      <c r="I8" s="97"/>
      <c r="J8" s="93"/>
      <c r="K8" s="93"/>
      <c r="L8" s="93"/>
      <c r="M8" s="93"/>
      <c r="N8" s="93"/>
      <c r="O8" s="93"/>
      <c r="P8" s="94">
        <f t="shared" ref="P8:P41" si="3">SUM(I8:O8)</f>
        <v>0</v>
      </c>
      <c r="Q8" s="108" t="e">
        <f t="shared" ref="Q8:Q10" si="4">F8*R8</f>
        <v>#DIV/0!</v>
      </c>
      <c r="R8" s="98" t="e">
        <f t="shared" ref="R8:R40" si="5">P8/H8</f>
        <v>#DIV/0!</v>
      </c>
      <c r="S8" s="97"/>
      <c r="T8" s="93"/>
      <c r="U8" s="93"/>
      <c r="V8" s="93"/>
      <c r="W8" s="93"/>
      <c r="X8" s="93"/>
      <c r="Y8" s="93"/>
      <c r="Z8" s="94">
        <f t="shared" ref="Z8:Z41" si="6">SUM(S8:Y8)</f>
        <v>0</v>
      </c>
      <c r="AA8" s="108" t="e">
        <f t="shared" ref="AA8:AA41" si="7">F8*AB8</f>
        <v>#DIV/0!</v>
      </c>
      <c r="AB8" s="98" t="e">
        <f t="shared" ref="AB8:AB41" si="8">Z8/H8</f>
        <v>#DIV/0!</v>
      </c>
      <c r="AC8" s="96"/>
      <c r="AD8" s="93"/>
      <c r="AE8" s="93"/>
      <c r="AF8" s="93"/>
      <c r="AG8" s="93"/>
      <c r="AH8" s="93"/>
      <c r="AI8" s="93"/>
      <c r="AJ8" s="94">
        <f t="shared" ref="AJ8:AJ41" si="9">SUM(AC8:AI8)</f>
        <v>0</v>
      </c>
      <c r="AK8" s="108" t="e">
        <f t="shared" ref="AK8:AK41" si="10">F8*AL8</f>
        <v>#DIV/0!</v>
      </c>
      <c r="AL8" s="95" t="e">
        <f t="shared" ref="AL8:AL41" si="11">AJ8/H8</f>
        <v>#DIV/0!</v>
      </c>
      <c r="AM8" s="97"/>
      <c r="AN8" s="93"/>
      <c r="AO8" s="93"/>
      <c r="AP8" s="93"/>
      <c r="AQ8" s="93"/>
      <c r="AR8" s="93"/>
      <c r="AS8" s="93"/>
      <c r="AT8" s="94">
        <f t="shared" ref="AT8:AT41" si="12">SUM(AM8:AS8)</f>
        <v>0</v>
      </c>
      <c r="AU8" s="108" t="e">
        <f t="shared" ref="AU8:AU41" si="13">F8*AV8</f>
        <v>#DIV/0!</v>
      </c>
      <c r="AV8" s="98" t="e">
        <f t="shared" ref="AV8:AV41" si="14">AT8/H8</f>
        <v>#DIV/0!</v>
      </c>
      <c r="AW8" s="96"/>
      <c r="AX8" s="93"/>
      <c r="AY8" s="93"/>
      <c r="AZ8" s="93"/>
      <c r="BA8" s="93"/>
      <c r="BB8" s="93"/>
      <c r="BC8" s="93"/>
      <c r="BD8" s="94">
        <f t="shared" ref="BD8:BD41" si="15">SUM(AW8:BC8)</f>
        <v>0</v>
      </c>
      <c r="BE8" s="108" t="e">
        <f t="shared" ref="BE8:BE41" si="16">F8*BF8</f>
        <v>#DIV/0!</v>
      </c>
      <c r="BF8" s="95" t="e">
        <f t="shared" ref="BF8:BF41" si="17">BD8/H8</f>
        <v>#DIV/0!</v>
      </c>
      <c r="BG8" s="97"/>
      <c r="BH8" s="93"/>
      <c r="BI8" s="93"/>
      <c r="BJ8" s="93"/>
      <c r="BK8" s="93"/>
      <c r="BL8" s="93"/>
      <c r="BM8" s="93"/>
      <c r="BN8" s="94">
        <f t="shared" ref="BN8:BN41" si="18">SUM(BG8:BM8)</f>
        <v>0</v>
      </c>
      <c r="BO8" s="108" t="e">
        <f t="shared" ref="BO8:BO41" si="19">F8*BP8</f>
        <v>#DIV/0!</v>
      </c>
      <c r="BP8" s="98" t="e">
        <f t="shared" ref="BP8:BP41" si="20">BN8/H8</f>
        <v>#DIV/0!</v>
      </c>
      <c r="BQ8" s="96"/>
      <c r="BR8" s="93"/>
      <c r="BS8" s="93"/>
      <c r="BT8" s="93"/>
      <c r="BU8" s="93"/>
      <c r="BV8" s="93"/>
      <c r="BW8" s="93"/>
      <c r="BX8" s="94">
        <f t="shared" ref="BX8:BX41" si="21">SUM(BQ8:BW8)</f>
        <v>0</v>
      </c>
      <c r="BY8" s="108" t="e">
        <f t="shared" ref="BY8:BY41" si="22">F8*BZ8</f>
        <v>#DIV/0!</v>
      </c>
      <c r="BZ8" s="98" t="e">
        <f t="shared" ref="BZ8:BZ41" si="23">BX8/H8</f>
        <v>#DIV/0!</v>
      </c>
    </row>
    <row r="9" spans="1:78" x14ac:dyDescent="0.25">
      <c r="A9" s="26">
        <v>3</v>
      </c>
      <c r="B9" s="2"/>
      <c r="C9" s="2"/>
      <c r="D9" s="93" t="s">
        <v>116</v>
      </c>
      <c r="E9" s="2"/>
      <c r="F9" s="91">
        <f t="shared" si="0"/>
        <v>0</v>
      </c>
      <c r="G9" s="91">
        <f t="shared" si="1"/>
        <v>0</v>
      </c>
      <c r="H9" s="92">
        <f t="shared" si="2"/>
        <v>0</v>
      </c>
      <c r="I9" s="97"/>
      <c r="J9" s="93"/>
      <c r="K9" s="93"/>
      <c r="L9" s="93"/>
      <c r="M9" s="93"/>
      <c r="N9" s="93"/>
      <c r="O9" s="93"/>
      <c r="P9" s="94">
        <f t="shared" si="3"/>
        <v>0</v>
      </c>
      <c r="Q9" s="108" t="e">
        <f t="shared" si="4"/>
        <v>#DIV/0!</v>
      </c>
      <c r="R9" s="98" t="e">
        <f t="shared" si="5"/>
        <v>#DIV/0!</v>
      </c>
      <c r="S9" s="97"/>
      <c r="T9" s="93"/>
      <c r="U9" s="93"/>
      <c r="V9" s="93"/>
      <c r="W9" s="93"/>
      <c r="X9" s="93"/>
      <c r="Y9" s="93"/>
      <c r="Z9" s="94">
        <f t="shared" si="6"/>
        <v>0</v>
      </c>
      <c r="AA9" s="108" t="e">
        <f t="shared" si="7"/>
        <v>#DIV/0!</v>
      </c>
      <c r="AB9" s="98" t="e">
        <f t="shared" si="8"/>
        <v>#DIV/0!</v>
      </c>
      <c r="AC9" s="96"/>
      <c r="AD9" s="93"/>
      <c r="AE9" s="93"/>
      <c r="AF9" s="93"/>
      <c r="AG9" s="93"/>
      <c r="AH9" s="93"/>
      <c r="AI9" s="93"/>
      <c r="AJ9" s="94">
        <f t="shared" si="9"/>
        <v>0</v>
      </c>
      <c r="AK9" s="108" t="e">
        <f t="shared" si="10"/>
        <v>#DIV/0!</v>
      </c>
      <c r="AL9" s="95" t="e">
        <f t="shared" si="11"/>
        <v>#DIV/0!</v>
      </c>
      <c r="AM9" s="97"/>
      <c r="AN9" s="93"/>
      <c r="AO9" s="93"/>
      <c r="AP9" s="93"/>
      <c r="AQ9" s="93"/>
      <c r="AR9" s="93"/>
      <c r="AS9" s="93"/>
      <c r="AT9" s="94">
        <f t="shared" si="12"/>
        <v>0</v>
      </c>
      <c r="AU9" s="108" t="e">
        <f t="shared" si="13"/>
        <v>#DIV/0!</v>
      </c>
      <c r="AV9" s="98" t="e">
        <f t="shared" si="14"/>
        <v>#DIV/0!</v>
      </c>
      <c r="AW9" s="96"/>
      <c r="AX9" s="93"/>
      <c r="AY9" s="93"/>
      <c r="AZ9" s="93"/>
      <c r="BA9" s="93"/>
      <c r="BB9" s="93"/>
      <c r="BC9" s="93"/>
      <c r="BD9" s="94">
        <f t="shared" si="15"/>
        <v>0</v>
      </c>
      <c r="BE9" s="108" t="e">
        <f t="shared" si="16"/>
        <v>#DIV/0!</v>
      </c>
      <c r="BF9" s="95" t="e">
        <f t="shared" si="17"/>
        <v>#DIV/0!</v>
      </c>
      <c r="BG9" s="97"/>
      <c r="BH9" s="93"/>
      <c r="BI9" s="93"/>
      <c r="BJ9" s="93"/>
      <c r="BK9" s="93"/>
      <c r="BL9" s="93"/>
      <c r="BM9" s="93"/>
      <c r="BN9" s="94">
        <f t="shared" si="18"/>
        <v>0</v>
      </c>
      <c r="BO9" s="108" t="e">
        <f t="shared" si="19"/>
        <v>#DIV/0!</v>
      </c>
      <c r="BP9" s="98" t="e">
        <f t="shared" si="20"/>
        <v>#DIV/0!</v>
      </c>
      <c r="BQ9" s="96"/>
      <c r="BR9" s="93"/>
      <c r="BS9" s="93"/>
      <c r="BT9" s="93"/>
      <c r="BU9" s="93"/>
      <c r="BV9" s="93"/>
      <c r="BW9" s="93"/>
      <c r="BX9" s="94">
        <f t="shared" si="21"/>
        <v>0</v>
      </c>
      <c r="BY9" s="108" t="e">
        <f t="shared" si="22"/>
        <v>#DIV/0!</v>
      </c>
      <c r="BZ9" s="98" t="e">
        <f t="shared" si="23"/>
        <v>#DIV/0!</v>
      </c>
    </row>
    <row r="10" spans="1:78" x14ac:dyDescent="0.25">
      <c r="A10" s="26">
        <v>4</v>
      </c>
      <c r="B10" s="2"/>
      <c r="C10" s="2"/>
      <c r="D10" s="93" t="s">
        <v>116</v>
      </c>
      <c r="E10" s="2"/>
      <c r="F10" s="91">
        <f t="shared" si="0"/>
        <v>0</v>
      </c>
      <c r="G10" s="91">
        <f t="shared" si="1"/>
        <v>0</v>
      </c>
      <c r="H10" s="92">
        <f t="shared" si="2"/>
        <v>0</v>
      </c>
      <c r="I10" s="97"/>
      <c r="J10" s="93"/>
      <c r="K10" s="93"/>
      <c r="L10" s="93"/>
      <c r="M10" s="93"/>
      <c r="N10" s="93"/>
      <c r="O10" s="93"/>
      <c r="P10" s="94">
        <f t="shared" si="3"/>
        <v>0</v>
      </c>
      <c r="Q10" s="108" t="e">
        <f t="shared" si="4"/>
        <v>#DIV/0!</v>
      </c>
      <c r="R10" s="98" t="e">
        <f>P10/H10</f>
        <v>#DIV/0!</v>
      </c>
      <c r="S10" s="97"/>
      <c r="T10" s="93"/>
      <c r="U10" s="93"/>
      <c r="V10" s="93"/>
      <c r="W10" s="93"/>
      <c r="X10" s="93"/>
      <c r="Y10" s="93"/>
      <c r="Z10" s="94">
        <f t="shared" si="6"/>
        <v>0</v>
      </c>
      <c r="AA10" s="108" t="e">
        <f t="shared" si="7"/>
        <v>#DIV/0!</v>
      </c>
      <c r="AB10" s="98" t="e">
        <f t="shared" si="8"/>
        <v>#DIV/0!</v>
      </c>
      <c r="AC10" s="96"/>
      <c r="AD10" s="93"/>
      <c r="AE10" s="93"/>
      <c r="AF10" s="93"/>
      <c r="AG10" s="93"/>
      <c r="AH10" s="93"/>
      <c r="AI10" s="93"/>
      <c r="AJ10" s="94">
        <f t="shared" si="9"/>
        <v>0</v>
      </c>
      <c r="AK10" s="108" t="e">
        <f t="shared" si="10"/>
        <v>#DIV/0!</v>
      </c>
      <c r="AL10" s="95" t="e">
        <f t="shared" si="11"/>
        <v>#DIV/0!</v>
      </c>
      <c r="AM10" s="97"/>
      <c r="AN10" s="93"/>
      <c r="AO10" s="93"/>
      <c r="AP10" s="93"/>
      <c r="AQ10" s="93"/>
      <c r="AR10" s="93"/>
      <c r="AS10" s="93"/>
      <c r="AT10" s="94">
        <f t="shared" si="12"/>
        <v>0</v>
      </c>
      <c r="AU10" s="108" t="e">
        <f t="shared" si="13"/>
        <v>#DIV/0!</v>
      </c>
      <c r="AV10" s="98" t="e">
        <f t="shared" si="14"/>
        <v>#DIV/0!</v>
      </c>
      <c r="AW10" s="96"/>
      <c r="AX10" s="93"/>
      <c r="AY10" s="93"/>
      <c r="AZ10" s="93"/>
      <c r="BA10" s="93"/>
      <c r="BB10" s="93"/>
      <c r="BC10" s="93"/>
      <c r="BD10" s="94">
        <f t="shared" si="15"/>
        <v>0</v>
      </c>
      <c r="BE10" s="108" t="e">
        <f t="shared" si="16"/>
        <v>#DIV/0!</v>
      </c>
      <c r="BF10" s="95" t="e">
        <f t="shared" si="17"/>
        <v>#DIV/0!</v>
      </c>
      <c r="BG10" s="97"/>
      <c r="BH10" s="93"/>
      <c r="BI10" s="93"/>
      <c r="BJ10" s="93"/>
      <c r="BK10" s="93"/>
      <c r="BL10" s="93"/>
      <c r="BM10" s="93"/>
      <c r="BN10" s="94">
        <f t="shared" si="18"/>
        <v>0</v>
      </c>
      <c r="BO10" s="108" t="e">
        <f t="shared" si="19"/>
        <v>#DIV/0!</v>
      </c>
      <c r="BP10" s="98" t="e">
        <f t="shared" si="20"/>
        <v>#DIV/0!</v>
      </c>
      <c r="BQ10" s="96"/>
      <c r="BR10" s="93"/>
      <c r="BS10" s="93"/>
      <c r="BT10" s="93"/>
      <c r="BU10" s="93"/>
      <c r="BV10" s="93"/>
      <c r="BW10" s="93"/>
      <c r="BX10" s="94">
        <f t="shared" si="21"/>
        <v>0</v>
      </c>
      <c r="BY10" s="108" t="e">
        <f t="shared" si="22"/>
        <v>#DIV/0!</v>
      </c>
      <c r="BZ10" s="98" t="e">
        <f t="shared" si="23"/>
        <v>#DIV/0!</v>
      </c>
    </row>
    <row r="11" spans="1:78" x14ac:dyDescent="0.25">
      <c r="A11" s="26">
        <v>5</v>
      </c>
      <c r="B11" s="2"/>
      <c r="C11" s="2"/>
      <c r="D11" s="93" t="s">
        <v>116</v>
      </c>
      <c r="E11" s="2"/>
      <c r="F11" s="91">
        <f t="shared" si="0"/>
        <v>0</v>
      </c>
      <c r="G11" s="91">
        <f t="shared" si="1"/>
        <v>0</v>
      </c>
      <c r="H11" s="92">
        <f t="shared" si="2"/>
        <v>0</v>
      </c>
      <c r="I11" s="97"/>
      <c r="J11" s="93"/>
      <c r="K11" s="93"/>
      <c r="L11" s="93"/>
      <c r="M11" s="93"/>
      <c r="N11" s="93"/>
      <c r="O11" s="93"/>
      <c r="P11" s="94">
        <f t="shared" si="3"/>
        <v>0</v>
      </c>
      <c r="Q11" s="95" t="e">
        <f t="shared" ref="Q11:Q41" si="24">F11*R11</f>
        <v>#DIV/0!</v>
      </c>
      <c r="R11" s="98" t="e">
        <f t="shared" si="5"/>
        <v>#DIV/0!</v>
      </c>
      <c r="S11" s="97"/>
      <c r="T11" s="93"/>
      <c r="U11" s="93"/>
      <c r="V11" s="93"/>
      <c r="W11" s="93"/>
      <c r="X11" s="93"/>
      <c r="Y11" s="93"/>
      <c r="Z11" s="94">
        <f t="shared" si="6"/>
        <v>0</v>
      </c>
      <c r="AA11" s="108" t="e">
        <f t="shared" si="7"/>
        <v>#DIV/0!</v>
      </c>
      <c r="AB11" s="98" t="e">
        <f t="shared" si="8"/>
        <v>#DIV/0!</v>
      </c>
      <c r="AC11" s="96"/>
      <c r="AD11" s="93"/>
      <c r="AE11" s="93"/>
      <c r="AF11" s="93"/>
      <c r="AG11" s="93"/>
      <c r="AH11" s="93"/>
      <c r="AI11" s="93"/>
      <c r="AJ11" s="94">
        <f t="shared" si="9"/>
        <v>0</v>
      </c>
      <c r="AK11" s="108" t="e">
        <f t="shared" si="10"/>
        <v>#DIV/0!</v>
      </c>
      <c r="AL11" s="95" t="e">
        <f t="shared" si="11"/>
        <v>#DIV/0!</v>
      </c>
      <c r="AM11" s="97"/>
      <c r="AN11" s="93"/>
      <c r="AO11" s="93"/>
      <c r="AP11" s="93"/>
      <c r="AQ11" s="93"/>
      <c r="AR11" s="93"/>
      <c r="AS11" s="93"/>
      <c r="AT11" s="94">
        <f t="shared" si="12"/>
        <v>0</v>
      </c>
      <c r="AU11" s="108" t="e">
        <f t="shared" si="13"/>
        <v>#DIV/0!</v>
      </c>
      <c r="AV11" s="98" t="e">
        <f t="shared" si="14"/>
        <v>#DIV/0!</v>
      </c>
      <c r="AW11" s="96"/>
      <c r="AX11" s="93"/>
      <c r="AY11" s="93"/>
      <c r="AZ11" s="93"/>
      <c r="BA11" s="93"/>
      <c r="BB11" s="93"/>
      <c r="BC11" s="93"/>
      <c r="BD11" s="94">
        <f t="shared" si="15"/>
        <v>0</v>
      </c>
      <c r="BE11" s="108" t="e">
        <f t="shared" si="16"/>
        <v>#DIV/0!</v>
      </c>
      <c r="BF11" s="95" t="e">
        <f t="shared" si="17"/>
        <v>#DIV/0!</v>
      </c>
      <c r="BG11" s="97"/>
      <c r="BH11" s="93"/>
      <c r="BI11" s="93"/>
      <c r="BJ11" s="93"/>
      <c r="BK11" s="93"/>
      <c r="BL11" s="93"/>
      <c r="BM11" s="93"/>
      <c r="BN11" s="94">
        <f t="shared" si="18"/>
        <v>0</v>
      </c>
      <c r="BO11" s="108" t="e">
        <f t="shared" si="19"/>
        <v>#DIV/0!</v>
      </c>
      <c r="BP11" s="98" t="e">
        <f t="shared" si="20"/>
        <v>#DIV/0!</v>
      </c>
      <c r="BQ11" s="96"/>
      <c r="BR11" s="93"/>
      <c r="BS11" s="93"/>
      <c r="BT11" s="93"/>
      <c r="BU11" s="93"/>
      <c r="BV11" s="93"/>
      <c r="BW11" s="93"/>
      <c r="BX11" s="94">
        <f t="shared" si="21"/>
        <v>0</v>
      </c>
      <c r="BY11" s="108" t="e">
        <f t="shared" si="22"/>
        <v>#DIV/0!</v>
      </c>
      <c r="BZ11" s="98" t="e">
        <f t="shared" si="23"/>
        <v>#DIV/0!</v>
      </c>
    </row>
    <row r="12" spans="1:78" x14ac:dyDescent="0.25">
      <c r="A12" s="26">
        <v>6</v>
      </c>
      <c r="B12" s="2"/>
      <c r="C12" s="2"/>
      <c r="D12" s="93" t="s">
        <v>116</v>
      </c>
      <c r="E12" s="2"/>
      <c r="F12" s="91">
        <f t="shared" si="0"/>
        <v>0</v>
      </c>
      <c r="G12" s="91">
        <f t="shared" si="1"/>
        <v>0</v>
      </c>
      <c r="H12" s="92">
        <f t="shared" si="2"/>
        <v>0</v>
      </c>
      <c r="I12" s="97"/>
      <c r="J12" s="93"/>
      <c r="K12" s="93"/>
      <c r="L12" s="93"/>
      <c r="M12" s="93"/>
      <c r="N12" s="93"/>
      <c r="O12" s="93"/>
      <c r="P12" s="94">
        <f t="shared" si="3"/>
        <v>0</v>
      </c>
      <c r="Q12" s="95" t="e">
        <f t="shared" si="24"/>
        <v>#DIV/0!</v>
      </c>
      <c r="R12" s="98" t="e">
        <f t="shared" si="5"/>
        <v>#DIV/0!</v>
      </c>
      <c r="S12" s="97"/>
      <c r="T12" s="93"/>
      <c r="U12" s="93"/>
      <c r="V12" s="93"/>
      <c r="W12" s="93"/>
      <c r="X12" s="93"/>
      <c r="Y12" s="93"/>
      <c r="Z12" s="94">
        <f t="shared" si="6"/>
        <v>0</v>
      </c>
      <c r="AA12" s="108" t="e">
        <f t="shared" si="7"/>
        <v>#DIV/0!</v>
      </c>
      <c r="AB12" s="98" t="e">
        <f t="shared" si="8"/>
        <v>#DIV/0!</v>
      </c>
      <c r="AC12" s="96"/>
      <c r="AD12" s="93"/>
      <c r="AE12" s="93"/>
      <c r="AF12" s="93"/>
      <c r="AG12" s="93"/>
      <c r="AH12" s="93"/>
      <c r="AI12" s="93"/>
      <c r="AJ12" s="94">
        <f t="shared" si="9"/>
        <v>0</v>
      </c>
      <c r="AK12" s="108" t="e">
        <f t="shared" si="10"/>
        <v>#DIV/0!</v>
      </c>
      <c r="AL12" s="95" t="e">
        <f t="shared" si="11"/>
        <v>#DIV/0!</v>
      </c>
      <c r="AM12" s="97"/>
      <c r="AN12" s="93"/>
      <c r="AO12" s="93"/>
      <c r="AP12" s="93"/>
      <c r="AQ12" s="93"/>
      <c r="AR12" s="93"/>
      <c r="AS12" s="93"/>
      <c r="AT12" s="94">
        <f t="shared" si="12"/>
        <v>0</v>
      </c>
      <c r="AU12" s="108" t="e">
        <f t="shared" si="13"/>
        <v>#DIV/0!</v>
      </c>
      <c r="AV12" s="98" t="e">
        <f t="shared" si="14"/>
        <v>#DIV/0!</v>
      </c>
      <c r="AW12" s="96"/>
      <c r="AX12" s="93"/>
      <c r="AY12" s="93"/>
      <c r="AZ12" s="93"/>
      <c r="BA12" s="93"/>
      <c r="BB12" s="93"/>
      <c r="BC12" s="93"/>
      <c r="BD12" s="94">
        <f t="shared" si="15"/>
        <v>0</v>
      </c>
      <c r="BE12" s="108" t="e">
        <f t="shared" si="16"/>
        <v>#DIV/0!</v>
      </c>
      <c r="BF12" s="95" t="e">
        <f t="shared" si="17"/>
        <v>#DIV/0!</v>
      </c>
      <c r="BG12" s="97"/>
      <c r="BH12" s="93"/>
      <c r="BI12" s="93"/>
      <c r="BJ12" s="93"/>
      <c r="BK12" s="93"/>
      <c r="BL12" s="93"/>
      <c r="BM12" s="93"/>
      <c r="BN12" s="94">
        <f t="shared" si="18"/>
        <v>0</v>
      </c>
      <c r="BO12" s="108" t="e">
        <f t="shared" si="19"/>
        <v>#DIV/0!</v>
      </c>
      <c r="BP12" s="98" t="e">
        <f t="shared" si="20"/>
        <v>#DIV/0!</v>
      </c>
      <c r="BQ12" s="96"/>
      <c r="BR12" s="93"/>
      <c r="BS12" s="93"/>
      <c r="BT12" s="93"/>
      <c r="BU12" s="93"/>
      <c r="BV12" s="93"/>
      <c r="BW12" s="93"/>
      <c r="BX12" s="94">
        <f t="shared" si="21"/>
        <v>0</v>
      </c>
      <c r="BY12" s="108" t="e">
        <f t="shared" si="22"/>
        <v>#DIV/0!</v>
      </c>
      <c r="BZ12" s="98" t="e">
        <f t="shared" si="23"/>
        <v>#DIV/0!</v>
      </c>
    </row>
    <row r="13" spans="1:78" x14ac:dyDescent="0.25">
      <c r="A13" s="26">
        <v>7</v>
      </c>
      <c r="B13" s="2"/>
      <c r="C13" s="2"/>
      <c r="D13" s="93" t="s">
        <v>116</v>
      </c>
      <c r="E13" s="2"/>
      <c r="F13" s="91">
        <f t="shared" si="0"/>
        <v>0</v>
      </c>
      <c r="G13" s="91">
        <f t="shared" si="1"/>
        <v>0</v>
      </c>
      <c r="H13" s="92">
        <f t="shared" si="2"/>
        <v>0</v>
      </c>
      <c r="I13" s="97"/>
      <c r="J13" s="93"/>
      <c r="K13" s="93"/>
      <c r="L13" s="93"/>
      <c r="M13" s="93"/>
      <c r="N13" s="93"/>
      <c r="O13" s="93"/>
      <c r="P13" s="94">
        <f t="shared" si="3"/>
        <v>0</v>
      </c>
      <c r="Q13" s="95" t="e">
        <f t="shared" si="24"/>
        <v>#DIV/0!</v>
      </c>
      <c r="R13" s="98" t="e">
        <f t="shared" si="5"/>
        <v>#DIV/0!</v>
      </c>
      <c r="S13" s="97"/>
      <c r="T13" s="93"/>
      <c r="U13" s="93"/>
      <c r="V13" s="93"/>
      <c r="W13" s="93"/>
      <c r="X13" s="93"/>
      <c r="Y13" s="93"/>
      <c r="Z13" s="94">
        <f t="shared" si="6"/>
        <v>0</v>
      </c>
      <c r="AA13" s="108" t="e">
        <f t="shared" si="7"/>
        <v>#DIV/0!</v>
      </c>
      <c r="AB13" s="98" t="e">
        <f t="shared" si="8"/>
        <v>#DIV/0!</v>
      </c>
      <c r="AC13" s="96"/>
      <c r="AD13" s="93"/>
      <c r="AE13" s="93"/>
      <c r="AF13" s="93"/>
      <c r="AG13" s="93"/>
      <c r="AH13" s="93"/>
      <c r="AI13" s="93"/>
      <c r="AJ13" s="94">
        <f t="shared" si="9"/>
        <v>0</v>
      </c>
      <c r="AK13" s="108" t="e">
        <f t="shared" si="10"/>
        <v>#DIV/0!</v>
      </c>
      <c r="AL13" s="95" t="e">
        <f t="shared" si="11"/>
        <v>#DIV/0!</v>
      </c>
      <c r="AM13" s="97"/>
      <c r="AN13" s="93"/>
      <c r="AO13" s="93"/>
      <c r="AP13" s="93"/>
      <c r="AQ13" s="93"/>
      <c r="AR13" s="93"/>
      <c r="AS13" s="93"/>
      <c r="AT13" s="94">
        <f t="shared" si="12"/>
        <v>0</v>
      </c>
      <c r="AU13" s="108" t="e">
        <f t="shared" si="13"/>
        <v>#DIV/0!</v>
      </c>
      <c r="AV13" s="98" t="e">
        <f t="shared" si="14"/>
        <v>#DIV/0!</v>
      </c>
      <c r="AW13" s="96"/>
      <c r="AX13" s="93"/>
      <c r="AY13" s="93"/>
      <c r="AZ13" s="93"/>
      <c r="BA13" s="93"/>
      <c r="BB13" s="93"/>
      <c r="BC13" s="93"/>
      <c r="BD13" s="94">
        <f t="shared" si="15"/>
        <v>0</v>
      </c>
      <c r="BE13" s="108" t="e">
        <f t="shared" si="16"/>
        <v>#DIV/0!</v>
      </c>
      <c r="BF13" s="95" t="e">
        <f t="shared" si="17"/>
        <v>#DIV/0!</v>
      </c>
      <c r="BG13" s="97"/>
      <c r="BH13" s="93"/>
      <c r="BI13" s="93"/>
      <c r="BJ13" s="93"/>
      <c r="BK13" s="93"/>
      <c r="BL13" s="93"/>
      <c r="BM13" s="93"/>
      <c r="BN13" s="94">
        <f t="shared" si="18"/>
        <v>0</v>
      </c>
      <c r="BO13" s="108" t="e">
        <f t="shared" si="19"/>
        <v>#DIV/0!</v>
      </c>
      <c r="BP13" s="98" t="e">
        <f t="shared" si="20"/>
        <v>#DIV/0!</v>
      </c>
      <c r="BQ13" s="96"/>
      <c r="BR13" s="93"/>
      <c r="BS13" s="93"/>
      <c r="BT13" s="93"/>
      <c r="BU13" s="93"/>
      <c r="BV13" s="93"/>
      <c r="BW13" s="93"/>
      <c r="BX13" s="94">
        <f t="shared" si="21"/>
        <v>0</v>
      </c>
      <c r="BY13" s="108" t="e">
        <f t="shared" si="22"/>
        <v>#DIV/0!</v>
      </c>
      <c r="BZ13" s="98" t="e">
        <f t="shared" si="23"/>
        <v>#DIV/0!</v>
      </c>
    </row>
    <row r="14" spans="1:78" x14ac:dyDescent="0.25">
      <c r="A14" s="26">
        <v>8</v>
      </c>
      <c r="B14" s="2"/>
      <c r="C14" s="2"/>
      <c r="D14" s="93" t="s">
        <v>116</v>
      </c>
      <c r="E14" s="2"/>
      <c r="F14" s="91">
        <f t="shared" si="0"/>
        <v>0</v>
      </c>
      <c r="G14" s="91">
        <f t="shared" si="1"/>
        <v>0</v>
      </c>
      <c r="H14" s="92">
        <f t="shared" si="2"/>
        <v>0</v>
      </c>
      <c r="I14" s="97"/>
      <c r="J14" s="93"/>
      <c r="K14" s="93"/>
      <c r="L14" s="93"/>
      <c r="M14" s="93"/>
      <c r="N14" s="93"/>
      <c r="O14" s="93"/>
      <c r="P14" s="94">
        <f t="shared" si="3"/>
        <v>0</v>
      </c>
      <c r="Q14" s="95" t="e">
        <f t="shared" si="24"/>
        <v>#DIV/0!</v>
      </c>
      <c r="R14" s="98" t="e">
        <f t="shared" si="5"/>
        <v>#DIV/0!</v>
      </c>
      <c r="S14" s="97"/>
      <c r="T14" s="93"/>
      <c r="U14" s="93"/>
      <c r="V14" s="93"/>
      <c r="W14" s="93"/>
      <c r="X14" s="93"/>
      <c r="Y14" s="93"/>
      <c r="Z14" s="94">
        <f t="shared" si="6"/>
        <v>0</v>
      </c>
      <c r="AA14" s="108" t="e">
        <f t="shared" si="7"/>
        <v>#DIV/0!</v>
      </c>
      <c r="AB14" s="98" t="e">
        <f t="shared" si="8"/>
        <v>#DIV/0!</v>
      </c>
      <c r="AC14" s="96"/>
      <c r="AD14" s="93"/>
      <c r="AE14" s="93"/>
      <c r="AF14" s="93"/>
      <c r="AG14" s="93"/>
      <c r="AH14" s="93"/>
      <c r="AI14" s="93"/>
      <c r="AJ14" s="94">
        <f t="shared" si="9"/>
        <v>0</v>
      </c>
      <c r="AK14" s="108" t="e">
        <f t="shared" si="10"/>
        <v>#DIV/0!</v>
      </c>
      <c r="AL14" s="95" t="e">
        <f t="shared" si="11"/>
        <v>#DIV/0!</v>
      </c>
      <c r="AM14" s="97"/>
      <c r="AN14" s="93"/>
      <c r="AO14" s="93"/>
      <c r="AP14" s="93"/>
      <c r="AQ14" s="93"/>
      <c r="AR14" s="93"/>
      <c r="AS14" s="93"/>
      <c r="AT14" s="94">
        <f t="shared" si="12"/>
        <v>0</v>
      </c>
      <c r="AU14" s="108" t="e">
        <f t="shared" si="13"/>
        <v>#DIV/0!</v>
      </c>
      <c r="AV14" s="98" t="e">
        <f t="shared" si="14"/>
        <v>#DIV/0!</v>
      </c>
      <c r="AW14" s="96"/>
      <c r="AX14" s="93"/>
      <c r="AY14" s="93"/>
      <c r="AZ14" s="93"/>
      <c r="BA14" s="93"/>
      <c r="BB14" s="93"/>
      <c r="BC14" s="93"/>
      <c r="BD14" s="94">
        <f t="shared" si="15"/>
        <v>0</v>
      </c>
      <c r="BE14" s="108" t="e">
        <f t="shared" si="16"/>
        <v>#DIV/0!</v>
      </c>
      <c r="BF14" s="95" t="e">
        <f t="shared" si="17"/>
        <v>#DIV/0!</v>
      </c>
      <c r="BG14" s="97"/>
      <c r="BH14" s="93"/>
      <c r="BI14" s="93"/>
      <c r="BJ14" s="93"/>
      <c r="BK14" s="93"/>
      <c r="BL14" s="93"/>
      <c r="BM14" s="93"/>
      <c r="BN14" s="94">
        <f t="shared" si="18"/>
        <v>0</v>
      </c>
      <c r="BO14" s="108" t="e">
        <f t="shared" si="19"/>
        <v>#DIV/0!</v>
      </c>
      <c r="BP14" s="98" t="e">
        <f t="shared" si="20"/>
        <v>#DIV/0!</v>
      </c>
      <c r="BQ14" s="96"/>
      <c r="BR14" s="93"/>
      <c r="BS14" s="93"/>
      <c r="BT14" s="93"/>
      <c r="BU14" s="93"/>
      <c r="BV14" s="93"/>
      <c r="BW14" s="93"/>
      <c r="BX14" s="94">
        <f t="shared" si="21"/>
        <v>0</v>
      </c>
      <c r="BY14" s="108" t="e">
        <f t="shared" si="22"/>
        <v>#DIV/0!</v>
      </c>
      <c r="BZ14" s="98" t="e">
        <f t="shared" si="23"/>
        <v>#DIV/0!</v>
      </c>
    </row>
    <row r="15" spans="1:78" x14ac:dyDescent="0.25">
      <c r="A15" s="26">
        <v>9</v>
      </c>
      <c r="B15" s="2"/>
      <c r="C15" s="2"/>
      <c r="D15" s="93" t="s">
        <v>116</v>
      </c>
      <c r="E15" s="2"/>
      <c r="F15" s="91">
        <f t="shared" si="0"/>
        <v>0</v>
      </c>
      <c r="G15" s="91">
        <f t="shared" si="1"/>
        <v>0</v>
      </c>
      <c r="H15" s="92">
        <f t="shared" si="2"/>
        <v>0</v>
      </c>
      <c r="I15" s="97"/>
      <c r="J15" s="93"/>
      <c r="K15" s="93"/>
      <c r="L15" s="93"/>
      <c r="M15" s="93"/>
      <c r="N15" s="93"/>
      <c r="O15" s="93"/>
      <c r="P15" s="94">
        <f t="shared" si="3"/>
        <v>0</v>
      </c>
      <c r="Q15" s="95" t="e">
        <f t="shared" si="24"/>
        <v>#DIV/0!</v>
      </c>
      <c r="R15" s="98" t="e">
        <f t="shared" si="5"/>
        <v>#DIV/0!</v>
      </c>
      <c r="S15" s="97"/>
      <c r="T15" s="93"/>
      <c r="U15" s="93"/>
      <c r="V15" s="93"/>
      <c r="W15" s="93"/>
      <c r="X15" s="93"/>
      <c r="Y15" s="93"/>
      <c r="Z15" s="94">
        <f t="shared" si="6"/>
        <v>0</v>
      </c>
      <c r="AA15" s="108" t="e">
        <f t="shared" si="7"/>
        <v>#DIV/0!</v>
      </c>
      <c r="AB15" s="98" t="e">
        <f t="shared" si="8"/>
        <v>#DIV/0!</v>
      </c>
      <c r="AC15" s="96"/>
      <c r="AD15" s="93"/>
      <c r="AE15" s="93"/>
      <c r="AF15" s="93"/>
      <c r="AG15" s="93"/>
      <c r="AH15" s="93"/>
      <c r="AI15" s="93"/>
      <c r="AJ15" s="94">
        <f t="shared" si="9"/>
        <v>0</v>
      </c>
      <c r="AK15" s="108" t="e">
        <f t="shared" si="10"/>
        <v>#DIV/0!</v>
      </c>
      <c r="AL15" s="95" t="e">
        <f t="shared" si="11"/>
        <v>#DIV/0!</v>
      </c>
      <c r="AM15" s="97"/>
      <c r="AN15" s="93"/>
      <c r="AO15" s="93"/>
      <c r="AP15" s="93"/>
      <c r="AQ15" s="93"/>
      <c r="AR15" s="93"/>
      <c r="AS15" s="93"/>
      <c r="AT15" s="94">
        <f t="shared" si="12"/>
        <v>0</v>
      </c>
      <c r="AU15" s="108" t="e">
        <f t="shared" si="13"/>
        <v>#DIV/0!</v>
      </c>
      <c r="AV15" s="98" t="e">
        <f t="shared" si="14"/>
        <v>#DIV/0!</v>
      </c>
      <c r="AW15" s="96"/>
      <c r="AX15" s="93"/>
      <c r="AY15" s="93"/>
      <c r="AZ15" s="93"/>
      <c r="BA15" s="93"/>
      <c r="BB15" s="93"/>
      <c r="BC15" s="93"/>
      <c r="BD15" s="94">
        <f t="shared" si="15"/>
        <v>0</v>
      </c>
      <c r="BE15" s="108" t="e">
        <f t="shared" si="16"/>
        <v>#DIV/0!</v>
      </c>
      <c r="BF15" s="95" t="e">
        <f t="shared" si="17"/>
        <v>#DIV/0!</v>
      </c>
      <c r="BG15" s="97"/>
      <c r="BH15" s="93"/>
      <c r="BI15" s="93"/>
      <c r="BJ15" s="93"/>
      <c r="BK15" s="93"/>
      <c r="BL15" s="93"/>
      <c r="BM15" s="93"/>
      <c r="BN15" s="94">
        <f t="shared" si="18"/>
        <v>0</v>
      </c>
      <c r="BO15" s="108" t="e">
        <f t="shared" si="19"/>
        <v>#DIV/0!</v>
      </c>
      <c r="BP15" s="98" t="e">
        <f t="shared" si="20"/>
        <v>#DIV/0!</v>
      </c>
      <c r="BQ15" s="96"/>
      <c r="BR15" s="93"/>
      <c r="BS15" s="93"/>
      <c r="BT15" s="93"/>
      <c r="BU15" s="93"/>
      <c r="BV15" s="93"/>
      <c r="BW15" s="93"/>
      <c r="BX15" s="94">
        <f t="shared" si="21"/>
        <v>0</v>
      </c>
      <c r="BY15" s="108" t="e">
        <f t="shared" si="22"/>
        <v>#DIV/0!</v>
      </c>
      <c r="BZ15" s="98" t="e">
        <f t="shared" si="23"/>
        <v>#DIV/0!</v>
      </c>
    </row>
    <row r="16" spans="1:78" x14ac:dyDescent="0.25">
      <c r="A16" s="26">
        <v>10</v>
      </c>
      <c r="B16" s="2"/>
      <c r="C16" s="2"/>
      <c r="D16" s="93" t="s">
        <v>116</v>
      </c>
      <c r="E16" s="2"/>
      <c r="F16" s="91">
        <f t="shared" si="0"/>
        <v>0</v>
      </c>
      <c r="G16" s="91">
        <f t="shared" si="1"/>
        <v>0</v>
      </c>
      <c r="H16" s="92">
        <f t="shared" si="2"/>
        <v>0</v>
      </c>
      <c r="I16" s="97"/>
      <c r="J16" s="93"/>
      <c r="K16" s="93"/>
      <c r="L16" s="93"/>
      <c r="M16" s="93"/>
      <c r="N16" s="93"/>
      <c r="O16" s="93"/>
      <c r="P16" s="94">
        <f t="shared" si="3"/>
        <v>0</v>
      </c>
      <c r="Q16" s="95" t="e">
        <f t="shared" si="24"/>
        <v>#DIV/0!</v>
      </c>
      <c r="R16" s="98" t="e">
        <f t="shared" si="5"/>
        <v>#DIV/0!</v>
      </c>
      <c r="S16" s="97"/>
      <c r="T16" s="93"/>
      <c r="U16" s="93"/>
      <c r="V16" s="93"/>
      <c r="W16" s="93"/>
      <c r="X16" s="93"/>
      <c r="Y16" s="93"/>
      <c r="Z16" s="94">
        <f t="shared" si="6"/>
        <v>0</v>
      </c>
      <c r="AA16" s="108" t="e">
        <f t="shared" si="7"/>
        <v>#DIV/0!</v>
      </c>
      <c r="AB16" s="98" t="e">
        <f t="shared" si="8"/>
        <v>#DIV/0!</v>
      </c>
      <c r="AC16" s="96"/>
      <c r="AD16" s="93"/>
      <c r="AE16" s="93"/>
      <c r="AF16" s="93"/>
      <c r="AG16" s="93"/>
      <c r="AH16" s="93"/>
      <c r="AI16" s="93"/>
      <c r="AJ16" s="94">
        <f t="shared" si="9"/>
        <v>0</v>
      </c>
      <c r="AK16" s="108" t="e">
        <f t="shared" si="10"/>
        <v>#DIV/0!</v>
      </c>
      <c r="AL16" s="95" t="e">
        <f t="shared" si="11"/>
        <v>#DIV/0!</v>
      </c>
      <c r="AM16" s="97"/>
      <c r="AN16" s="93"/>
      <c r="AO16" s="93"/>
      <c r="AP16" s="93"/>
      <c r="AQ16" s="93"/>
      <c r="AR16" s="93"/>
      <c r="AS16" s="93"/>
      <c r="AT16" s="94">
        <f t="shared" si="12"/>
        <v>0</v>
      </c>
      <c r="AU16" s="108" t="e">
        <f t="shared" si="13"/>
        <v>#DIV/0!</v>
      </c>
      <c r="AV16" s="98" t="e">
        <f t="shared" si="14"/>
        <v>#DIV/0!</v>
      </c>
      <c r="AW16" s="96"/>
      <c r="AX16" s="93"/>
      <c r="AY16" s="93"/>
      <c r="AZ16" s="93"/>
      <c r="BA16" s="93"/>
      <c r="BB16" s="93"/>
      <c r="BC16" s="93"/>
      <c r="BD16" s="94">
        <f t="shared" si="15"/>
        <v>0</v>
      </c>
      <c r="BE16" s="108" t="e">
        <f t="shared" si="16"/>
        <v>#DIV/0!</v>
      </c>
      <c r="BF16" s="95" t="e">
        <f t="shared" si="17"/>
        <v>#DIV/0!</v>
      </c>
      <c r="BG16" s="97"/>
      <c r="BH16" s="93"/>
      <c r="BI16" s="93"/>
      <c r="BJ16" s="93"/>
      <c r="BK16" s="93"/>
      <c r="BL16" s="93"/>
      <c r="BM16" s="93"/>
      <c r="BN16" s="94">
        <f t="shared" si="18"/>
        <v>0</v>
      </c>
      <c r="BO16" s="108" t="e">
        <f t="shared" si="19"/>
        <v>#DIV/0!</v>
      </c>
      <c r="BP16" s="98" t="e">
        <f t="shared" si="20"/>
        <v>#DIV/0!</v>
      </c>
      <c r="BQ16" s="96"/>
      <c r="BR16" s="93"/>
      <c r="BS16" s="93"/>
      <c r="BT16" s="93"/>
      <c r="BU16" s="93"/>
      <c r="BV16" s="93"/>
      <c r="BW16" s="93"/>
      <c r="BX16" s="94">
        <f t="shared" si="21"/>
        <v>0</v>
      </c>
      <c r="BY16" s="108" t="e">
        <f t="shared" si="22"/>
        <v>#DIV/0!</v>
      </c>
      <c r="BZ16" s="98" t="e">
        <f t="shared" si="23"/>
        <v>#DIV/0!</v>
      </c>
    </row>
    <row r="17" spans="1:78" x14ac:dyDescent="0.25">
      <c r="A17" s="26">
        <v>11</v>
      </c>
      <c r="B17" s="2"/>
      <c r="C17" s="2"/>
      <c r="D17" s="93" t="s">
        <v>116</v>
      </c>
      <c r="E17" s="2"/>
      <c r="F17" s="91">
        <f t="shared" si="0"/>
        <v>0</v>
      </c>
      <c r="G17" s="91">
        <f t="shared" si="1"/>
        <v>0</v>
      </c>
      <c r="H17" s="92">
        <f t="shared" si="2"/>
        <v>0</v>
      </c>
      <c r="I17" s="97"/>
      <c r="J17" s="93"/>
      <c r="K17" s="93"/>
      <c r="L17" s="93"/>
      <c r="M17" s="93"/>
      <c r="N17" s="93"/>
      <c r="O17" s="93"/>
      <c r="P17" s="94">
        <f t="shared" si="3"/>
        <v>0</v>
      </c>
      <c r="Q17" s="95" t="e">
        <f t="shared" si="24"/>
        <v>#DIV/0!</v>
      </c>
      <c r="R17" s="98" t="e">
        <f t="shared" si="5"/>
        <v>#DIV/0!</v>
      </c>
      <c r="S17" s="97"/>
      <c r="T17" s="93"/>
      <c r="U17" s="93"/>
      <c r="V17" s="93"/>
      <c r="W17" s="93"/>
      <c r="X17" s="93"/>
      <c r="Y17" s="93"/>
      <c r="Z17" s="94">
        <f t="shared" si="6"/>
        <v>0</v>
      </c>
      <c r="AA17" s="108" t="e">
        <f t="shared" si="7"/>
        <v>#DIV/0!</v>
      </c>
      <c r="AB17" s="98" t="e">
        <f t="shared" si="8"/>
        <v>#DIV/0!</v>
      </c>
      <c r="AC17" s="96"/>
      <c r="AD17" s="93"/>
      <c r="AE17" s="93"/>
      <c r="AF17" s="93"/>
      <c r="AG17" s="93"/>
      <c r="AH17" s="93"/>
      <c r="AI17" s="93"/>
      <c r="AJ17" s="94">
        <f t="shared" si="9"/>
        <v>0</v>
      </c>
      <c r="AK17" s="108" t="e">
        <f t="shared" si="10"/>
        <v>#DIV/0!</v>
      </c>
      <c r="AL17" s="95" t="e">
        <f t="shared" si="11"/>
        <v>#DIV/0!</v>
      </c>
      <c r="AM17" s="97"/>
      <c r="AN17" s="93"/>
      <c r="AO17" s="93"/>
      <c r="AP17" s="93"/>
      <c r="AQ17" s="93"/>
      <c r="AR17" s="93"/>
      <c r="AS17" s="93"/>
      <c r="AT17" s="94">
        <f t="shared" si="12"/>
        <v>0</v>
      </c>
      <c r="AU17" s="108" t="e">
        <f t="shared" si="13"/>
        <v>#DIV/0!</v>
      </c>
      <c r="AV17" s="98" t="e">
        <f t="shared" si="14"/>
        <v>#DIV/0!</v>
      </c>
      <c r="AW17" s="96"/>
      <c r="AX17" s="93"/>
      <c r="AY17" s="93"/>
      <c r="AZ17" s="93"/>
      <c r="BA17" s="93"/>
      <c r="BB17" s="93"/>
      <c r="BC17" s="93"/>
      <c r="BD17" s="94">
        <f t="shared" si="15"/>
        <v>0</v>
      </c>
      <c r="BE17" s="108" t="e">
        <f t="shared" si="16"/>
        <v>#DIV/0!</v>
      </c>
      <c r="BF17" s="95" t="e">
        <f t="shared" si="17"/>
        <v>#DIV/0!</v>
      </c>
      <c r="BG17" s="97"/>
      <c r="BH17" s="93"/>
      <c r="BI17" s="93"/>
      <c r="BJ17" s="93"/>
      <c r="BK17" s="93"/>
      <c r="BL17" s="93"/>
      <c r="BM17" s="93"/>
      <c r="BN17" s="94">
        <f t="shared" si="18"/>
        <v>0</v>
      </c>
      <c r="BO17" s="108" t="e">
        <f t="shared" si="19"/>
        <v>#DIV/0!</v>
      </c>
      <c r="BP17" s="98" t="e">
        <f t="shared" si="20"/>
        <v>#DIV/0!</v>
      </c>
      <c r="BQ17" s="96"/>
      <c r="BR17" s="93"/>
      <c r="BS17" s="93"/>
      <c r="BT17" s="93"/>
      <c r="BU17" s="93"/>
      <c r="BV17" s="93"/>
      <c r="BW17" s="93"/>
      <c r="BX17" s="94">
        <f t="shared" si="21"/>
        <v>0</v>
      </c>
      <c r="BY17" s="108" t="e">
        <f t="shared" si="22"/>
        <v>#DIV/0!</v>
      </c>
      <c r="BZ17" s="98" t="e">
        <f t="shared" si="23"/>
        <v>#DIV/0!</v>
      </c>
    </row>
    <row r="18" spans="1:78" x14ac:dyDescent="0.25">
      <c r="A18" s="26">
        <v>12</v>
      </c>
      <c r="B18" s="2"/>
      <c r="C18" s="2"/>
      <c r="D18" s="93" t="s">
        <v>116</v>
      </c>
      <c r="E18" s="2"/>
      <c r="F18" s="91">
        <f t="shared" si="0"/>
        <v>0</v>
      </c>
      <c r="G18" s="91">
        <f t="shared" si="1"/>
        <v>0</v>
      </c>
      <c r="H18" s="92">
        <f t="shared" si="2"/>
        <v>0</v>
      </c>
      <c r="I18" s="97"/>
      <c r="J18" s="93"/>
      <c r="K18" s="93"/>
      <c r="L18" s="93"/>
      <c r="M18" s="93"/>
      <c r="N18" s="93"/>
      <c r="O18" s="93"/>
      <c r="P18" s="94">
        <f t="shared" si="3"/>
        <v>0</v>
      </c>
      <c r="Q18" s="95" t="e">
        <f t="shared" si="24"/>
        <v>#DIV/0!</v>
      </c>
      <c r="R18" s="98" t="e">
        <f t="shared" si="5"/>
        <v>#DIV/0!</v>
      </c>
      <c r="S18" s="97"/>
      <c r="T18" s="93"/>
      <c r="U18" s="93"/>
      <c r="V18" s="93"/>
      <c r="W18" s="93"/>
      <c r="X18" s="93"/>
      <c r="Y18" s="93"/>
      <c r="Z18" s="94">
        <f t="shared" si="6"/>
        <v>0</v>
      </c>
      <c r="AA18" s="108" t="e">
        <f t="shared" si="7"/>
        <v>#DIV/0!</v>
      </c>
      <c r="AB18" s="98" t="e">
        <f t="shared" si="8"/>
        <v>#DIV/0!</v>
      </c>
      <c r="AC18" s="96"/>
      <c r="AD18" s="93"/>
      <c r="AE18" s="93"/>
      <c r="AF18" s="93"/>
      <c r="AG18" s="93"/>
      <c r="AH18" s="93"/>
      <c r="AI18" s="93"/>
      <c r="AJ18" s="94">
        <f t="shared" si="9"/>
        <v>0</v>
      </c>
      <c r="AK18" s="108" t="e">
        <f t="shared" si="10"/>
        <v>#DIV/0!</v>
      </c>
      <c r="AL18" s="95" t="e">
        <f t="shared" si="11"/>
        <v>#DIV/0!</v>
      </c>
      <c r="AM18" s="97"/>
      <c r="AN18" s="93"/>
      <c r="AO18" s="93"/>
      <c r="AP18" s="93"/>
      <c r="AQ18" s="93"/>
      <c r="AR18" s="93"/>
      <c r="AS18" s="93"/>
      <c r="AT18" s="94">
        <f t="shared" si="12"/>
        <v>0</v>
      </c>
      <c r="AU18" s="108" t="e">
        <f t="shared" si="13"/>
        <v>#DIV/0!</v>
      </c>
      <c r="AV18" s="98" t="e">
        <f t="shared" si="14"/>
        <v>#DIV/0!</v>
      </c>
      <c r="AW18" s="96"/>
      <c r="AX18" s="93"/>
      <c r="AY18" s="93"/>
      <c r="AZ18" s="93"/>
      <c r="BA18" s="93"/>
      <c r="BB18" s="93"/>
      <c r="BC18" s="93"/>
      <c r="BD18" s="94">
        <f t="shared" si="15"/>
        <v>0</v>
      </c>
      <c r="BE18" s="108" t="e">
        <f t="shared" si="16"/>
        <v>#DIV/0!</v>
      </c>
      <c r="BF18" s="95" t="e">
        <f t="shared" si="17"/>
        <v>#DIV/0!</v>
      </c>
      <c r="BG18" s="97"/>
      <c r="BH18" s="93"/>
      <c r="BI18" s="93"/>
      <c r="BJ18" s="93"/>
      <c r="BK18" s="93"/>
      <c r="BL18" s="93"/>
      <c r="BM18" s="93"/>
      <c r="BN18" s="94">
        <f t="shared" si="18"/>
        <v>0</v>
      </c>
      <c r="BO18" s="108" t="e">
        <f t="shared" si="19"/>
        <v>#DIV/0!</v>
      </c>
      <c r="BP18" s="98" t="e">
        <f t="shared" si="20"/>
        <v>#DIV/0!</v>
      </c>
      <c r="BQ18" s="96"/>
      <c r="BR18" s="93"/>
      <c r="BS18" s="93"/>
      <c r="BT18" s="93"/>
      <c r="BU18" s="93"/>
      <c r="BV18" s="93"/>
      <c r="BW18" s="93"/>
      <c r="BX18" s="94">
        <f t="shared" si="21"/>
        <v>0</v>
      </c>
      <c r="BY18" s="108" t="e">
        <f t="shared" si="22"/>
        <v>#DIV/0!</v>
      </c>
      <c r="BZ18" s="98" t="e">
        <f t="shared" si="23"/>
        <v>#DIV/0!</v>
      </c>
    </row>
    <row r="19" spans="1:78" x14ac:dyDescent="0.25">
      <c r="A19" s="26">
        <v>13</v>
      </c>
      <c r="B19" s="2"/>
      <c r="C19" s="2"/>
      <c r="D19" s="93" t="s">
        <v>116</v>
      </c>
      <c r="E19" s="2"/>
      <c r="F19" s="91">
        <f t="shared" si="0"/>
        <v>0</v>
      </c>
      <c r="G19" s="91">
        <f t="shared" si="1"/>
        <v>0</v>
      </c>
      <c r="H19" s="92">
        <f t="shared" si="2"/>
        <v>0</v>
      </c>
      <c r="I19" s="97"/>
      <c r="J19" s="93"/>
      <c r="K19" s="93"/>
      <c r="L19" s="93"/>
      <c r="M19" s="93"/>
      <c r="N19" s="93"/>
      <c r="O19" s="93"/>
      <c r="P19" s="94">
        <f t="shared" si="3"/>
        <v>0</v>
      </c>
      <c r="Q19" s="95" t="e">
        <f t="shared" si="24"/>
        <v>#DIV/0!</v>
      </c>
      <c r="R19" s="98" t="e">
        <f t="shared" si="5"/>
        <v>#DIV/0!</v>
      </c>
      <c r="S19" s="97"/>
      <c r="T19" s="93"/>
      <c r="U19" s="93"/>
      <c r="V19" s="93"/>
      <c r="W19" s="93"/>
      <c r="X19" s="93"/>
      <c r="Y19" s="93"/>
      <c r="Z19" s="94">
        <f t="shared" si="6"/>
        <v>0</v>
      </c>
      <c r="AA19" s="108" t="e">
        <f t="shared" si="7"/>
        <v>#DIV/0!</v>
      </c>
      <c r="AB19" s="98" t="e">
        <f t="shared" si="8"/>
        <v>#DIV/0!</v>
      </c>
      <c r="AC19" s="96"/>
      <c r="AD19" s="93"/>
      <c r="AE19" s="93"/>
      <c r="AF19" s="93"/>
      <c r="AG19" s="93"/>
      <c r="AH19" s="93"/>
      <c r="AI19" s="93"/>
      <c r="AJ19" s="94">
        <f t="shared" si="9"/>
        <v>0</v>
      </c>
      <c r="AK19" s="108" t="e">
        <f t="shared" si="10"/>
        <v>#DIV/0!</v>
      </c>
      <c r="AL19" s="95" t="e">
        <f t="shared" si="11"/>
        <v>#DIV/0!</v>
      </c>
      <c r="AM19" s="97"/>
      <c r="AN19" s="93"/>
      <c r="AO19" s="93"/>
      <c r="AP19" s="93"/>
      <c r="AQ19" s="93"/>
      <c r="AR19" s="93"/>
      <c r="AS19" s="93"/>
      <c r="AT19" s="94">
        <f t="shared" si="12"/>
        <v>0</v>
      </c>
      <c r="AU19" s="108" t="e">
        <f t="shared" si="13"/>
        <v>#DIV/0!</v>
      </c>
      <c r="AV19" s="98" t="e">
        <f t="shared" si="14"/>
        <v>#DIV/0!</v>
      </c>
      <c r="AW19" s="96"/>
      <c r="AX19" s="93"/>
      <c r="AY19" s="93"/>
      <c r="AZ19" s="93"/>
      <c r="BA19" s="93"/>
      <c r="BB19" s="93"/>
      <c r="BC19" s="93"/>
      <c r="BD19" s="94">
        <f t="shared" si="15"/>
        <v>0</v>
      </c>
      <c r="BE19" s="108" t="e">
        <f t="shared" si="16"/>
        <v>#DIV/0!</v>
      </c>
      <c r="BF19" s="95" t="e">
        <f t="shared" si="17"/>
        <v>#DIV/0!</v>
      </c>
      <c r="BG19" s="97"/>
      <c r="BH19" s="93"/>
      <c r="BI19" s="93"/>
      <c r="BJ19" s="93"/>
      <c r="BK19" s="93"/>
      <c r="BL19" s="93"/>
      <c r="BM19" s="93"/>
      <c r="BN19" s="94">
        <f t="shared" si="18"/>
        <v>0</v>
      </c>
      <c r="BO19" s="108" t="e">
        <f t="shared" si="19"/>
        <v>#DIV/0!</v>
      </c>
      <c r="BP19" s="98" t="e">
        <f t="shared" si="20"/>
        <v>#DIV/0!</v>
      </c>
      <c r="BQ19" s="96"/>
      <c r="BR19" s="93"/>
      <c r="BS19" s="93"/>
      <c r="BT19" s="93"/>
      <c r="BU19" s="93"/>
      <c r="BV19" s="93"/>
      <c r="BW19" s="93"/>
      <c r="BX19" s="94">
        <f t="shared" si="21"/>
        <v>0</v>
      </c>
      <c r="BY19" s="108" t="e">
        <f t="shared" si="22"/>
        <v>#DIV/0!</v>
      </c>
      <c r="BZ19" s="98" t="e">
        <f t="shared" si="23"/>
        <v>#DIV/0!</v>
      </c>
    </row>
    <row r="20" spans="1:78" x14ac:dyDescent="0.25">
      <c r="A20" s="26">
        <v>14</v>
      </c>
      <c r="B20" s="2"/>
      <c r="C20" s="2"/>
      <c r="D20" s="93" t="s">
        <v>116</v>
      </c>
      <c r="E20" s="2"/>
      <c r="F20" s="91">
        <f t="shared" si="0"/>
        <v>0</v>
      </c>
      <c r="G20" s="91">
        <f t="shared" si="1"/>
        <v>0</v>
      </c>
      <c r="H20" s="92">
        <f t="shared" si="2"/>
        <v>0</v>
      </c>
      <c r="I20" s="97"/>
      <c r="J20" s="93"/>
      <c r="K20" s="93"/>
      <c r="L20" s="93"/>
      <c r="M20" s="93"/>
      <c r="N20" s="93"/>
      <c r="O20" s="93"/>
      <c r="P20" s="94">
        <f t="shared" si="3"/>
        <v>0</v>
      </c>
      <c r="Q20" s="95" t="e">
        <f t="shared" si="24"/>
        <v>#DIV/0!</v>
      </c>
      <c r="R20" s="98" t="e">
        <f t="shared" si="5"/>
        <v>#DIV/0!</v>
      </c>
      <c r="S20" s="97"/>
      <c r="T20" s="93"/>
      <c r="U20" s="93"/>
      <c r="V20" s="93"/>
      <c r="W20" s="93"/>
      <c r="X20" s="93"/>
      <c r="Y20" s="93"/>
      <c r="Z20" s="94">
        <f t="shared" si="6"/>
        <v>0</v>
      </c>
      <c r="AA20" s="108" t="e">
        <f t="shared" si="7"/>
        <v>#DIV/0!</v>
      </c>
      <c r="AB20" s="98" t="e">
        <f t="shared" si="8"/>
        <v>#DIV/0!</v>
      </c>
      <c r="AC20" s="96"/>
      <c r="AD20" s="93"/>
      <c r="AE20" s="93"/>
      <c r="AF20" s="93"/>
      <c r="AG20" s="93"/>
      <c r="AH20" s="93"/>
      <c r="AI20" s="93"/>
      <c r="AJ20" s="94">
        <f t="shared" si="9"/>
        <v>0</v>
      </c>
      <c r="AK20" s="108" t="e">
        <f t="shared" si="10"/>
        <v>#DIV/0!</v>
      </c>
      <c r="AL20" s="95" t="e">
        <f t="shared" si="11"/>
        <v>#DIV/0!</v>
      </c>
      <c r="AM20" s="97"/>
      <c r="AN20" s="93"/>
      <c r="AO20" s="93"/>
      <c r="AP20" s="93"/>
      <c r="AQ20" s="93"/>
      <c r="AR20" s="93"/>
      <c r="AS20" s="93"/>
      <c r="AT20" s="94">
        <f t="shared" si="12"/>
        <v>0</v>
      </c>
      <c r="AU20" s="108" t="e">
        <f t="shared" si="13"/>
        <v>#DIV/0!</v>
      </c>
      <c r="AV20" s="98" t="e">
        <f t="shared" si="14"/>
        <v>#DIV/0!</v>
      </c>
      <c r="AW20" s="96"/>
      <c r="AX20" s="93"/>
      <c r="AY20" s="93"/>
      <c r="AZ20" s="93"/>
      <c r="BA20" s="93"/>
      <c r="BB20" s="93"/>
      <c r="BC20" s="93"/>
      <c r="BD20" s="94">
        <f t="shared" si="15"/>
        <v>0</v>
      </c>
      <c r="BE20" s="108" t="e">
        <f t="shared" si="16"/>
        <v>#DIV/0!</v>
      </c>
      <c r="BF20" s="95" t="e">
        <f t="shared" si="17"/>
        <v>#DIV/0!</v>
      </c>
      <c r="BG20" s="97"/>
      <c r="BH20" s="93"/>
      <c r="BI20" s="93"/>
      <c r="BJ20" s="93"/>
      <c r="BK20" s="93"/>
      <c r="BL20" s="93"/>
      <c r="BM20" s="93"/>
      <c r="BN20" s="94">
        <f t="shared" si="18"/>
        <v>0</v>
      </c>
      <c r="BO20" s="108" t="e">
        <f t="shared" si="19"/>
        <v>#DIV/0!</v>
      </c>
      <c r="BP20" s="98" t="e">
        <f t="shared" si="20"/>
        <v>#DIV/0!</v>
      </c>
      <c r="BQ20" s="96"/>
      <c r="BR20" s="93"/>
      <c r="BS20" s="93"/>
      <c r="BT20" s="93"/>
      <c r="BU20" s="93"/>
      <c r="BV20" s="93"/>
      <c r="BW20" s="93"/>
      <c r="BX20" s="94">
        <f t="shared" si="21"/>
        <v>0</v>
      </c>
      <c r="BY20" s="108" t="e">
        <f t="shared" si="22"/>
        <v>#DIV/0!</v>
      </c>
      <c r="BZ20" s="98" t="e">
        <f t="shared" si="23"/>
        <v>#DIV/0!</v>
      </c>
    </row>
    <row r="21" spans="1:78" x14ac:dyDescent="0.25">
      <c r="A21" s="26">
        <v>15</v>
      </c>
      <c r="B21" s="2"/>
      <c r="C21" s="2"/>
      <c r="D21" s="93" t="s">
        <v>116</v>
      </c>
      <c r="E21" s="2"/>
      <c r="F21" s="91">
        <f t="shared" si="0"/>
        <v>0</v>
      </c>
      <c r="G21" s="91">
        <f t="shared" si="1"/>
        <v>0</v>
      </c>
      <c r="H21" s="92">
        <f t="shared" si="2"/>
        <v>0</v>
      </c>
      <c r="I21" s="97"/>
      <c r="J21" s="93"/>
      <c r="K21" s="93"/>
      <c r="L21" s="93"/>
      <c r="M21" s="93"/>
      <c r="N21" s="93"/>
      <c r="O21" s="93"/>
      <c r="P21" s="94">
        <f t="shared" si="3"/>
        <v>0</v>
      </c>
      <c r="Q21" s="95" t="e">
        <f t="shared" si="24"/>
        <v>#DIV/0!</v>
      </c>
      <c r="R21" s="98" t="e">
        <f t="shared" si="5"/>
        <v>#DIV/0!</v>
      </c>
      <c r="S21" s="97"/>
      <c r="T21" s="93"/>
      <c r="U21" s="93"/>
      <c r="V21" s="93"/>
      <c r="W21" s="93"/>
      <c r="X21" s="93"/>
      <c r="Y21" s="93"/>
      <c r="Z21" s="94">
        <f t="shared" si="6"/>
        <v>0</v>
      </c>
      <c r="AA21" s="108" t="e">
        <f t="shared" si="7"/>
        <v>#DIV/0!</v>
      </c>
      <c r="AB21" s="98" t="e">
        <f t="shared" si="8"/>
        <v>#DIV/0!</v>
      </c>
      <c r="AC21" s="96"/>
      <c r="AD21" s="93"/>
      <c r="AE21" s="93"/>
      <c r="AF21" s="93"/>
      <c r="AG21" s="93"/>
      <c r="AH21" s="93"/>
      <c r="AI21" s="93"/>
      <c r="AJ21" s="94">
        <f t="shared" si="9"/>
        <v>0</v>
      </c>
      <c r="AK21" s="108" t="e">
        <f t="shared" si="10"/>
        <v>#DIV/0!</v>
      </c>
      <c r="AL21" s="95" t="e">
        <f t="shared" si="11"/>
        <v>#DIV/0!</v>
      </c>
      <c r="AM21" s="97"/>
      <c r="AN21" s="93"/>
      <c r="AO21" s="93"/>
      <c r="AP21" s="93"/>
      <c r="AQ21" s="93"/>
      <c r="AR21" s="93"/>
      <c r="AS21" s="93"/>
      <c r="AT21" s="94">
        <f t="shared" si="12"/>
        <v>0</v>
      </c>
      <c r="AU21" s="108" t="e">
        <f t="shared" si="13"/>
        <v>#DIV/0!</v>
      </c>
      <c r="AV21" s="98" t="e">
        <f t="shared" si="14"/>
        <v>#DIV/0!</v>
      </c>
      <c r="AW21" s="96"/>
      <c r="AX21" s="93"/>
      <c r="AY21" s="93"/>
      <c r="AZ21" s="93"/>
      <c r="BA21" s="93"/>
      <c r="BB21" s="93"/>
      <c r="BC21" s="93"/>
      <c r="BD21" s="94">
        <f t="shared" si="15"/>
        <v>0</v>
      </c>
      <c r="BE21" s="108" t="e">
        <f t="shared" si="16"/>
        <v>#DIV/0!</v>
      </c>
      <c r="BF21" s="95" t="e">
        <f t="shared" si="17"/>
        <v>#DIV/0!</v>
      </c>
      <c r="BG21" s="97"/>
      <c r="BH21" s="93"/>
      <c r="BI21" s="93"/>
      <c r="BJ21" s="93"/>
      <c r="BK21" s="93"/>
      <c r="BL21" s="93"/>
      <c r="BM21" s="93"/>
      <c r="BN21" s="94">
        <f t="shared" si="18"/>
        <v>0</v>
      </c>
      <c r="BO21" s="108" t="e">
        <f t="shared" si="19"/>
        <v>#DIV/0!</v>
      </c>
      <c r="BP21" s="98" t="e">
        <f t="shared" si="20"/>
        <v>#DIV/0!</v>
      </c>
      <c r="BQ21" s="96"/>
      <c r="BR21" s="93"/>
      <c r="BS21" s="93"/>
      <c r="BT21" s="93"/>
      <c r="BU21" s="93"/>
      <c r="BV21" s="93"/>
      <c r="BW21" s="93"/>
      <c r="BX21" s="94">
        <f t="shared" si="21"/>
        <v>0</v>
      </c>
      <c r="BY21" s="108" t="e">
        <f t="shared" si="22"/>
        <v>#DIV/0!</v>
      </c>
      <c r="BZ21" s="98" t="e">
        <f t="shared" si="23"/>
        <v>#DIV/0!</v>
      </c>
    </row>
    <row r="22" spans="1:78" x14ac:dyDescent="0.25">
      <c r="A22" s="26">
        <v>16</v>
      </c>
      <c r="B22" s="2"/>
      <c r="C22" s="2"/>
      <c r="D22" s="93" t="s">
        <v>116</v>
      </c>
      <c r="E22" s="2"/>
      <c r="F22" s="91">
        <f t="shared" si="0"/>
        <v>0</v>
      </c>
      <c r="G22" s="91">
        <f t="shared" si="1"/>
        <v>0</v>
      </c>
      <c r="H22" s="92">
        <f t="shared" si="2"/>
        <v>0</v>
      </c>
      <c r="I22" s="97"/>
      <c r="J22" s="93"/>
      <c r="K22" s="93"/>
      <c r="L22" s="93"/>
      <c r="M22" s="93"/>
      <c r="N22" s="93"/>
      <c r="O22" s="93"/>
      <c r="P22" s="94">
        <f t="shared" si="3"/>
        <v>0</v>
      </c>
      <c r="Q22" s="95" t="e">
        <f t="shared" si="24"/>
        <v>#DIV/0!</v>
      </c>
      <c r="R22" s="98" t="e">
        <f t="shared" si="5"/>
        <v>#DIV/0!</v>
      </c>
      <c r="S22" s="97"/>
      <c r="T22" s="93"/>
      <c r="U22" s="93"/>
      <c r="V22" s="93"/>
      <c r="W22" s="93"/>
      <c r="X22" s="93"/>
      <c r="Y22" s="93"/>
      <c r="Z22" s="94">
        <f t="shared" si="6"/>
        <v>0</v>
      </c>
      <c r="AA22" s="108" t="e">
        <f t="shared" si="7"/>
        <v>#DIV/0!</v>
      </c>
      <c r="AB22" s="98" t="e">
        <f t="shared" si="8"/>
        <v>#DIV/0!</v>
      </c>
      <c r="AC22" s="96"/>
      <c r="AD22" s="93"/>
      <c r="AE22" s="93"/>
      <c r="AF22" s="93"/>
      <c r="AG22" s="93"/>
      <c r="AH22" s="93"/>
      <c r="AI22" s="93"/>
      <c r="AJ22" s="94">
        <f t="shared" si="9"/>
        <v>0</v>
      </c>
      <c r="AK22" s="108" t="e">
        <f t="shared" si="10"/>
        <v>#DIV/0!</v>
      </c>
      <c r="AL22" s="95" t="e">
        <f t="shared" si="11"/>
        <v>#DIV/0!</v>
      </c>
      <c r="AM22" s="97"/>
      <c r="AN22" s="93"/>
      <c r="AO22" s="93"/>
      <c r="AP22" s="93"/>
      <c r="AQ22" s="93"/>
      <c r="AR22" s="93"/>
      <c r="AS22" s="93"/>
      <c r="AT22" s="94">
        <f t="shared" si="12"/>
        <v>0</v>
      </c>
      <c r="AU22" s="108" t="e">
        <f t="shared" si="13"/>
        <v>#DIV/0!</v>
      </c>
      <c r="AV22" s="98" t="e">
        <f t="shared" si="14"/>
        <v>#DIV/0!</v>
      </c>
      <c r="AW22" s="96"/>
      <c r="AX22" s="93"/>
      <c r="AY22" s="93"/>
      <c r="AZ22" s="93"/>
      <c r="BA22" s="93"/>
      <c r="BB22" s="93"/>
      <c r="BC22" s="93"/>
      <c r="BD22" s="94">
        <f t="shared" si="15"/>
        <v>0</v>
      </c>
      <c r="BE22" s="108" t="e">
        <f t="shared" si="16"/>
        <v>#DIV/0!</v>
      </c>
      <c r="BF22" s="95" t="e">
        <f t="shared" si="17"/>
        <v>#DIV/0!</v>
      </c>
      <c r="BG22" s="97"/>
      <c r="BH22" s="93"/>
      <c r="BI22" s="93"/>
      <c r="BJ22" s="93"/>
      <c r="BK22" s="93"/>
      <c r="BL22" s="93"/>
      <c r="BM22" s="93"/>
      <c r="BN22" s="94">
        <f t="shared" si="18"/>
        <v>0</v>
      </c>
      <c r="BO22" s="108" t="e">
        <f t="shared" si="19"/>
        <v>#DIV/0!</v>
      </c>
      <c r="BP22" s="98" t="e">
        <f t="shared" si="20"/>
        <v>#DIV/0!</v>
      </c>
      <c r="BQ22" s="96"/>
      <c r="BR22" s="93"/>
      <c r="BS22" s="93"/>
      <c r="BT22" s="93"/>
      <c r="BU22" s="93"/>
      <c r="BV22" s="93"/>
      <c r="BW22" s="93"/>
      <c r="BX22" s="94">
        <f t="shared" si="21"/>
        <v>0</v>
      </c>
      <c r="BY22" s="108" t="e">
        <f t="shared" si="22"/>
        <v>#DIV/0!</v>
      </c>
      <c r="BZ22" s="98" t="e">
        <f t="shared" si="23"/>
        <v>#DIV/0!</v>
      </c>
    </row>
    <row r="23" spans="1:78" x14ac:dyDescent="0.25">
      <c r="A23" s="26">
        <v>17</v>
      </c>
      <c r="B23" s="2"/>
      <c r="C23" s="2"/>
      <c r="D23" s="93" t="s">
        <v>116</v>
      </c>
      <c r="E23" s="2"/>
      <c r="F23" s="91">
        <f t="shared" si="0"/>
        <v>0</v>
      </c>
      <c r="G23" s="91">
        <f t="shared" si="1"/>
        <v>0</v>
      </c>
      <c r="H23" s="92">
        <f t="shared" si="2"/>
        <v>0</v>
      </c>
      <c r="I23" s="97"/>
      <c r="J23" s="93"/>
      <c r="K23" s="93"/>
      <c r="L23" s="93"/>
      <c r="M23" s="93"/>
      <c r="N23" s="93"/>
      <c r="O23" s="93"/>
      <c r="P23" s="94">
        <f t="shared" si="3"/>
        <v>0</v>
      </c>
      <c r="Q23" s="95" t="e">
        <f t="shared" si="24"/>
        <v>#DIV/0!</v>
      </c>
      <c r="R23" s="98" t="e">
        <f t="shared" si="5"/>
        <v>#DIV/0!</v>
      </c>
      <c r="S23" s="97"/>
      <c r="T23" s="93"/>
      <c r="U23" s="93"/>
      <c r="V23" s="93"/>
      <c r="W23" s="93"/>
      <c r="X23" s="93"/>
      <c r="Y23" s="93"/>
      <c r="Z23" s="94">
        <f t="shared" si="6"/>
        <v>0</v>
      </c>
      <c r="AA23" s="108" t="e">
        <f t="shared" si="7"/>
        <v>#DIV/0!</v>
      </c>
      <c r="AB23" s="98" t="e">
        <f t="shared" si="8"/>
        <v>#DIV/0!</v>
      </c>
      <c r="AC23" s="96"/>
      <c r="AD23" s="93"/>
      <c r="AE23" s="93"/>
      <c r="AF23" s="93"/>
      <c r="AG23" s="93"/>
      <c r="AH23" s="93"/>
      <c r="AI23" s="93"/>
      <c r="AJ23" s="94">
        <f t="shared" si="9"/>
        <v>0</v>
      </c>
      <c r="AK23" s="108" t="e">
        <f t="shared" si="10"/>
        <v>#DIV/0!</v>
      </c>
      <c r="AL23" s="95" t="e">
        <f t="shared" si="11"/>
        <v>#DIV/0!</v>
      </c>
      <c r="AM23" s="97"/>
      <c r="AN23" s="93"/>
      <c r="AO23" s="93"/>
      <c r="AP23" s="93"/>
      <c r="AQ23" s="93"/>
      <c r="AR23" s="93"/>
      <c r="AS23" s="93"/>
      <c r="AT23" s="94">
        <f t="shared" si="12"/>
        <v>0</v>
      </c>
      <c r="AU23" s="108" t="e">
        <f t="shared" si="13"/>
        <v>#DIV/0!</v>
      </c>
      <c r="AV23" s="98" t="e">
        <f t="shared" si="14"/>
        <v>#DIV/0!</v>
      </c>
      <c r="AW23" s="96"/>
      <c r="AX23" s="93"/>
      <c r="AY23" s="93"/>
      <c r="AZ23" s="93"/>
      <c r="BA23" s="93"/>
      <c r="BB23" s="93"/>
      <c r="BC23" s="93"/>
      <c r="BD23" s="94">
        <f t="shared" si="15"/>
        <v>0</v>
      </c>
      <c r="BE23" s="108" t="e">
        <f t="shared" si="16"/>
        <v>#DIV/0!</v>
      </c>
      <c r="BF23" s="95" t="e">
        <f t="shared" si="17"/>
        <v>#DIV/0!</v>
      </c>
      <c r="BG23" s="97"/>
      <c r="BH23" s="93"/>
      <c r="BI23" s="93"/>
      <c r="BJ23" s="93"/>
      <c r="BK23" s="93"/>
      <c r="BL23" s="93"/>
      <c r="BM23" s="93"/>
      <c r="BN23" s="94">
        <f t="shared" si="18"/>
        <v>0</v>
      </c>
      <c r="BO23" s="108" t="e">
        <f t="shared" si="19"/>
        <v>#DIV/0!</v>
      </c>
      <c r="BP23" s="98" t="e">
        <f t="shared" si="20"/>
        <v>#DIV/0!</v>
      </c>
      <c r="BQ23" s="96"/>
      <c r="BR23" s="93"/>
      <c r="BS23" s="93"/>
      <c r="BT23" s="93"/>
      <c r="BU23" s="93"/>
      <c r="BV23" s="93"/>
      <c r="BW23" s="93"/>
      <c r="BX23" s="94">
        <f t="shared" si="21"/>
        <v>0</v>
      </c>
      <c r="BY23" s="108" t="e">
        <f t="shared" si="22"/>
        <v>#DIV/0!</v>
      </c>
      <c r="BZ23" s="98" t="e">
        <f t="shared" si="23"/>
        <v>#DIV/0!</v>
      </c>
    </row>
    <row r="24" spans="1:78" x14ac:dyDescent="0.25">
      <c r="A24" s="26">
        <v>18</v>
      </c>
      <c r="B24" s="2"/>
      <c r="C24" s="2"/>
      <c r="D24" s="93" t="s">
        <v>116</v>
      </c>
      <c r="E24" s="2"/>
      <c r="F24" s="91">
        <f t="shared" si="0"/>
        <v>0</v>
      </c>
      <c r="G24" s="91">
        <f t="shared" si="1"/>
        <v>0</v>
      </c>
      <c r="H24" s="92">
        <f t="shared" si="2"/>
        <v>0</v>
      </c>
      <c r="I24" s="97"/>
      <c r="J24" s="93"/>
      <c r="K24" s="93"/>
      <c r="L24" s="93"/>
      <c r="M24" s="93"/>
      <c r="N24" s="93"/>
      <c r="O24" s="93"/>
      <c r="P24" s="94">
        <f t="shared" si="3"/>
        <v>0</v>
      </c>
      <c r="Q24" s="95" t="e">
        <f t="shared" si="24"/>
        <v>#DIV/0!</v>
      </c>
      <c r="R24" s="98" t="e">
        <f t="shared" si="5"/>
        <v>#DIV/0!</v>
      </c>
      <c r="S24" s="97"/>
      <c r="T24" s="93"/>
      <c r="U24" s="93"/>
      <c r="V24" s="93"/>
      <c r="W24" s="93"/>
      <c r="X24" s="93"/>
      <c r="Y24" s="93"/>
      <c r="Z24" s="94">
        <f t="shared" si="6"/>
        <v>0</v>
      </c>
      <c r="AA24" s="108" t="e">
        <f t="shared" si="7"/>
        <v>#DIV/0!</v>
      </c>
      <c r="AB24" s="98" t="e">
        <f t="shared" si="8"/>
        <v>#DIV/0!</v>
      </c>
      <c r="AC24" s="96"/>
      <c r="AD24" s="93"/>
      <c r="AE24" s="93"/>
      <c r="AF24" s="93"/>
      <c r="AG24" s="93"/>
      <c r="AH24" s="93"/>
      <c r="AI24" s="93"/>
      <c r="AJ24" s="94">
        <f t="shared" si="9"/>
        <v>0</v>
      </c>
      <c r="AK24" s="108" t="e">
        <f t="shared" si="10"/>
        <v>#DIV/0!</v>
      </c>
      <c r="AL24" s="95" t="e">
        <f t="shared" si="11"/>
        <v>#DIV/0!</v>
      </c>
      <c r="AM24" s="97"/>
      <c r="AN24" s="93"/>
      <c r="AO24" s="93"/>
      <c r="AP24" s="93"/>
      <c r="AQ24" s="93"/>
      <c r="AR24" s="93"/>
      <c r="AS24" s="93"/>
      <c r="AT24" s="94">
        <f t="shared" si="12"/>
        <v>0</v>
      </c>
      <c r="AU24" s="108" t="e">
        <f t="shared" si="13"/>
        <v>#DIV/0!</v>
      </c>
      <c r="AV24" s="98" t="e">
        <f t="shared" si="14"/>
        <v>#DIV/0!</v>
      </c>
      <c r="AW24" s="96"/>
      <c r="AX24" s="93"/>
      <c r="AY24" s="93"/>
      <c r="AZ24" s="93"/>
      <c r="BA24" s="93"/>
      <c r="BB24" s="93"/>
      <c r="BC24" s="93"/>
      <c r="BD24" s="94">
        <f t="shared" si="15"/>
        <v>0</v>
      </c>
      <c r="BE24" s="108" t="e">
        <f t="shared" si="16"/>
        <v>#DIV/0!</v>
      </c>
      <c r="BF24" s="95" t="e">
        <f t="shared" si="17"/>
        <v>#DIV/0!</v>
      </c>
      <c r="BG24" s="97"/>
      <c r="BH24" s="93"/>
      <c r="BI24" s="93"/>
      <c r="BJ24" s="93"/>
      <c r="BK24" s="93"/>
      <c r="BL24" s="93"/>
      <c r="BM24" s="93"/>
      <c r="BN24" s="94">
        <f t="shared" si="18"/>
        <v>0</v>
      </c>
      <c r="BO24" s="108" t="e">
        <f t="shared" si="19"/>
        <v>#DIV/0!</v>
      </c>
      <c r="BP24" s="98" t="e">
        <f t="shared" si="20"/>
        <v>#DIV/0!</v>
      </c>
      <c r="BQ24" s="96"/>
      <c r="BR24" s="93"/>
      <c r="BS24" s="93"/>
      <c r="BT24" s="93"/>
      <c r="BU24" s="93"/>
      <c r="BV24" s="93"/>
      <c r="BW24" s="93"/>
      <c r="BX24" s="94">
        <f t="shared" si="21"/>
        <v>0</v>
      </c>
      <c r="BY24" s="108" t="e">
        <f t="shared" si="22"/>
        <v>#DIV/0!</v>
      </c>
      <c r="BZ24" s="98" t="e">
        <f t="shared" si="23"/>
        <v>#DIV/0!</v>
      </c>
    </row>
    <row r="25" spans="1:78" x14ac:dyDescent="0.25">
      <c r="A25" s="26">
        <v>19</v>
      </c>
      <c r="B25" s="2"/>
      <c r="C25" s="2"/>
      <c r="D25" s="93" t="s">
        <v>116</v>
      </c>
      <c r="E25" s="2"/>
      <c r="F25" s="91">
        <f t="shared" si="0"/>
        <v>0</v>
      </c>
      <c r="G25" s="91">
        <f t="shared" si="1"/>
        <v>0</v>
      </c>
      <c r="H25" s="92">
        <f t="shared" si="2"/>
        <v>0</v>
      </c>
      <c r="I25" s="97"/>
      <c r="J25" s="93"/>
      <c r="K25" s="93"/>
      <c r="L25" s="93"/>
      <c r="M25" s="93"/>
      <c r="N25" s="93"/>
      <c r="O25" s="93"/>
      <c r="P25" s="94">
        <f t="shared" si="3"/>
        <v>0</v>
      </c>
      <c r="Q25" s="95" t="e">
        <f t="shared" si="24"/>
        <v>#DIV/0!</v>
      </c>
      <c r="R25" s="98" t="e">
        <f t="shared" si="5"/>
        <v>#DIV/0!</v>
      </c>
      <c r="S25" s="97"/>
      <c r="T25" s="93"/>
      <c r="U25" s="93"/>
      <c r="V25" s="93"/>
      <c r="W25" s="93"/>
      <c r="X25" s="93"/>
      <c r="Y25" s="93"/>
      <c r="Z25" s="94">
        <f t="shared" si="6"/>
        <v>0</v>
      </c>
      <c r="AA25" s="108" t="e">
        <f t="shared" si="7"/>
        <v>#DIV/0!</v>
      </c>
      <c r="AB25" s="98" t="e">
        <f t="shared" si="8"/>
        <v>#DIV/0!</v>
      </c>
      <c r="AC25" s="96"/>
      <c r="AD25" s="93"/>
      <c r="AE25" s="93"/>
      <c r="AF25" s="93"/>
      <c r="AG25" s="93"/>
      <c r="AH25" s="93"/>
      <c r="AI25" s="93"/>
      <c r="AJ25" s="94">
        <f t="shared" si="9"/>
        <v>0</v>
      </c>
      <c r="AK25" s="108" t="e">
        <f t="shared" si="10"/>
        <v>#DIV/0!</v>
      </c>
      <c r="AL25" s="95" t="e">
        <f t="shared" si="11"/>
        <v>#DIV/0!</v>
      </c>
      <c r="AM25" s="97"/>
      <c r="AN25" s="93"/>
      <c r="AO25" s="93"/>
      <c r="AP25" s="93"/>
      <c r="AQ25" s="93"/>
      <c r="AR25" s="93"/>
      <c r="AS25" s="93"/>
      <c r="AT25" s="94">
        <f t="shared" si="12"/>
        <v>0</v>
      </c>
      <c r="AU25" s="108" t="e">
        <f t="shared" si="13"/>
        <v>#DIV/0!</v>
      </c>
      <c r="AV25" s="98" t="e">
        <f t="shared" si="14"/>
        <v>#DIV/0!</v>
      </c>
      <c r="AW25" s="96"/>
      <c r="AX25" s="93"/>
      <c r="AY25" s="93"/>
      <c r="AZ25" s="93"/>
      <c r="BA25" s="93"/>
      <c r="BB25" s="93"/>
      <c r="BC25" s="93"/>
      <c r="BD25" s="94">
        <f t="shared" si="15"/>
        <v>0</v>
      </c>
      <c r="BE25" s="108" t="e">
        <f t="shared" si="16"/>
        <v>#DIV/0!</v>
      </c>
      <c r="BF25" s="95" t="e">
        <f t="shared" si="17"/>
        <v>#DIV/0!</v>
      </c>
      <c r="BG25" s="97"/>
      <c r="BH25" s="93"/>
      <c r="BI25" s="93"/>
      <c r="BJ25" s="93"/>
      <c r="BK25" s="93"/>
      <c r="BL25" s="93"/>
      <c r="BM25" s="93"/>
      <c r="BN25" s="94">
        <f t="shared" si="18"/>
        <v>0</v>
      </c>
      <c r="BO25" s="108" t="e">
        <f t="shared" si="19"/>
        <v>#DIV/0!</v>
      </c>
      <c r="BP25" s="98" t="e">
        <f t="shared" si="20"/>
        <v>#DIV/0!</v>
      </c>
      <c r="BQ25" s="96"/>
      <c r="BR25" s="93"/>
      <c r="BS25" s="93"/>
      <c r="BT25" s="93"/>
      <c r="BU25" s="93"/>
      <c r="BV25" s="93"/>
      <c r="BW25" s="93"/>
      <c r="BX25" s="94">
        <f t="shared" si="21"/>
        <v>0</v>
      </c>
      <c r="BY25" s="108" t="e">
        <f t="shared" si="22"/>
        <v>#DIV/0!</v>
      </c>
      <c r="BZ25" s="98" t="e">
        <f t="shared" si="23"/>
        <v>#DIV/0!</v>
      </c>
    </row>
    <row r="26" spans="1:78" x14ac:dyDescent="0.25">
      <c r="A26" s="26">
        <v>20</v>
      </c>
      <c r="B26" s="2"/>
      <c r="C26" s="2"/>
      <c r="D26" s="93" t="s">
        <v>116</v>
      </c>
      <c r="E26" s="2"/>
      <c r="F26" s="91">
        <f t="shared" si="0"/>
        <v>0</v>
      </c>
      <c r="G26" s="91">
        <f t="shared" si="1"/>
        <v>0</v>
      </c>
      <c r="H26" s="92">
        <f t="shared" si="2"/>
        <v>0</v>
      </c>
      <c r="I26" s="97"/>
      <c r="J26" s="93"/>
      <c r="K26" s="93"/>
      <c r="L26" s="93"/>
      <c r="M26" s="93"/>
      <c r="N26" s="93"/>
      <c r="O26" s="93"/>
      <c r="P26" s="94">
        <f t="shared" si="3"/>
        <v>0</v>
      </c>
      <c r="Q26" s="95" t="e">
        <f t="shared" si="24"/>
        <v>#DIV/0!</v>
      </c>
      <c r="R26" s="98" t="e">
        <f t="shared" si="5"/>
        <v>#DIV/0!</v>
      </c>
      <c r="S26" s="97"/>
      <c r="T26" s="93"/>
      <c r="U26" s="93"/>
      <c r="V26" s="93"/>
      <c r="W26" s="93"/>
      <c r="X26" s="93"/>
      <c r="Y26" s="93"/>
      <c r="Z26" s="94">
        <f t="shared" si="6"/>
        <v>0</v>
      </c>
      <c r="AA26" s="108" t="e">
        <f t="shared" si="7"/>
        <v>#DIV/0!</v>
      </c>
      <c r="AB26" s="98" t="e">
        <f t="shared" si="8"/>
        <v>#DIV/0!</v>
      </c>
      <c r="AC26" s="96"/>
      <c r="AD26" s="93"/>
      <c r="AE26" s="93"/>
      <c r="AF26" s="93"/>
      <c r="AG26" s="93"/>
      <c r="AH26" s="93"/>
      <c r="AI26" s="93"/>
      <c r="AJ26" s="94">
        <f t="shared" si="9"/>
        <v>0</v>
      </c>
      <c r="AK26" s="108" t="e">
        <f t="shared" si="10"/>
        <v>#DIV/0!</v>
      </c>
      <c r="AL26" s="95" t="e">
        <f t="shared" si="11"/>
        <v>#DIV/0!</v>
      </c>
      <c r="AM26" s="97"/>
      <c r="AN26" s="93"/>
      <c r="AO26" s="93"/>
      <c r="AP26" s="93"/>
      <c r="AQ26" s="93"/>
      <c r="AR26" s="93"/>
      <c r="AS26" s="93"/>
      <c r="AT26" s="94">
        <f t="shared" si="12"/>
        <v>0</v>
      </c>
      <c r="AU26" s="108" t="e">
        <f t="shared" si="13"/>
        <v>#DIV/0!</v>
      </c>
      <c r="AV26" s="98" t="e">
        <f t="shared" si="14"/>
        <v>#DIV/0!</v>
      </c>
      <c r="AW26" s="96"/>
      <c r="AX26" s="93"/>
      <c r="AY26" s="93"/>
      <c r="AZ26" s="93"/>
      <c r="BA26" s="93"/>
      <c r="BB26" s="93"/>
      <c r="BC26" s="93"/>
      <c r="BD26" s="94">
        <f t="shared" si="15"/>
        <v>0</v>
      </c>
      <c r="BE26" s="108" t="e">
        <f t="shared" si="16"/>
        <v>#DIV/0!</v>
      </c>
      <c r="BF26" s="95" t="e">
        <f t="shared" si="17"/>
        <v>#DIV/0!</v>
      </c>
      <c r="BG26" s="97"/>
      <c r="BH26" s="93"/>
      <c r="BI26" s="93"/>
      <c r="BJ26" s="93"/>
      <c r="BK26" s="93"/>
      <c r="BL26" s="93"/>
      <c r="BM26" s="93"/>
      <c r="BN26" s="94">
        <f t="shared" si="18"/>
        <v>0</v>
      </c>
      <c r="BO26" s="108" t="e">
        <f t="shared" si="19"/>
        <v>#DIV/0!</v>
      </c>
      <c r="BP26" s="98" t="e">
        <f t="shared" si="20"/>
        <v>#DIV/0!</v>
      </c>
      <c r="BQ26" s="96"/>
      <c r="BR26" s="93"/>
      <c r="BS26" s="93"/>
      <c r="BT26" s="93"/>
      <c r="BU26" s="93"/>
      <c r="BV26" s="93"/>
      <c r="BW26" s="93"/>
      <c r="BX26" s="94">
        <f t="shared" si="21"/>
        <v>0</v>
      </c>
      <c r="BY26" s="108" t="e">
        <f t="shared" si="22"/>
        <v>#DIV/0!</v>
      </c>
      <c r="BZ26" s="98" t="e">
        <f t="shared" si="23"/>
        <v>#DIV/0!</v>
      </c>
    </row>
    <row r="27" spans="1:78" x14ac:dyDescent="0.25">
      <c r="A27" s="26">
        <v>21</v>
      </c>
      <c r="B27" s="2"/>
      <c r="C27" s="2"/>
      <c r="D27" s="93" t="s">
        <v>116</v>
      </c>
      <c r="E27" s="2"/>
      <c r="F27" s="91">
        <f t="shared" si="0"/>
        <v>0</v>
      </c>
      <c r="G27" s="91">
        <f t="shared" si="1"/>
        <v>0</v>
      </c>
      <c r="H27" s="92">
        <f t="shared" si="2"/>
        <v>0</v>
      </c>
      <c r="I27" s="97"/>
      <c r="J27" s="93"/>
      <c r="K27" s="93"/>
      <c r="L27" s="93"/>
      <c r="M27" s="93"/>
      <c r="N27" s="93"/>
      <c r="O27" s="93"/>
      <c r="P27" s="94">
        <f t="shared" si="3"/>
        <v>0</v>
      </c>
      <c r="Q27" s="95" t="e">
        <f t="shared" si="24"/>
        <v>#DIV/0!</v>
      </c>
      <c r="R27" s="98" t="e">
        <f t="shared" si="5"/>
        <v>#DIV/0!</v>
      </c>
      <c r="S27" s="97"/>
      <c r="T27" s="93"/>
      <c r="U27" s="93"/>
      <c r="V27" s="93"/>
      <c r="W27" s="93"/>
      <c r="X27" s="93"/>
      <c r="Y27" s="93"/>
      <c r="Z27" s="94">
        <f t="shared" si="6"/>
        <v>0</v>
      </c>
      <c r="AA27" s="108" t="e">
        <f t="shared" si="7"/>
        <v>#DIV/0!</v>
      </c>
      <c r="AB27" s="98" t="e">
        <f t="shared" si="8"/>
        <v>#DIV/0!</v>
      </c>
      <c r="AC27" s="96"/>
      <c r="AD27" s="93"/>
      <c r="AE27" s="93"/>
      <c r="AF27" s="93"/>
      <c r="AG27" s="93"/>
      <c r="AH27" s="93"/>
      <c r="AI27" s="93"/>
      <c r="AJ27" s="94">
        <f t="shared" si="9"/>
        <v>0</v>
      </c>
      <c r="AK27" s="108" t="e">
        <f t="shared" si="10"/>
        <v>#DIV/0!</v>
      </c>
      <c r="AL27" s="95" t="e">
        <f t="shared" si="11"/>
        <v>#DIV/0!</v>
      </c>
      <c r="AM27" s="97"/>
      <c r="AN27" s="93"/>
      <c r="AO27" s="93"/>
      <c r="AP27" s="93"/>
      <c r="AQ27" s="93"/>
      <c r="AR27" s="93"/>
      <c r="AS27" s="93"/>
      <c r="AT27" s="94">
        <f t="shared" si="12"/>
        <v>0</v>
      </c>
      <c r="AU27" s="108" t="e">
        <f t="shared" si="13"/>
        <v>#DIV/0!</v>
      </c>
      <c r="AV27" s="98" t="e">
        <f t="shared" si="14"/>
        <v>#DIV/0!</v>
      </c>
      <c r="AW27" s="96"/>
      <c r="AX27" s="93"/>
      <c r="AY27" s="93"/>
      <c r="AZ27" s="93"/>
      <c r="BA27" s="93"/>
      <c r="BB27" s="93"/>
      <c r="BC27" s="93"/>
      <c r="BD27" s="94">
        <f t="shared" si="15"/>
        <v>0</v>
      </c>
      <c r="BE27" s="108" t="e">
        <f t="shared" si="16"/>
        <v>#DIV/0!</v>
      </c>
      <c r="BF27" s="95" t="e">
        <f t="shared" si="17"/>
        <v>#DIV/0!</v>
      </c>
      <c r="BG27" s="97"/>
      <c r="BH27" s="93"/>
      <c r="BI27" s="93"/>
      <c r="BJ27" s="93"/>
      <c r="BK27" s="93"/>
      <c r="BL27" s="93"/>
      <c r="BM27" s="93"/>
      <c r="BN27" s="94">
        <f t="shared" si="18"/>
        <v>0</v>
      </c>
      <c r="BO27" s="108" t="e">
        <f t="shared" si="19"/>
        <v>#DIV/0!</v>
      </c>
      <c r="BP27" s="98" t="e">
        <f t="shared" si="20"/>
        <v>#DIV/0!</v>
      </c>
      <c r="BQ27" s="96"/>
      <c r="BR27" s="93"/>
      <c r="BS27" s="93"/>
      <c r="BT27" s="93"/>
      <c r="BU27" s="93"/>
      <c r="BV27" s="93"/>
      <c r="BW27" s="93"/>
      <c r="BX27" s="94">
        <f t="shared" si="21"/>
        <v>0</v>
      </c>
      <c r="BY27" s="108" t="e">
        <f t="shared" si="22"/>
        <v>#DIV/0!</v>
      </c>
      <c r="BZ27" s="98" t="e">
        <f t="shared" si="23"/>
        <v>#DIV/0!</v>
      </c>
    </row>
    <row r="28" spans="1:78" x14ac:dyDescent="0.25">
      <c r="A28" s="26">
        <v>22</v>
      </c>
      <c r="B28" s="2"/>
      <c r="C28" s="2"/>
      <c r="D28" s="93" t="s">
        <v>116</v>
      </c>
      <c r="E28" s="2"/>
      <c r="F28" s="91">
        <f t="shared" si="0"/>
        <v>0</v>
      </c>
      <c r="G28" s="91">
        <f t="shared" si="1"/>
        <v>0</v>
      </c>
      <c r="H28" s="92">
        <f t="shared" si="2"/>
        <v>0</v>
      </c>
      <c r="I28" s="97"/>
      <c r="J28" s="93"/>
      <c r="K28" s="93"/>
      <c r="L28" s="93"/>
      <c r="M28" s="93"/>
      <c r="N28" s="93"/>
      <c r="O28" s="93"/>
      <c r="P28" s="94">
        <f t="shared" si="3"/>
        <v>0</v>
      </c>
      <c r="Q28" s="95" t="e">
        <f t="shared" si="24"/>
        <v>#DIV/0!</v>
      </c>
      <c r="R28" s="98" t="e">
        <f t="shared" si="5"/>
        <v>#DIV/0!</v>
      </c>
      <c r="S28" s="97"/>
      <c r="T28" s="93"/>
      <c r="U28" s="93"/>
      <c r="V28" s="93"/>
      <c r="W28" s="93"/>
      <c r="X28" s="93"/>
      <c r="Y28" s="93"/>
      <c r="Z28" s="94">
        <f t="shared" si="6"/>
        <v>0</v>
      </c>
      <c r="AA28" s="108" t="e">
        <f t="shared" si="7"/>
        <v>#DIV/0!</v>
      </c>
      <c r="AB28" s="98" t="e">
        <f>Z28/H28</f>
        <v>#DIV/0!</v>
      </c>
      <c r="AC28" s="96"/>
      <c r="AD28" s="93"/>
      <c r="AE28" s="93"/>
      <c r="AF28" s="93"/>
      <c r="AG28" s="93"/>
      <c r="AH28" s="93"/>
      <c r="AI28" s="93"/>
      <c r="AJ28" s="94">
        <f t="shared" si="9"/>
        <v>0</v>
      </c>
      <c r="AK28" s="108" t="e">
        <f t="shared" si="10"/>
        <v>#DIV/0!</v>
      </c>
      <c r="AL28" s="95" t="e">
        <f t="shared" si="11"/>
        <v>#DIV/0!</v>
      </c>
      <c r="AM28" s="97"/>
      <c r="AN28" s="93"/>
      <c r="AO28" s="93"/>
      <c r="AP28" s="93"/>
      <c r="AQ28" s="93"/>
      <c r="AR28" s="93"/>
      <c r="AS28" s="93"/>
      <c r="AT28" s="94">
        <f t="shared" si="12"/>
        <v>0</v>
      </c>
      <c r="AU28" s="108" t="e">
        <f t="shared" si="13"/>
        <v>#DIV/0!</v>
      </c>
      <c r="AV28" s="98" t="e">
        <f t="shared" si="14"/>
        <v>#DIV/0!</v>
      </c>
      <c r="AW28" s="96"/>
      <c r="AX28" s="93"/>
      <c r="AY28" s="93"/>
      <c r="AZ28" s="93"/>
      <c r="BA28" s="93"/>
      <c r="BB28" s="93"/>
      <c r="BC28" s="93"/>
      <c r="BD28" s="94">
        <f t="shared" si="15"/>
        <v>0</v>
      </c>
      <c r="BE28" s="108" t="e">
        <f t="shared" si="16"/>
        <v>#DIV/0!</v>
      </c>
      <c r="BF28" s="95" t="e">
        <f t="shared" si="17"/>
        <v>#DIV/0!</v>
      </c>
      <c r="BG28" s="97"/>
      <c r="BH28" s="93"/>
      <c r="BI28" s="93"/>
      <c r="BJ28" s="93"/>
      <c r="BK28" s="93"/>
      <c r="BL28" s="93"/>
      <c r="BM28" s="93"/>
      <c r="BN28" s="94">
        <f t="shared" si="18"/>
        <v>0</v>
      </c>
      <c r="BO28" s="108" t="e">
        <f t="shared" si="19"/>
        <v>#DIV/0!</v>
      </c>
      <c r="BP28" s="98" t="e">
        <f t="shared" si="20"/>
        <v>#DIV/0!</v>
      </c>
      <c r="BQ28" s="96"/>
      <c r="BR28" s="93"/>
      <c r="BS28" s="93"/>
      <c r="BT28" s="93"/>
      <c r="BU28" s="93"/>
      <c r="BV28" s="93"/>
      <c r="BW28" s="93"/>
      <c r="BX28" s="94">
        <f t="shared" si="21"/>
        <v>0</v>
      </c>
      <c r="BY28" s="108" t="e">
        <f t="shared" si="22"/>
        <v>#DIV/0!</v>
      </c>
      <c r="BZ28" s="98" t="e">
        <f t="shared" si="23"/>
        <v>#DIV/0!</v>
      </c>
    </row>
    <row r="29" spans="1:78" x14ac:dyDescent="0.25">
      <c r="A29" s="26">
        <v>23</v>
      </c>
      <c r="B29" s="2"/>
      <c r="C29" s="2"/>
      <c r="D29" s="93" t="s">
        <v>116</v>
      </c>
      <c r="E29" s="2"/>
      <c r="F29" s="91">
        <f t="shared" si="0"/>
        <v>0</v>
      </c>
      <c r="G29" s="91">
        <f t="shared" si="1"/>
        <v>0</v>
      </c>
      <c r="H29" s="92">
        <f t="shared" si="2"/>
        <v>0</v>
      </c>
      <c r="I29" s="97"/>
      <c r="J29" s="93"/>
      <c r="K29" s="93"/>
      <c r="L29" s="93"/>
      <c r="M29" s="93"/>
      <c r="N29" s="93"/>
      <c r="O29" s="93"/>
      <c r="P29" s="94">
        <f t="shared" si="3"/>
        <v>0</v>
      </c>
      <c r="Q29" s="95" t="e">
        <f t="shared" si="24"/>
        <v>#DIV/0!</v>
      </c>
      <c r="R29" s="98" t="e">
        <f t="shared" si="5"/>
        <v>#DIV/0!</v>
      </c>
      <c r="S29" s="97"/>
      <c r="T29" s="93"/>
      <c r="U29" s="93"/>
      <c r="V29" s="93"/>
      <c r="W29" s="93"/>
      <c r="X29" s="93"/>
      <c r="Y29" s="93"/>
      <c r="Z29" s="94">
        <f t="shared" si="6"/>
        <v>0</v>
      </c>
      <c r="AA29" s="108" t="e">
        <f t="shared" si="7"/>
        <v>#DIV/0!</v>
      </c>
      <c r="AB29" s="98" t="e">
        <f t="shared" si="8"/>
        <v>#DIV/0!</v>
      </c>
      <c r="AC29" s="96"/>
      <c r="AD29" s="93"/>
      <c r="AE29" s="93"/>
      <c r="AF29" s="93"/>
      <c r="AG29" s="93"/>
      <c r="AH29" s="93"/>
      <c r="AI29" s="93"/>
      <c r="AJ29" s="94">
        <f t="shared" si="9"/>
        <v>0</v>
      </c>
      <c r="AK29" s="108" t="e">
        <f t="shared" si="10"/>
        <v>#DIV/0!</v>
      </c>
      <c r="AL29" s="95" t="e">
        <f t="shared" si="11"/>
        <v>#DIV/0!</v>
      </c>
      <c r="AM29" s="97"/>
      <c r="AN29" s="93"/>
      <c r="AO29" s="93"/>
      <c r="AP29" s="93"/>
      <c r="AQ29" s="93"/>
      <c r="AR29" s="93"/>
      <c r="AS29" s="93"/>
      <c r="AT29" s="94">
        <f t="shared" si="12"/>
        <v>0</v>
      </c>
      <c r="AU29" s="108" t="e">
        <f t="shared" si="13"/>
        <v>#DIV/0!</v>
      </c>
      <c r="AV29" s="98" t="e">
        <f t="shared" si="14"/>
        <v>#DIV/0!</v>
      </c>
      <c r="AW29" s="96"/>
      <c r="AX29" s="93"/>
      <c r="AY29" s="93"/>
      <c r="AZ29" s="93"/>
      <c r="BA29" s="93"/>
      <c r="BB29" s="93"/>
      <c r="BC29" s="93"/>
      <c r="BD29" s="94">
        <f t="shared" si="15"/>
        <v>0</v>
      </c>
      <c r="BE29" s="108" t="e">
        <f t="shared" si="16"/>
        <v>#DIV/0!</v>
      </c>
      <c r="BF29" s="95" t="e">
        <f t="shared" si="17"/>
        <v>#DIV/0!</v>
      </c>
      <c r="BG29" s="97"/>
      <c r="BH29" s="93"/>
      <c r="BI29" s="93"/>
      <c r="BJ29" s="93"/>
      <c r="BK29" s="93"/>
      <c r="BL29" s="93"/>
      <c r="BM29" s="93"/>
      <c r="BN29" s="94">
        <f t="shared" si="18"/>
        <v>0</v>
      </c>
      <c r="BO29" s="108" t="e">
        <f t="shared" si="19"/>
        <v>#DIV/0!</v>
      </c>
      <c r="BP29" s="98" t="e">
        <f t="shared" si="20"/>
        <v>#DIV/0!</v>
      </c>
      <c r="BQ29" s="96"/>
      <c r="BR29" s="93"/>
      <c r="BS29" s="93"/>
      <c r="BT29" s="93"/>
      <c r="BU29" s="93"/>
      <c r="BV29" s="93"/>
      <c r="BW29" s="93"/>
      <c r="BX29" s="94">
        <f t="shared" si="21"/>
        <v>0</v>
      </c>
      <c r="BY29" s="108" t="e">
        <f t="shared" si="22"/>
        <v>#DIV/0!</v>
      </c>
      <c r="BZ29" s="98" t="e">
        <f t="shared" si="23"/>
        <v>#DIV/0!</v>
      </c>
    </row>
    <row r="30" spans="1:78" x14ac:dyDescent="0.25">
      <c r="A30" s="26">
        <v>24</v>
      </c>
      <c r="B30" s="2"/>
      <c r="C30" s="2"/>
      <c r="D30" s="93" t="s">
        <v>116</v>
      </c>
      <c r="E30" s="2"/>
      <c r="F30" s="91">
        <f t="shared" si="0"/>
        <v>0</v>
      </c>
      <c r="G30" s="91">
        <f t="shared" si="1"/>
        <v>0</v>
      </c>
      <c r="H30" s="92">
        <f t="shared" si="2"/>
        <v>0</v>
      </c>
      <c r="I30" s="97"/>
      <c r="J30" s="93"/>
      <c r="K30" s="93"/>
      <c r="L30" s="93"/>
      <c r="M30" s="93"/>
      <c r="N30" s="93"/>
      <c r="O30" s="93"/>
      <c r="P30" s="94">
        <f t="shared" si="3"/>
        <v>0</v>
      </c>
      <c r="Q30" s="95" t="e">
        <f t="shared" si="24"/>
        <v>#DIV/0!</v>
      </c>
      <c r="R30" s="98" t="e">
        <f t="shared" si="5"/>
        <v>#DIV/0!</v>
      </c>
      <c r="S30" s="97"/>
      <c r="T30" s="93"/>
      <c r="U30" s="93"/>
      <c r="V30" s="93"/>
      <c r="W30" s="93"/>
      <c r="X30" s="93"/>
      <c r="Y30" s="93"/>
      <c r="Z30" s="94">
        <f t="shared" si="6"/>
        <v>0</v>
      </c>
      <c r="AA30" s="108" t="e">
        <f t="shared" si="7"/>
        <v>#DIV/0!</v>
      </c>
      <c r="AB30" s="98" t="e">
        <f t="shared" si="8"/>
        <v>#DIV/0!</v>
      </c>
      <c r="AC30" s="96"/>
      <c r="AD30" s="93"/>
      <c r="AE30" s="93"/>
      <c r="AF30" s="93"/>
      <c r="AG30" s="93"/>
      <c r="AH30" s="93"/>
      <c r="AI30" s="93"/>
      <c r="AJ30" s="94">
        <f t="shared" si="9"/>
        <v>0</v>
      </c>
      <c r="AK30" s="108" t="e">
        <f t="shared" si="10"/>
        <v>#DIV/0!</v>
      </c>
      <c r="AL30" s="95" t="e">
        <f t="shared" si="11"/>
        <v>#DIV/0!</v>
      </c>
      <c r="AM30" s="97"/>
      <c r="AN30" s="93"/>
      <c r="AO30" s="93"/>
      <c r="AP30" s="93"/>
      <c r="AQ30" s="93"/>
      <c r="AR30" s="93"/>
      <c r="AS30" s="93"/>
      <c r="AT30" s="94">
        <f t="shared" si="12"/>
        <v>0</v>
      </c>
      <c r="AU30" s="108" t="e">
        <f t="shared" si="13"/>
        <v>#DIV/0!</v>
      </c>
      <c r="AV30" s="98" t="e">
        <f t="shared" si="14"/>
        <v>#DIV/0!</v>
      </c>
      <c r="AW30" s="96"/>
      <c r="AX30" s="93"/>
      <c r="AY30" s="93"/>
      <c r="AZ30" s="93"/>
      <c r="BA30" s="93"/>
      <c r="BB30" s="93"/>
      <c r="BC30" s="93"/>
      <c r="BD30" s="94">
        <f t="shared" si="15"/>
        <v>0</v>
      </c>
      <c r="BE30" s="108" t="e">
        <f t="shared" si="16"/>
        <v>#DIV/0!</v>
      </c>
      <c r="BF30" s="95" t="e">
        <f t="shared" si="17"/>
        <v>#DIV/0!</v>
      </c>
      <c r="BG30" s="97"/>
      <c r="BH30" s="93"/>
      <c r="BI30" s="93"/>
      <c r="BJ30" s="93"/>
      <c r="BK30" s="93"/>
      <c r="BL30" s="93"/>
      <c r="BM30" s="93"/>
      <c r="BN30" s="94">
        <f t="shared" si="18"/>
        <v>0</v>
      </c>
      <c r="BO30" s="108" t="e">
        <f t="shared" si="19"/>
        <v>#DIV/0!</v>
      </c>
      <c r="BP30" s="98" t="e">
        <f t="shared" si="20"/>
        <v>#DIV/0!</v>
      </c>
      <c r="BQ30" s="96"/>
      <c r="BR30" s="93"/>
      <c r="BS30" s="93"/>
      <c r="BT30" s="93"/>
      <c r="BU30" s="93"/>
      <c r="BV30" s="93"/>
      <c r="BW30" s="93"/>
      <c r="BX30" s="94">
        <f t="shared" si="21"/>
        <v>0</v>
      </c>
      <c r="BY30" s="108" t="e">
        <f t="shared" si="22"/>
        <v>#DIV/0!</v>
      </c>
      <c r="BZ30" s="98" t="e">
        <f t="shared" si="23"/>
        <v>#DIV/0!</v>
      </c>
    </row>
    <row r="31" spans="1:78" x14ac:dyDescent="0.25">
      <c r="A31" s="26">
        <v>25</v>
      </c>
      <c r="B31" s="2"/>
      <c r="C31" s="2"/>
      <c r="D31" s="93" t="s">
        <v>116</v>
      </c>
      <c r="E31" s="2"/>
      <c r="F31" s="91">
        <f t="shared" si="0"/>
        <v>0</v>
      </c>
      <c r="G31" s="91">
        <f t="shared" si="1"/>
        <v>0</v>
      </c>
      <c r="H31" s="92">
        <f t="shared" si="2"/>
        <v>0</v>
      </c>
      <c r="I31" s="97"/>
      <c r="J31" s="93"/>
      <c r="K31" s="93"/>
      <c r="L31" s="93"/>
      <c r="M31" s="93"/>
      <c r="N31" s="93"/>
      <c r="O31" s="93"/>
      <c r="P31" s="94">
        <f t="shared" si="3"/>
        <v>0</v>
      </c>
      <c r="Q31" s="95" t="e">
        <f t="shared" si="24"/>
        <v>#DIV/0!</v>
      </c>
      <c r="R31" s="98" t="e">
        <f t="shared" si="5"/>
        <v>#DIV/0!</v>
      </c>
      <c r="S31" s="97"/>
      <c r="T31" s="93"/>
      <c r="U31" s="93"/>
      <c r="V31" s="93"/>
      <c r="W31" s="93"/>
      <c r="X31" s="93"/>
      <c r="Y31" s="93"/>
      <c r="Z31" s="94">
        <f t="shared" si="6"/>
        <v>0</v>
      </c>
      <c r="AA31" s="108" t="e">
        <f t="shared" si="7"/>
        <v>#DIV/0!</v>
      </c>
      <c r="AB31" s="98" t="e">
        <f t="shared" si="8"/>
        <v>#DIV/0!</v>
      </c>
      <c r="AC31" s="96"/>
      <c r="AD31" s="93"/>
      <c r="AE31" s="93"/>
      <c r="AF31" s="93"/>
      <c r="AG31" s="93"/>
      <c r="AH31" s="93"/>
      <c r="AI31" s="93"/>
      <c r="AJ31" s="94">
        <f t="shared" si="9"/>
        <v>0</v>
      </c>
      <c r="AK31" s="108" t="e">
        <f t="shared" si="10"/>
        <v>#DIV/0!</v>
      </c>
      <c r="AL31" s="95" t="e">
        <f t="shared" si="11"/>
        <v>#DIV/0!</v>
      </c>
      <c r="AM31" s="97"/>
      <c r="AN31" s="93"/>
      <c r="AO31" s="93"/>
      <c r="AP31" s="93"/>
      <c r="AQ31" s="93"/>
      <c r="AR31" s="93"/>
      <c r="AS31" s="93"/>
      <c r="AT31" s="94">
        <f t="shared" si="12"/>
        <v>0</v>
      </c>
      <c r="AU31" s="108" t="e">
        <f t="shared" si="13"/>
        <v>#DIV/0!</v>
      </c>
      <c r="AV31" s="98" t="e">
        <f t="shared" si="14"/>
        <v>#DIV/0!</v>
      </c>
      <c r="AW31" s="96"/>
      <c r="AX31" s="93"/>
      <c r="AY31" s="93"/>
      <c r="AZ31" s="93"/>
      <c r="BA31" s="93"/>
      <c r="BB31" s="93"/>
      <c r="BC31" s="93"/>
      <c r="BD31" s="94">
        <f t="shared" si="15"/>
        <v>0</v>
      </c>
      <c r="BE31" s="108" t="e">
        <f t="shared" si="16"/>
        <v>#DIV/0!</v>
      </c>
      <c r="BF31" s="95" t="e">
        <f t="shared" si="17"/>
        <v>#DIV/0!</v>
      </c>
      <c r="BG31" s="97"/>
      <c r="BH31" s="93"/>
      <c r="BI31" s="93"/>
      <c r="BJ31" s="93"/>
      <c r="BK31" s="93"/>
      <c r="BL31" s="93"/>
      <c r="BM31" s="93"/>
      <c r="BN31" s="94">
        <f t="shared" si="18"/>
        <v>0</v>
      </c>
      <c r="BO31" s="108" t="e">
        <f t="shared" si="19"/>
        <v>#DIV/0!</v>
      </c>
      <c r="BP31" s="98" t="e">
        <f t="shared" si="20"/>
        <v>#DIV/0!</v>
      </c>
      <c r="BQ31" s="96"/>
      <c r="BR31" s="93"/>
      <c r="BS31" s="93"/>
      <c r="BT31" s="93"/>
      <c r="BU31" s="93"/>
      <c r="BV31" s="93"/>
      <c r="BW31" s="93"/>
      <c r="BX31" s="94">
        <f t="shared" si="21"/>
        <v>0</v>
      </c>
      <c r="BY31" s="108" t="e">
        <f t="shared" si="22"/>
        <v>#DIV/0!</v>
      </c>
      <c r="BZ31" s="98" t="e">
        <f t="shared" si="23"/>
        <v>#DIV/0!</v>
      </c>
    </row>
    <row r="32" spans="1:78" x14ac:dyDescent="0.25">
      <c r="A32" s="26">
        <v>26</v>
      </c>
      <c r="B32" s="2"/>
      <c r="C32" s="2"/>
      <c r="D32" s="93" t="s">
        <v>116</v>
      </c>
      <c r="E32" s="2"/>
      <c r="F32" s="91">
        <f t="shared" si="0"/>
        <v>0</v>
      </c>
      <c r="G32" s="91">
        <f t="shared" si="1"/>
        <v>0</v>
      </c>
      <c r="H32" s="92">
        <f t="shared" si="2"/>
        <v>0</v>
      </c>
      <c r="I32" s="97"/>
      <c r="J32" s="93"/>
      <c r="K32" s="93"/>
      <c r="L32" s="93"/>
      <c r="M32" s="93"/>
      <c r="N32" s="93"/>
      <c r="O32" s="93"/>
      <c r="P32" s="94">
        <f t="shared" si="3"/>
        <v>0</v>
      </c>
      <c r="Q32" s="95" t="e">
        <f t="shared" si="24"/>
        <v>#DIV/0!</v>
      </c>
      <c r="R32" s="98" t="e">
        <f t="shared" si="5"/>
        <v>#DIV/0!</v>
      </c>
      <c r="S32" s="97"/>
      <c r="T32" s="93"/>
      <c r="U32" s="93"/>
      <c r="V32" s="93"/>
      <c r="W32" s="93"/>
      <c r="X32" s="93"/>
      <c r="Y32" s="93"/>
      <c r="Z32" s="94">
        <f t="shared" si="6"/>
        <v>0</v>
      </c>
      <c r="AA32" s="108" t="e">
        <f t="shared" si="7"/>
        <v>#DIV/0!</v>
      </c>
      <c r="AB32" s="98" t="e">
        <f t="shared" si="8"/>
        <v>#DIV/0!</v>
      </c>
      <c r="AC32" s="96"/>
      <c r="AD32" s="93"/>
      <c r="AE32" s="93"/>
      <c r="AF32" s="93"/>
      <c r="AG32" s="93"/>
      <c r="AH32" s="93"/>
      <c r="AI32" s="93"/>
      <c r="AJ32" s="94">
        <f t="shared" si="9"/>
        <v>0</v>
      </c>
      <c r="AK32" s="108" t="e">
        <f t="shared" si="10"/>
        <v>#DIV/0!</v>
      </c>
      <c r="AL32" s="95" t="e">
        <f t="shared" si="11"/>
        <v>#DIV/0!</v>
      </c>
      <c r="AM32" s="97"/>
      <c r="AN32" s="93"/>
      <c r="AO32" s="93"/>
      <c r="AP32" s="93"/>
      <c r="AQ32" s="93"/>
      <c r="AR32" s="93"/>
      <c r="AS32" s="93"/>
      <c r="AT32" s="94">
        <f t="shared" si="12"/>
        <v>0</v>
      </c>
      <c r="AU32" s="108" t="e">
        <f t="shared" si="13"/>
        <v>#DIV/0!</v>
      </c>
      <c r="AV32" s="98" t="e">
        <f t="shared" si="14"/>
        <v>#DIV/0!</v>
      </c>
      <c r="AW32" s="96"/>
      <c r="AX32" s="93"/>
      <c r="AY32" s="93"/>
      <c r="AZ32" s="93"/>
      <c r="BA32" s="93"/>
      <c r="BB32" s="93"/>
      <c r="BC32" s="93"/>
      <c r="BD32" s="94">
        <f t="shared" si="15"/>
        <v>0</v>
      </c>
      <c r="BE32" s="108" t="e">
        <f t="shared" si="16"/>
        <v>#DIV/0!</v>
      </c>
      <c r="BF32" s="95" t="e">
        <f t="shared" si="17"/>
        <v>#DIV/0!</v>
      </c>
      <c r="BG32" s="97"/>
      <c r="BH32" s="93"/>
      <c r="BI32" s="93"/>
      <c r="BJ32" s="93"/>
      <c r="BK32" s="93"/>
      <c r="BL32" s="93"/>
      <c r="BM32" s="93"/>
      <c r="BN32" s="94">
        <f t="shared" si="18"/>
        <v>0</v>
      </c>
      <c r="BO32" s="108" t="e">
        <f t="shared" si="19"/>
        <v>#DIV/0!</v>
      </c>
      <c r="BP32" s="98" t="e">
        <f t="shared" si="20"/>
        <v>#DIV/0!</v>
      </c>
      <c r="BQ32" s="96"/>
      <c r="BR32" s="93"/>
      <c r="BS32" s="93"/>
      <c r="BT32" s="93"/>
      <c r="BU32" s="93"/>
      <c r="BV32" s="93"/>
      <c r="BW32" s="93"/>
      <c r="BX32" s="94">
        <f t="shared" si="21"/>
        <v>0</v>
      </c>
      <c r="BY32" s="108" t="e">
        <f t="shared" si="22"/>
        <v>#DIV/0!</v>
      </c>
      <c r="BZ32" s="98" t="e">
        <f t="shared" si="23"/>
        <v>#DIV/0!</v>
      </c>
    </row>
    <row r="33" spans="1:78" x14ac:dyDescent="0.25">
      <c r="A33" s="26">
        <v>27</v>
      </c>
      <c r="B33" s="2"/>
      <c r="C33" s="2"/>
      <c r="D33" s="93" t="s">
        <v>116</v>
      </c>
      <c r="E33" s="2"/>
      <c r="F33" s="91">
        <f t="shared" si="0"/>
        <v>0</v>
      </c>
      <c r="G33" s="91">
        <f t="shared" si="1"/>
        <v>0</v>
      </c>
      <c r="H33" s="92">
        <f t="shared" si="2"/>
        <v>0</v>
      </c>
      <c r="I33" s="97"/>
      <c r="J33" s="93"/>
      <c r="K33" s="93"/>
      <c r="L33" s="93"/>
      <c r="M33" s="93"/>
      <c r="N33" s="93"/>
      <c r="O33" s="93"/>
      <c r="P33" s="94">
        <f t="shared" si="3"/>
        <v>0</v>
      </c>
      <c r="Q33" s="95" t="e">
        <f t="shared" si="24"/>
        <v>#DIV/0!</v>
      </c>
      <c r="R33" s="98" t="e">
        <f t="shared" si="5"/>
        <v>#DIV/0!</v>
      </c>
      <c r="S33" s="97"/>
      <c r="T33" s="93"/>
      <c r="U33" s="93"/>
      <c r="V33" s="93"/>
      <c r="W33" s="93"/>
      <c r="X33" s="93"/>
      <c r="Y33" s="93"/>
      <c r="Z33" s="94">
        <f t="shared" si="6"/>
        <v>0</v>
      </c>
      <c r="AA33" s="108" t="e">
        <f t="shared" si="7"/>
        <v>#DIV/0!</v>
      </c>
      <c r="AB33" s="98" t="e">
        <f t="shared" si="8"/>
        <v>#DIV/0!</v>
      </c>
      <c r="AC33" s="96"/>
      <c r="AD33" s="93"/>
      <c r="AE33" s="93"/>
      <c r="AF33" s="93"/>
      <c r="AG33" s="93"/>
      <c r="AH33" s="93"/>
      <c r="AI33" s="93"/>
      <c r="AJ33" s="94">
        <f t="shared" si="9"/>
        <v>0</v>
      </c>
      <c r="AK33" s="108" t="e">
        <f t="shared" si="10"/>
        <v>#DIV/0!</v>
      </c>
      <c r="AL33" s="95" t="e">
        <f t="shared" si="11"/>
        <v>#DIV/0!</v>
      </c>
      <c r="AM33" s="97"/>
      <c r="AN33" s="93"/>
      <c r="AO33" s="93"/>
      <c r="AP33" s="93"/>
      <c r="AQ33" s="93"/>
      <c r="AR33" s="93"/>
      <c r="AS33" s="93"/>
      <c r="AT33" s="94">
        <f t="shared" si="12"/>
        <v>0</v>
      </c>
      <c r="AU33" s="108" t="e">
        <f t="shared" si="13"/>
        <v>#DIV/0!</v>
      </c>
      <c r="AV33" s="98" t="e">
        <f t="shared" si="14"/>
        <v>#DIV/0!</v>
      </c>
      <c r="AW33" s="96"/>
      <c r="AX33" s="93"/>
      <c r="AY33" s="93"/>
      <c r="AZ33" s="93"/>
      <c r="BA33" s="93"/>
      <c r="BB33" s="93"/>
      <c r="BC33" s="93"/>
      <c r="BD33" s="94">
        <f t="shared" si="15"/>
        <v>0</v>
      </c>
      <c r="BE33" s="108" t="e">
        <f t="shared" si="16"/>
        <v>#DIV/0!</v>
      </c>
      <c r="BF33" s="95" t="e">
        <f t="shared" si="17"/>
        <v>#DIV/0!</v>
      </c>
      <c r="BG33" s="97"/>
      <c r="BH33" s="93"/>
      <c r="BI33" s="93"/>
      <c r="BJ33" s="93"/>
      <c r="BK33" s="93"/>
      <c r="BL33" s="93"/>
      <c r="BM33" s="93"/>
      <c r="BN33" s="94">
        <f t="shared" si="18"/>
        <v>0</v>
      </c>
      <c r="BO33" s="108" t="e">
        <f t="shared" si="19"/>
        <v>#DIV/0!</v>
      </c>
      <c r="BP33" s="98" t="e">
        <f t="shared" si="20"/>
        <v>#DIV/0!</v>
      </c>
      <c r="BQ33" s="96"/>
      <c r="BR33" s="93"/>
      <c r="BS33" s="93"/>
      <c r="BT33" s="93"/>
      <c r="BU33" s="93"/>
      <c r="BV33" s="93"/>
      <c r="BW33" s="93"/>
      <c r="BX33" s="94">
        <f t="shared" si="21"/>
        <v>0</v>
      </c>
      <c r="BY33" s="108" t="e">
        <f t="shared" si="22"/>
        <v>#DIV/0!</v>
      </c>
      <c r="BZ33" s="98" t="e">
        <f t="shared" si="23"/>
        <v>#DIV/0!</v>
      </c>
    </row>
    <row r="34" spans="1:78" x14ac:dyDescent="0.25">
      <c r="A34" s="26">
        <v>28</v>
      </c>
      <c r="B34" s="2"/>
      <c r="C34" s="2"/>
      <c r="D34" s="93" t="s">
        <v>116</v>
      </c>
      <c r="E34" s="2"/>
      <c r="F34" s="91">
        <f t="shared" si="0"/>
        <v>0</v>
      </c>
      <c r="G34" s="91">
        <f t="shared" si="1"/>
        <v>0</v>
      </c>
      <c r="H34" s="92">
        <f t="shared" si="2"/>
        <v>0</v>
      </c>
      <c r="I34" s="97"/>
      <c r="J34" s="93"/>
      <c r="K34" s="93"/>
      <c r="L34" s="93"/>
      <c r="M34" s="93"/>
      <c r="N34" s="93"/>
      <c r="O34" s="93"/>
      <c r="P34" s="94">
        <f t="shared" si="3"/>
        <v>0</v>
      </c>
      <c r="Q34" s="95" t="e">
        <f t="shared" si="24"/>
        <v>#DIV/0!</v>
      </c>
      <c r="R34" s="98" t="e">
        <f t="shared" si="5"/>
        <v>#DIV/0!</v>
      </c>
      <c r="S34" s="97"/>
      <c r="T34" s="93"/>
      <c r="U34" s="93"/>
      <c r="V34" s="93"/>
      <c r="W34" s="93"/>
      <c r="X34" s="93"/>
      <c r="Y34" s="93"/>
      <c r="Z34" s="94">
        <f t="shared" si="6"/>
        <v>0</v>
      </c>
      <c r="AA34" s="108" t="e">
        <f t="shared" si="7"/>
        <v>#DIV/0!</v>
      </c>
      <c r="AB34" s="98" t="e">
        <f t="shared" si="8"/>
        <v>#DIV/0!</v>
      </c>
      <c r="AC34" s="96"/>
      <c r="AD34" s="93"/>
      <c r="AE34" s="93"/>
      <c r="AF34" s="93"/>
      <c r="AG34" s="93"/>
      <c r="AH34" s="93"/>
      <c r="AI34" s="93"/>
      <c r="AJ34" s="94">
        <f t="shared" si="9"/>
        <v>0</v>
      </c>
      <c r="AK34" s="108" t="e">
        <f t="shared" si="10"/>
        <v>#DIV/0!</v>
      </c>
      <c r="AL34" s="95" t="e">
        <f t="shared" si="11"/>
        <v>#DIV/0!</v>
      </c>
      <c r="AM34" s="97"/>
      <c r="AN34" s="93"/>
      <c r="AO34" s="93"/>
      <c r="AP34" s="93"/>
      <c r="AQ34" s="93"/>
      <c r="AR34" s="93"/>
      <c r="AS34" s="93"/>
      <c r="AT34" s="94">
        <f t="shared" si="12"/>
        <v>0</v>
      </c>
      <c r="AU34" s="108" t="e">
        <f t="shared" si="13"/>
        <v>#DIV/0!</v>
      </c>
      <c r="AV34" s="98" t="e">
        <f t="shared" si="14"/>
        <v>#DIV/0!</v>
      </c>
      <c r="AW34" s="96"/>
      <c r="AX34" s="93"/>
      <c r="AY34" s="93"/>
      <c r="AZ34" s="93"/>
      <c r="BA34" s="93"/>
      <c r="BB34" s="93"/>
      <c r="BC34" s="93"/>
      <c r="BD34" s="94">
        <f t="shared" si="15"/>
        <v>0</v>
      </c>
      <c r="BE34" s="108" t="e">
        <f t="shared" si="16"/>
        <v>#DIV/0!</v>
      </c>
      <c r="BF34" s="95" t="e">
        <f t="shared" si="17"/>
        <v>#DIV/0!</v>
      </c>
      <c r="BG34" s="97"/>
      <c r="BH34" s="93"/>
      <c r="BI34" s="93"/>
      <c r="BJ34" s="93"/>
      <c r="BK34" s="93"/>
      <c r="BL34" s="93"/>
      <c r="BM34" s="93"/>
      <c r="BN34" s="94">
        <f t="shared" si="18"/>
        <v>0</v>
      </c>
      <c r="BO34" s="108" t="e">
        <f t="shared" si="19"/>
        <v>#DIV/0!</v>
      </c>
      <c r="BP34" s="98" t="e">
        <f t="shared" si="20"/>
        <v>#DIV/0!</v>
      </c>
      <c r="BQ34" s="96"/>
      <c r="BR34" s="93"/>
      <c r="BS34" s="93"/>
      <c r="BT34" s="93"/>
      <c r="BU34" s="93"/>
      <c r="BV34" s="93"/>
      <c r="BW34" s="93"/>
      <c r="BX34" s="94">
        <f t="shared" si="21"/>
        <v>0</v>
      </c>
      <c r="BY34" s="108" t="e">
        <f t="shared" si="22"/>
        <v>#DIV/0!</v>
      </c>
      <c r="BZ34" s="98" t="e">
        <f t="shared" si="23"/>
        <v>#DIV/0!</v>
      </c>
    </row>
    <row r="35" spans="1:78" x14ac:dyDescent="0.25">
      <c r="A35" s="26">
        <v>29</v>
      </c>
      <c r="B35" s="2"/>
      <c r="C35" s="2"/>
      <c r="D35" s="93" t="s">
        <v>116</v>
      </c>
      <c r="E35" s="2"/>
      <c r="F35" s="91">
        <f t="shared" si="0"/>
        <v>0</v>
      </c>
      <c r="G35" s="91">
        <f t="shared" si="1"/>
        <v>0</v>
      </c>
      <c r="H35" s="92">
        <f t="shared" si="2"/>
        <v>0</v>
      </c>
      <c r="I35" s="97"/>
      <c r="J35" s="93"/>
      <c r="K35" s="93"/>
      <c r="L35" s="93"/>
      <c r="M35" s="93"/>
      <c r="N35" s="93"/>
      <c r="O35" s="93"/>
      <c r="P35" s="94">
        <f t="shared" si="3"/>
        <v>0</v>
      </c>
      <c r="Q35" s="95" t="e">
        <f t="shared" si="24"/>
        <v>#DIV/0!</v>
      </c>
      <c r="R35" s="98" t="e">
        <f t="shared" si="5"/>
        <v>#DIV/0!</v>
      </c>
      <c r="S35" s="97"/>
      <c r="T35" s="93"/>
      <c r="U35" s="93"/>
      <c r="V35" s="93"/>
      <c r="W35" s="93"/>
      <c r="X35" s="93"/>
      <c r="Y35" s="93"/>
      <c r="Z35" s="94">
        <f t="shared" si="6"/>
        <v>0</v>
      </c>
      <c r="AA35" s="108" t="e">
        <f t="shared" si="7"/>
        <v>#DIV/0!</v>
      </c>
      <c r="AB35" s="98" t="e">
        <f t="shared" si="8"/>
        <v>#DIV/0!</v>
      </c>
      <c r="AC35" s="96"/>
      <c r="AD35" s="93"/>
      <c r="AE35" s="93"/>
      <c r="AF35" s="93"/>
      <c r="AG35" s="93"/>
      <c r="AH35" s="93"/>
      <c r="AI35" s="93"/>
      <c r="AJ35" s="94">
        <f t="shared" si="9"/>
        <v>0</v>
      </c>
      <c r="AK35" s="108" t="e">
        <f t="shared" si="10"/>
        <v>#DIV/0!</v>
      </c>
      <c r="AL35" s="95" t="e">
        <f t="shared" si="11"/>
        <v>#DIV/0!</v>
      </c>
      <c r="AM35" s="97"/>
      <c r="AN35" s="93"/>
      <c r="AO35" s="93"/>
      <c r="AP35" s="93"/>
      <c r="AQ35" s="93"/>
      <c r="AR35" s="93"/>
      <c r="AS35" s="93"/>
      <c r="AT35" s="94">
        <f t="shared" si="12"/>
        <v>0</v>
      </c>
      <c r="AU35" s="108" t="e">
        <f t="shared" si="13"/>
        <v>#DIV/0!</v>
      </c>
      <c r="AV35" s="98" t="e">
        <f t="shared" si="14"/>
        <v>#DIV/0!</v>
      </c>
      <c r="AW35" s="96"/>
      <c r="AX35" s="93"/>
      <c r="AY35" s="93"/>
      <c r="AZ35" s="93"/>
      <c r="BA35" s="93"/>
      <c r="BB35" s="93"/>
      <c r="BC35" s="93"/>
      <c r="BD35" s="94">
        <f t="shared" si="15"/>
        <v>0</v>
      </c>
      <c r="BE35" s="108" t="e">
        <f t="shared" si="16"/>
        <v>#DIV/0!</v>
      </c>
      <c r="BF35" s="95" t="e">
        <f t="shared" si="17"/>
        <v>#DIV/0!</v>
      </c>
      <c r="BG35" s="97"/>
      <c r="BH35" s="93"/>
      <c r="BI35" s="93"/>
      <c r="BJ35" s="93"/>
      <c r="BK35" s="93"/>
      <c r="BL35" s="93"/>
      <c r="BM35" s="93"/>
      <c r="BN35" s="94">
        <f t="shared" si="18"/>
        <v>0</v>
      </c>
      <c r="BO35" s="108" t="e">
        <f t="shared" si="19"/>
        <v>#DIV/0!</v>
      </c>
      <c r="BP35" s="98" t="e">
        <f t="shared" si="20"/>
        <v>#DIV/0!</v>
      </c>
      <c r="BQ35" s="96"/>
      <c r="BR35" s="93"/>
      <c r="BS35" s="93"/>
      <c r="BT35" s="93"/>
      <c r="BU35" s="93"/>
      <c r="BV35" s="93"/>
      <c r="BW35" s="93"/>
      <c r="BX35" s="94">
        <f t="shared" si="21"/>
        <v>0</v>
      </c>
      <c r="BY35" s="108" t="e">
        <f t="shared" si="22"/>
        <v>#DIV/0!</v>
      </c>
      <c r="BZ35" s="98" t="e">
        <f t="shared" si="23"/>
        <v>#DIV/0!</v>
      </c>
    </row>
    <row r="36" spans="1:78" x14ac:dyDescent="0.25">
      <c r="A36" s="26">
        <v>30</v>
      </c>
      <c r="B36" s="2"/>
      <c r="C36" s="2"/>
      <c r="D36" s="93" t="s">
        <v>116</v>
      </c>
      <c r="E36" s="2"/>
      <c r="F36" s="91">
        <f t="shared" si="0"/>
        <v>0</v>
      </c>
      <c r="G36" s="91">
        <f t="shared" si="1"/>
        <v>0</v>
      </c>
      <c r="H36" s="92">
        <f t="shared" si="2"/>
        <v>0</v>
      </c>
      <c r="I36" s="97"/>
      <c r="J36" s="93"/>
      <c r="K36" s="93"/>
      <c r="L36" s="93"/>
      <c r="M36" s="93"/>
      <c r="N36" s="93"/>
      <c r="O36" s="93"/>
      <c r="P36" s="94">
        <f t="shared" si="3"/>
        <v>0</v>
      </c>
      <c r="Q36" s="95" t="e">
        <f t="shared" si="24"/>
        <v>#DIV/0!</v>
      </c>
      <c r="R36" s="98" t="e">
        <f t="shared" si="5"/>
        <v>#DIV/0!</v>
      </c>
      <c r="S36" s="97"/>
      <c r="T36" s="93"/>
      <c r="U36" s="93"/>
      <c r="V36" s="93"/>
      <c r="W36" s="93"/>
      <c r="X36" s="93"/>
      <c r="Y36" s="93"/>
      <c r="Z36" s="94">
        <f t="shared" si="6"/>
        <v>0</v>
      </c>
      <c r="AA36" s="108" t="e">
        <f t="shared" si="7"/>
        <v>#DIV/0!</v>
      </c>
      <c r="AB36" s="98" t="e">
        <f t="shared" si="8"/>
        <v>#DIV/0!</v>
      </c>
      <c r="AC36" s="96"/>
      <c r="AD36" s="93"/>
      <c r="AE36" s="93"/>
      <c r="AF36" s="93"/>
      <c r="AG36" s="93"/>
      <c r="AH36" s="93"/>
      <c r="AI36" s="93"/>
      <c r="AJ36" s="94">
        <f t="shared" si="9"/>
        <v>0</v>
      </c>
      <c r="AK36" s="108" t="e">
        <f t="shared" si="10"/>
        <v>#DIV/0!</v>
      </c>
      <c r="AL36" s="95" t="e">
        <f t="shared" si="11"/>
        <v>#DIV/0!</v>
      </c>
      <c r="AM36" s="97"/>
      <c r="AN36" s="93"/>
      <c r="AO36" s="93"/>
      <c r="AP36" s="93"/>
      <c r="AQ36" s="93"/>
      <c r="AR36" s="93"/>
      <c r="AS36" s="93"/>
      <c r="AT36" s="94">
        <f t="shared" si="12"/>
        <v>0</v>
      </c>
      <c r="AU36" s="108" t="e">
        <f t="shared" si="13"/>
        <v>#DIV/0!</v>
      </c>
      <c r="AV36" s="98" t="e">
        <f t="shared" si="14"/>
        <v>#DIV/0!</v>
      </c>
      <c r="AW36" s="96"/>
      <c r="AX36" s="93"/>
      <c r="AY36" s="93"/>
      <c r="AZ36" s="93"/>
      <c r="BA36" s="93"/>
      <c r="BB36" s="93"/>
      <c r="BC36" s="93"/>
      <c r="BD36" s="94">
        <f t="shared" si="15"/>
        <v>0</v>
      </c>
      <c r="BE36" s="108" t="e">
        <f t="shared" si="16"/>
        <v>#DIV/0!</v>
      </c>
      <c r="BF36" s="95" t="e">
        <f t="shared" si="17"/>
        <v>#DIV/0!</v>
      </c>
      <c r="BG36" s="97"/>
      <c r="BH36" s="93"/>
      <c r="BI36" s="93"/>
      <c r="BJ36" s="93"/>
      <c r="BK36" s="93"/>
      <c r="BL36" s="93"/>
      <c r="BM36" s="93"/>
      <c r="BN36" s="94">
        <f t="shared" si="18"/>
        <v>0</v>
      </c>
      <c r="BO36" s="108" t="e">
        <f t="shared" si="19"/>
        <v>#DIV/0!</v>
      </c>
      <c r="BP36" s="98" t="e">
        <f t="shared" si="20"/>
        <v>#DIV/0!</v>
      </c>
      <c r="BQ36" s="96"/>
      <c r="BR36" s="93"/>
      <c r="BS36" s="93"/>
      <c r="BT36" s="93"/>
      <c r="BU36" s="93"/>
      <c r="BV36" s="93"/>
      <c r="BW36" s="93"/>
      <c r="BX36" s="94">
        <f t="shared" si="21"/>
        <v>0</v>
      </c>
      <c r="BY36" s="108" t="e">
        <f t="shared" si="22"/>
        <v>#DIV/0!</v>
      </c>
      <c r="BZ36" s="98" t="e">
        <f t="shared" si="23"/>
        <v>#DIV/0!</v>
      </c>
    </row>
    <row r="37" spans="1:78" x14ac:dyDescent="0.25">
      <c r="A37" s="26">
        <v>31</v>
      </c>
      <c r="B37" s="2"/>
      <c r="C37" s="2"/>
      <c r="D37" s="93" t="s">
        <v>116</v>
      </c>
      <c r="E37" s="2"/>
      <c r="F37" s="91">
        <f t="shared" si="0"/>
        <v>0</v>
      </c>
      <c r="G37" s="91">
        <f t="shared" si="1"/>
        <v>0</v>
      </c>
      <c r="H37" s="92">
        <f t="shared" si="2"/>
        <v>0</v>
      </c>
      <c r="I37" s="97"/>
      <c r="J37" s="93"/>
      <c r="K37" s="93"/>
      <c r="L37" s="93"/>
      <c r="M37" s="93"/>
      <c r="N37" s="93"/>
      <c r="O37" s="93"/>
      <c r="P37" s="94">
        <f t="shared" si="3"/>
        <v>0</v>
      </c>
      <c r="Q37" s="95" t="e">
        <f t="shared" si="24"/>
        <v>#DIV/0!</v>
      </c>
      <c r="R37" s="98" t="e">
        <f t="shared" si="5"/>
        <v>#DIV/0!</v>
      </c>
      <c r="S37" s="97"/>
      <c r="T37" s="93"/>
      <c r="U37" s="93"/>
      <c r="V37" s="93"/>
      <c r="W37" s="93"/>
      <c r="X37" s="93"/>
      <c r="Y37" s="93"/>
      <c r="Z37" s="94">
        <f t="shared" si="6"/>
        <v>0</v>
      </c>
      <c r="AA37" s="108" t="e">
        <f t="shared" si="7"/>
        <v>#DIV/0!</v>
      </c>
      <c r="AB37" s="98" t="e">
        <f t="shared" si="8"/>
        <v>#DIV/0!</v>
      </c>
      <c r="AC37" s="96"/>
      <c r="AD37" s="93"/>
      <c r="AE37" s="93"/>
      <c r="AF37" s="93"/>
      <c r="AG37" s="93"/>
      <c r="AH37" s="93"/>
      <c r="AI37" s="93"/>
      <c r="AJ37" s="94">
        <f t="shared" si="9"/>
        <v>0</v>
      </c>
      <c r="AK37" s="108" t="e">
        <f t="shared" si="10"/>
        <v>#DIV/0!</v>
      </c>
      <c r="AL37" s="95" t="e">
        <f t="shared" si="11"/>
        <v>#DIV/0!</v>
      </c>
      <c r="AM37" s="97"/>
      <c r="AN37" s="93"/>
      <c r="AO37" s="93"/>
      <c r="AP37" s="93"/>
      <c r="AQ37" s="93"/>
      <c r="AR37" s="93"/>
      <c r="AS37" s="93"/>
      <c r="AT37" s="94">
        <f t="shared" si="12"/>
        <v>0</v>
      </c>
      <c r="AU37" s="108" t="e">
        <f t="shared" si="13"/>
        <v>#DIV/0!</v>
      </c>
      <c r="AV37" s="98" t="e">
        <f t="shared" si="14"/>
        <v>#DIV/0!</v>
      </c>
      <c r="AW37" s="96"/>
      <c r="AX37" s="93"/>
      <c r="AY37" s="93"/>
      <c r="AZ37" s="93"/>
      <c r="BA37" s="93"/>
      <c r="BB37" s="93"/>
      <c r="BC37" s="93"/>
      <c r="BD37" s="94">
        <f t="shared" si="15"/>
        <v>0</v>
      </c>
      <c r="BE37" s="108" t="e">
        <f t="shared" si="16"/>
        <v>#DIV/0!</v>
      </c>
      <c r="BF37" s="95" t="e">
        <f t="shared" si="17"/>
        <v>#DIV/0!</v>
      </c>
      <c r="BG37" s="97"/>
      <c r="BH37" s="93"/>
      <c r="BI37" s="93"/>
      <c r="BJ37" s="93"/>
      <c r="BK37" s="93"/>
      <c r="BL37" s="93"/>
      <c r="BM37" s="93"/>
      <c r="BN37" s="94">
        <f t="shared" si="18"/>
        <v>0</v>
      </c>
      <c r="BO37" s="108" t="e">
        <f t="shared" si="19"/>
        <v>#DIV/0!</v>
      </c>
      <c r="BP37" s="98" t="e">
        <f t="shared" si="20"/>
        <v>#DIV/0!</v>
      </c>
      <c r="BQ37" s="96"/>
      <c r="BR37" s="93"/>
      <c r="BS37" s="93"/>
      <c r="BT37" s="93"/>
      <c r="BU37" s="93"/>
      <c r="BV37" s="93"/>
      <c r="BW37" s="93"/>
      <c r="BX37" s="94">
        <f t="shared" si="21"/>
        <v>0</v>
      </c>
      <c r="BY37" s="108" t="e">
        <f t="shared" si="22"/>
        <v>#DIV/0!</v>
      </c>
      <c r="BZ37" s="98" t="e">
        <f t="shared" si="23"/>
        <v>#DIV/0!</v>
      </c>
    </row>
    <row r="38" spans="1:78" x14ac:dyDescent="0.25">
      <c r="A38" s="26">
        <v>32</v>
      </c>
      <c r="B38" s="2"/>
      <c r="C38" s="2"/>
      <c r="D38" s="93" t="s">
        <v>116</v>
      </c>
      <c r="E38" s="2"/>
      <c r="F38" s="91">
        <f t="shared" si="0"/>
        <v>0</v>
      </c>
      <c r="G38" s="91">
        <f t="shared" si="1"/>
        <v>0</v>
      </c>
      <c r="H38" s="92">
        <f t="shared" si="2"/>
        <v>0</v>
      </c>
      <c r="I38" s="97"/>
      <c r="J38" s="93"/>
      <c r="K38" s="93"/>
      <c r="L38" s="93"/>
      <c r="M38" s="93"/>
      <c r="N38" s="93"/>
      <c r="O38" s="93"/>
      <c r="P38" s="94">
        <f t="shared" si="3"/>
        <v>0</v>
      </c>
      <c r="Q38" s="95" t="e">
        <f t="shared" si="24"/>
        <v>#DIV/0!</v>
      </c>
      <c r="R38" s="98" t="e">
        <f t="shared" si="5"/>
        <v>#DIV/0!</v>
      </c>
      <c r="S38" s="97"/>
      <c r="T38" s="93"/>
      <c r="U38" s="93"/>
      <c r="V38" s="93"/>
      <c r="W38" s="93"/>
      <c r="X38" s="93"/>
      <c r="Y38" s="93"/>
      <c r="Z38" s="94">
        <f t="shared" si="6"/>
        <v>0</v>
      </c>
      <c r="AA38" s="108" t="e">
        <f t="shared" si="7"/>
        <v>#DIV/0!</v>
      </c>
      <c r="AB38" s="98" t="e">
        <f t="shared" si="8"/>
        <v>#DIV/0!</v>
      </c>
      <c r="AC38" s="96"/>
      <c r="AD38" s="93"/>
      <c r="AE38" s="93"/>
      <c r="AF38" s="93"/>
      <c r="AG38" s="93"/>
      <c r="AH38" s="93"/>
      <c r="AI38" s="93"/>
      <c r="AJ38" s="94">
        <f t="shared" si="9"/>
        <v>0</v>
      </c>
      <c r="AK38" s="108" t="e">
        <f t="shared" si="10"/>
        <v>#DIV/0!</v>
      </c>
      <c r="AL38" s="95" t="e">
        <f t="shared" si="11"/>
        <v>#DIV/0!</v>
      </c>
      <c r="AM38" s="97"/>
      <c r="AN38" s="93"/>
      <c r="AO38" s="93"/>
      <c r="AP38" s="93"/>
      <c r="AQ38" s="93"/>
      <c r="AR38" s="93"/>
      <c r="AS38" s="93"/>
      <c r="AT38" s="94">
        <f t="shared" si="12"/>
        <v>0</v>
      </c>
      <c r="AU38" s="108" t="e">
        <f t="shared" si="13"/>
        <v>#DIV/0!</v>
      </c>
      <c r="AV38" s="98" t="e">
        <f t="shared" si="14"/>
        <v>#DIV/0!</v>
      </c>
      <c r="AW38" s="96"/>
      <c r="AX38" s="93"/>
      <c r="AY38" s="93"/>
      <c r="AZ38" s="93"/>
      <c r="BA38" s="93"/>
      <c r="BB38" s="93"/>
      <c r="BC38" s="93"/>
      <c r="BD38" s="94">
        <f t="shared" si="15"/>
        <v>0</v>
      </c>
      <c r="BE38" s="108" t="e">
        <f t="shared" si="16"/>
        <v>#DIV/0!</v>
      </c>
      <c r="BF38" s="95" t="e">
        <f t="shared" si="17"/>
        <v>#DIV/0!</v>
      </c>
      <c r="BG38" s="97"/>
      <c r="BH38" s="93"/>
      <c r="BI38" s="93"/>
      <c r="BJ38" s="93"/>
      <c r="BK38" s="93"/>
      <c r="BL38" s="93"/>
      <c r="BM38" s="93"/>
      <c r="BN38" s="94">
        <f t="shared" si="18"/>
        <v>0</v>
      </c>
      <c r="BO38" s="108" t="e">
        <f t="shared" si="19"/>
        <v>#DIV/0!</v>
      </c>
      <c r="BP38" s="98" t="e">
        <f t="shared" si="20"/>
        <v>#DIV/0!</v>
      </c>
      <c r="BQ38" s="96"/>
      <c r="BR38" s="93"/>
      <c r="BS38" s="93"/>
      <c r="BT38" s="93"/>
      <c r="BU38" s="93"/>
      <c r="BV38" s="93"/>
      <c r="BW38" s="93"/>
      <c r="BX38" s="94">
        <f t="shared" si="21"/>
        <v>0</v>
      </c>
      <c r="BY38" s="108" t="e">
        <f t="shared" si="22"/>
        <v>#DIV/0!</v>
      </c>
      <c r="BZ38" s="98" t="e">
        <f t="shared" si="23"/>
        <v>#DIV/0!</v>
      </c>
    </row>
    <row r="39" spans="1:78" x14ac:dyDescent="0.25">
      <c r="A39" s="26">
        <v>33</v>
      </c>
      <c r="B39" s="2"/>
      <c r="C39" s="2"/>
      <c r="D39" s="93" t="s">
        <v>116</v>
      </c>
      <c r="E39" s="2"/>
      <c r="F39" s="91">
        <f t="shared" si="0"/>
        <v>0</v>
      </c>
      <c r="G39" s="91">
        <f t="shared" si="1"/>
        <v>0</v>
      </c>
      <c r="H39" s="92">
        <f t="shared" si="2"/>
        <v>0</v>
      </c>
      <c r="I39" s="97"/>
      <c r="J39" s="93"/>
      <c r="K39" s="93"/>
      <c r="L39" s="93"/>
      <c r="M39" s="93"/>
      <c r="N39" s="93"/>
      <c r="O39" s="93"/>
      <c r="P39" s="94">
        <f t="shared" si="3"/>
        <v>0</v>
      </c>
      <c r="Q39" s="95" t="e">
        <f t="shared" si="24"/>
        <v>#DIV/0!</v>
      </c>
      <c r="R39" s="98" t="e">
        <f t="shared" si="5"/>
        <v>#DIV/0!</v>
      </c>
      <c r="S39" s="97"/>
      <c r="T39" s="93"/>
      <c r="U39" s="93"/>
      <c r="V39" s="93"/>
      <c r="W39" s="93"/>
      <c r="X39" s="93"/>
      <c r="Y39" s="93"/>
      <c r="Z39" s="94">
        <f t="shared" si="6"/>
        <v>0</v>
      </c>
      <c r="AA39" s="108" t="e">
        <f t="shared" si="7"/>
        <v>#DIV/0!</v>
      </c>
      <c r="AB39" s="98" t="e">
        <f t="shared" si="8"/>
        <v>#DIV/0!</v>
      </c>
      <c r="AC39" s="96"/>
      <c r="AD39" s="93"/>
      <c r="AE39" s="93"/>
      <c r="AF39" s="93"/>
      <c r="AG39" s="93"/>
      <c r="AH39" s="93"/>
      <c r="AI39" s="93"/>
      <c r="AJ39" s="94">
        <f t="shared" si="9"/>
        <v>0</v>
      </c>
      <c r="AK39" s="108" t="e">
        <f t="shared" si="10"/>
        <v>#DIV/0!</v>
      </c>
      <c r="AL39" s="95" t="e">
        <f t="shared" si="11"/>
        <v>#DIV/0!</v>
      </c>
      <c r="AM39" s="97"/>
      <c r="AN39" s="93"/>
      <c r="AO39" s="93"/>
      <c r="AP39" s="93"/>
      <c r="AQ39" s="93"/>
      <c r="AR39" s="93"/>
      <c r="AS39" s="93"/>
      <c r="AT39" s="94">
        <f t="shared" si="12"/>
        <v>0</v>
      </c>
      <c r="AU39" s="108" t="e">
        <f t="shared" si="13"/>
        <v>#DIV/0!</v>
      </c>
      <c r="AV39" s="98" t="e">
        <f t="shared" si="14"/>
        <v>#DIV/0!</v>
      </c>
      <c r="AW39" s="96"/>
      <c r="AX39" s="93"/>
      <c r="AY39" s="93"/>
      <c r="AZ39" s="93"/>
      <c r="BA39" s="93"/>
      <c r="BB39" s="93"/>
      <c r="BC39" s="93"/>
      <c r="BD39" s="94">
        <f t="shared" si="15"/>
        <v>0</v>
      </c>
      <c r="BE39" s="108" t="e">
        <f t="shared" si="16"/>
        <v>#DIV/0!</v>
      </c>
      <c r="BF39" s="95" t="e">
        <f t="shared" si="17"/>
        <v>#DIV/0!</v>
      </c>
      <c r="BG39" s="97"/>
      <c r="BH39" s="93"/>
      <c r="BI39" s="93"/>
      <c r="BJ39" s="93"/>
      <c r="BK39" s="93"/>
      <c r="BL39" s="93"/>
      <c r="BM39" s="93"/>
      <c r="BN39" s="94">
        <f t="shared" si="18"/>
        <v>0</v>
      </c>
      <c r="BO39" s="108" t="e">
        <f t="shared" si="19"/>
        <v>#DIV/0!</v>
      </c>
      <c r="BP39" s="98" t="e">
        <f t="shared" si="20"/>
        <v>#DIV/0!</v>
      </c>
      <c r="BQ39" s="96"/>
      <c r="BR39" s="93"/>
      <c r="BS39" s="93"/>
      <c r="BT39" s="93"/>
      <c r="BU39" s="93"/>
      <c r="BV39" s="93"/>
      <c r="BW39" s="93"/>
      <c r="BX39" s="94">
        <f t="shared" si="21"/>
        <v>0</v>
      </c>
      <c r="BY39" s="108" t="e">
        <f t="shared" si="22"/>
        <v>#DIV/0!</v>
      </c>
      <c r="BZ39" s="98" t="e">
        <f t="shared" si="23"/>
        <v>#DIV/0!</v>
      </c>
    </row>
    <row r="40" spans="1:78" x14ac:dyDescent="0.25">
      <c r="A40" s="26">
        <v>34</v>
      </c>
      <c r="B40" s="2"/>
      <c r="C40" s="2"/>
      <c r="D40" s="93" t="s">
        <v>116</v>
      </c>
      <c r="E40" s="2"/>
      <c r="F40" s="91">
        <f t="shared" si="0"/>
        <v>0</v>
      </c>
      <c r="G40" s="91">
        <f t="shared" si="1"/>
        <v>0</v>
      </c>
      <c r="H40" s="92">
        <f t="shared" si="2"/>
        <v>0</v>
      </c>
      <c r="I40" s="97"/>
      <c r="J40" s="93"/>
      <c r="K40" s="93"/>
      <c r="L40" s="93"/>
      <c r="M40" s="93"/>
      <c r="N40" s="93"/>
      <c r="O40" s="93"/>
      <c r="P40" s="94">
        <f t="shared" si="3"/>
        <v>0</v>
      </c>
      <c r="Q40" s="95" t="e">
        <f t="shared" si="24"/>
        <v>#DIV/0!</v>
      </c>
      <c r="R40" s="98" t="e">
        <f t="shared" si="5"/>
        <v>#DIV/0!</v>
      </c>
      <c r="S40" s="97"/>
      <c r="T40" s="93"/>
      <c r="U40" s="93"/>
      <c r="V40" s="93"/>
      <c r="W40" s="93"/>
      <c r="X40" s="93"/>
      <c r="Y40" s="93"/>
      <c r="Z40" s="94">
        <f t="shared" si="6"/>
        <v>0</v>
      </c>
      <c r="AA40" s="108" t="e">
        <f t="shared" si="7"/>
        <v>#DIV/0!</v>
      </c>
      <c r="AB40" s="98" t="e">
        <f t="shared" si="8"/>
        <v>#DIV/0!</v>
      </c>
      <c r="AC40" s="96"/>
      <c r="AD40" s="93"/>
      <c r="AE40" s="93"/>
      <c r="AF40" s="93"/>
      <c r="AG40" s="93"/>
      <c r="AH40" s="93"/>
      <c r="AI40" s="93"/>
      <c r="AJ40" s="94">
        <f t="shared" si="9"/>
        <v>0</v>
      </c>
      <c r="AK40" s="108" t="e">
        <f t="shared" si="10"/>
        <v>#DIV/0!</v>
      </c>
      <c r="AL40" s="95" t="e">
        <f t="shared" si="11"/>
        <v>#DIV/0!</v>
      </c>
      <c r="AM40" s="97"/>
      <c r="AN40" s="93"/>
      <c r="AO40" s="93"/>
      <c r="AP40" s="93"/>
      <c r="AQ40" s="93"/>
      <c r="AR40" s="93"/>
      <c r="AS40" s="93"/>
      <c r="AT40" s="94">
        <f t="shared" si="12"/>
        <v>0</v>
      </c>
      <c r="AU40" s="108" t="e">
        <f t="shared" si="13"/>
        <v>#DIV/0!</v>
      </c>
      <c r="AV40" s="98" t="e">
        <f t="shared" si="14"/>
        <v>#DIV/0!</v>
      </c>
      <c r="AW40" s="96"/>
      <c r="AX40" s="93"/>
      <c r="AY40" s="93"/>
      <c r="AZ40" s="93"/>
      <c r="BA40" s="93"/>
      <c r="BB40" s="93"/>
      <c r="BC40" s="93"/>
      <c r="BD40" s="94">
        <f t="shared" si="15"/>
        <v>0</v>
      </c>
      <c r="BE40" s="108" t="e">
        <f t="shared" si="16"/>
        <v>#DIV/0!</v>
      </c>
      <c r="BF40" s="95" t="e">
        <f t="shared" si="17"/>
        <v>#DIV/0!</v>
      </c>
      <c r="BG40" s="97"/>
      <c r="BH40" s="93"/>
      <c r="BI40" s="93"/>
      <c r="BJ40" s="93"/>
      <c r="BK40" s="93"/>
      <c r="BL40" s="93"/>
      <c r="BM40" s="93"/>
      <c r="BN40" s="94">
        <f t="shared" si="18"/>
        <v>0</v>
      </c>
      <c r="BO40" s="108" t="e">
        <f t="shared" si="19"/>
        <v>#DIV/0!</v>
      </c>
      <c r="BP40" s="98" t="e">
        <f t="shared" si="20"/>
        <v>#DIV/0!</v>
      </c>
      <c r="BQ40" s="96"/>
      <c r="BR40" s="93"/>
      <c r="BS40" s="93"/>
      <c r="BT40" s="93"/>
      <c r="BU40" s="93"/>
      <c r="BV40" s="93"/>
      <c r="BW40" s="93"/>
      <c r="BX40" s="94">
        <f t="shared" si="21"/>
        <v>0</v>
      </c>
      <c r="BY40" s="108" t="e">
        <f t="shared" si="22"/>
        <v>#DIV/0!</v>
      </c>
      <c r="BZ40" s="98" t="e">
        <f t="shared" si="23"/>
        <v>#DIV/0!</v>
      </c>
    </row>
    <row r="41" spans="1:78" ht="15.75" thickBot="1" x14ac:dyDescent="0.3">
      <c r="A41" s="26">
        <v>35</v>
      </c>
      <c r="B41" s="2"/>
      <c r="C41" s="2"/>
      <c r="D41" s="93" t="s">
        <v>116</v>
      </c>
      <c r="E41" s="2"/>
      <c r="F41" s="91">
        <f t="shared" si="0"/>
        <v>0</v>
      </c>
      <c r="G41" s="91">
        <f t="shared" si="1"/>
        <v>0</v>
      </c>
      <c r="H41" s="92">
        <f t="shared" si="2"/>
        <v>0</v>
      </c>
      <c r="I41" s="97"/>
      <c r="J41" s="93"/>
      <c r="K41" s="93"/>
      <c r="L41" s="93"/>
      <c r="M41" s="93"/>
      <c r="N41" s="93"/>
      <c r="O41" s="93"/>
      <c r="P41" s="113">
        <f t="shared" si="3"/>
        <v>0</v>
      </c>
      <c r="Q41" s="114" t="e">
        <f t="shared" si="24"/>
        <v>#DIV/0!</v>
      </c>
      <c r="R41" s="111" t="e">
        <f>P41/H41</f>
        <v>#DIV/0!</v>
      </c>
      <c r="S41" s="97"/>
      <c r="T41" s="93"/>
      <c r="U41" s="93"/>
      <c r="V41" s="93"/>
      <c r="W41" s="93"/>
      <c r="X41" s="93"/>
      <c r="Y41" s="93"/>
      <c r="Z41" s="113">
        <f t="shared" si="6"/>
        <v>0</v>
      </c>
      <c r="AA41" s="108" t="e">
        <f t="shared" si="7"/>
        <v>#DIV/0!</v>
      </c>
      <c r="AB41" s="111" t="e">
        <f t="shared" si="8"/>
        <v>#DIV/0!</v>
      </c>
      <c r="AC41" s="96"/>
      <c r="AD41" s="93"/>
      <c r="AE41" s="93"/>
      <c r="AF41" s="93"/>
      <c r="AG41" s="93"/>
      <c r="AH41" s="93"/>
      <c r="AI41" s="93"/>
      <c r="AJ41" s="113">
        <f t="shared" si="9"/>
        <v>0</v>
      </c>
      <c r="AK41" s="108" t="e">
        <f t="shared" si="10"/>
        <v>#DIV/0!</v>
      </c>
      <c r="AL41" s="114" t="e">
        <f t="shared" si="11"/>
        <v>#DIV/0!</v>
      </c>
      <c r="AM41" s="97"/>
      <c r="AN41" s="93"/>
      <c r="AO41" s="93"/>
      <c r="AP41" s="93"/>
      <c r="AQ41" s="93"/>
      <c r="AR41" s="93"/>
      <c r="AS41" s="93"/>
      <c r="AT41" s="113">
        <f t="shared" si="12"/>
        <v>0</v>
      </c>
      <c r="AU41" s="108" t="e">
        <f t="shared" si="13"/>
        <v>#DIV/0!</v>
      </c>
      <c r="AV41" s="111" t="e">
        <f t="shared" si="14"/>
        <v>#DIV/0!</v>
      </c>
      <c r="AW41" s="96"/>
      <c r="AX41" s="93"/>
      <c r="AY41" s="93"/>
      <c r="AZ41" s="93"/>
      <c r="BA41" s="93"/>
      <c r="BB41" s="93"/>
      <c r="BC41" s="93"/>
      <c r="BD41" s="113">
        <f t="shared" si="15"/>
        <v>0</v>
      </c>
      <c r="BE41" s="108" t="e">
        <f t="shared" si="16"/>
        <v>#DIV/0!</v>
      </c>
      <c r="BF41" s="114" t="e">
        <f t="shared" si="17"/>
        <v>#DIV/0!</v>
      </c>
      <c r="BG41" s="97"/>
      <c r="BH41" s="93"/>
      <c r="BI41" s="93"/>
      <c r="BJ41" s="93"/>
      <c r="BK41" s="93"/>
      <c r="BL41" s="93"/>
      <c r="BM41" s="93"/>
      <c r="BN41" s="113">
        <f t="shared" si="18"/>
        <v>0</v>
      </c>
      <c r="BO41" s="108" t="e">
        <f t="shared" si="19"/>
        <v>#DIV/0!</v>
      </c>
      <c r="BP41" s="111" t="e">
        <f t="shared" si="20"/>
        <v>#DIV/0!</v>
      </c>
      <c r="BQ41" s="96"/>
      <c r="BR41" s="93"/>
      <c r="BS41" s="93"/>
      <c r="BT41" s="93"/>
      <c r="BU41" s="93"/>
      <c r="BV41" s="93"/>
      <c r="BW41" s="93"/>
      <c r="BX41" s="113">
        <f t="shared" si="21"/>
        <v>0</v>
      </c>
      <c r="BY41" s="108" t="e">
        <f t="shared" si="22"/>
        <v>#DIV/0!</v>
      </c>
      <c r="BZ41" s="111" t="e">
        <f t="shared" si="23"/>
        <v>#DIV/0!</v>
      </c>
    </row>
    <row r="42" spans="1:78" ht="15.75" thickBot="1" x14ac:dyDescent="0.3">
      <c r="H42" t="s">
        <v>76</v>
      </c>
      <c r="I42" s="99">
        <f>SUM(I7:I41)</f>
        <v>0</v>
      </c>
      <c r="J42" s="100">
        <f t="shared" ref="J42:P42" si="25">SUM(J7:J41)</f>
        <v>0</v>
      </c>
      <c r="K42" s="100">
        <f t="shared" si="25"/>
        <v>0</v>
      </c>
      <c r="L42" s="100">
        <f t="shared" si="25"/>
        <v>0</v>
      </c>
      <c r="M42" s="100">
        <f t="shared" si="25"/>
        <v>0</v>
      </c>
      <c r="N42" s="100">
        <f t="shared" si="25"/>
        <v>0</v>
      </c>
      <c r="O42" s="102">
        <f t="shared" si="25"/>
        <v>0</v>
      </c>
      <c r="P42" s="112">
        <f t="shared" si="25"/>
        <v>0</v>
      </c>
      <c r="Q42" s="112">
        <f>SUMIF(Q7:Q41,"&lt;&gt;#DIV/0!")</f>
        <v>0</v>
      </c>
      <c r="R42" s="112">
        <f>SUMIF(R7:R41,"&lt;&gt;#DIV/0!")</f>
        <v>0</v>
      </c>
      <c r="S42" s="101">
        <f t="shared" ref="S42:BZ42" si="26">SUMIF(S7:S41,"&lt;&gt;#DIV/0!")</f>
        <v>0</v>
      </c>
      <c r="T42" s="100">
        <f t="shared" si="26"/>
        <v>0</v>
      </c>
      <c r="U42" s="100">
        <f t="shared" si="26"/>
        <v>0</v>
      </c>
      <c r="V42" s="100">
        <f t="shared" si="26"/>
        <v>0</v>
      </c>
      <c r="W42" s="100">
        <f t="shared" si="26"/>
        <v>0</v>
      </c>
      <c r="X42" s="100">
        <f t="shared" si="26"/>
        <v>0</v>
      </c>
      <c r="Y42" s="102">
        <f t="shared" si="26"/>
        <v>0</v>
      </c>
      <c r="Z42" s="112">
        <f>SUMIF(Z7:Z41,"&lt;&gt;#DIV/0!")</f>
        <v>0</v>
      </c>
      <c r="AA42" s="112">
        <f t="shared" si="26"/>
        <v>0</v>
      </c>
      <c r="AB42" s="112">
        <f t="shared" si="26"/>
        <v>0</v>
      </c>
      <c r="AC42" s="101">
        <f t="shared" si="26"/>
        <v>0</v>
      </c>
      <c r="AD42" s="100">
        <f t="shared" si="26"/>
        <v>0</v>
      </c>
      <c r="AE42" s="100">
        <f t="shared" si="26"/>
        <v>0</v>
      </c>
      <c r="AF42" s="100">
        <f t="shared" si="26"/>
        <v>0</v>
      </c>
      <c r="AG42" s="100">
        <f t="shared" si="26"/>
        <v>0</v>
      </c>
      <c r="AH42" s="100">
        <f t="shared" si="26"/>
        <v>0</v>
      </c>
      <c r="AI42" s="102">
        <f t="shared" si="26"/>
        <v>0</v>
      </c>
      <c r="AJ42" s="112">
        <f>SUMIF(AJ7:AJ41,"&lt;&gt;#DIV/0!")</f>
        <v>0</v>
      </c>
      <c r="AK42" s="112">
        <f>SUMIF(AK7:AK41,"&lt;&gt;#DIV/0!")</f>
        <v>0</v>
      </c>
      <c r="AL42" s="112">
        <f>SUMIF(AL7:AL41,"&lt;&gt;#DIV/0!")</f>
        <v>0</v>
      </c>
      <c r="AM42" s="101">
        <f t="shared" si="26"/>
        <v>0</v>
      </c>
      <c r="AN42" s="100">
        <f t="shared" si="26"/>
        <v>0</v>
      </c>
      <c r="AO42" s="100">
        <f t="shared" si="26"/>
        <v>0</v>
      </c>
      <c r="AP42" s="100">
        <f t="shared" si="26"/>
        <v>0</v>
      </c>
      <c r="AQ42" s="100">
        <f t="shared" si="26"/>
        <v>0</v>
      </c>
      <c r="AR42" s="100">
        <f t="shared" si="26"/>
        <v>0</v>
      </c>
      <c r="AS42" s="102">
        <f t="shared" si="26"/>
        <v>0</v>
      </c>
      <c r="AT42" s="112">
        <f t="shared" si="26"/>
        <v>0</v>
      </c>
      <c r="AU42" s="112">
        <f t="shared" si="26"/>
        <v>0</v>
      </c>
      <c r="AV42" s="112">
        <f t="shared" si="26"/>
        <v>0</v>
      </c>
      <c r="AW42" s="101">
        <f t="shared" si="26"/>
        <v>0</v>
      </c>
      <c r="AX42" s="100">
        <f t="shared" si="26"/>
        <v>0</v>
      </c>
      <c r="AY42" s="100">
        <f t="shared" si="26"/>
        <v>0</v>
      </c>
      <c r="AZ42" s="100">
        <f t="shared" si="26"/>
        <v>0</v>
      </c>
      <c r="BA42" s="100">
        <f t="shared" si="26"/>
        <v>0</v>
      </c>
      <c r="BB42" s="100">
        <f t="shared" si="26"/>
        <v>0</v>
      </c>
      <c r="BC42" s="102">
        <f t="shared" si="26"/>
        <v>0</v>
      </c>
      <c r="BD42" s="112">
        <f t="shared" si="26"/>
        <v>0</v>
      </c>
      <c r="BE42" s="112">
        <f t="shared" si="26"/>
        <v>0</v>
      </c>
      <c r="BF42" s="112">
        <f t="shared" si="26"/>
        <v>0</v>
      </c>
      <c r="BG42" s="99">
        <f t="shared" si="26"/>
        <v>0</v>
      </c>
      <c r="BH42" s="100">
        <f t="shared" si="26"/>
        <v>0</v>
      </c>
      <c r="BI42" s="100">
        <f t="shared" si="26"/>
        <v>0</v>
      </c>
      <c r="BJ42" s="100">
        <f t="shared" si="26"/>
        <v>0</v>
      </c>
      <c r="BK42" s="100">
        <f t="shared" si="26"/>
        <v>0</v>
      </c>
      <c r="BL42" s="100">
        <f t="shared" si="26"/>
        <v>0</v>
      </c>
      <c r="BM42" s="102">
        <f t="shared" si="26"/>
        <v>0</v>
      </c>
      <c r="BN42" s="112">
        <f t="shared" si="26"/>
        <v>0</v>
      </c>
      <c r="BO42" s="112">
        <f t="shared" si="26"/>
        <v>0</v>
      </c>
      <c r="BP42" s="112">
        <f t="shared" si="26"/>
        <v>0</v>
      </c>
      <c r="BQ42" s="99">
        <f t="shared" si="26"/>
        <v>0</v>
      </c>
      <c r="BR42" s="100">
        <f t="shared" si="26"/>
        <v>0</v>
      </c>
      <c r="BS42" s="100">
        <f t="shared" si="26"/>
        <v>0</v>
      </c>
      <c r="BT42" s="100">
        <f t="shared" si="26"/>
        <v>0</v>
      </c>
      <c r="BU42" s="110">
        <f t="shared" si="26"/>
        <v>0</v>
      </c>
      <c r="BV42" s="99">
        <f t="shared" si="26"/>
        <v>0</v>
      </c>
      <c r="BW42" s="102">
        <f t="shared" si="26"/>
        <v>0</v>
      </c>
      <c r="BX42" s="112">
        <f t="shared" si="26"/>
        <v>0</v>
      </c>
      <c r="BY42" s="112">
        <f t="shared" si="26"/>
        <v>0</v>
      </c>
      <c r="BZ42" s="112">
        <f t="shared" si="26"/>
        <v>0</v>
      </c>
    </row>
    <row r="55" spans="1:9" ht="15.75" thickBot="1" x14ac:dyDescent="0.3"/>
    <row r="56" spans="1:9" x14ac:dyDescent="0.25">
      <c r="A56" s="136"/>
      <c r="B56" s="137"/>
      <c r="C56" s="137"/>
      <c r="D56" s="137"/>
      <c r="E56" s="137"/>
      <c r="F56" s="137"/>
      <c r="G56" s="137"/>
      <c r="H56" s="137"/>
      <c r="I56" s="138"/>
    </row>
    <row r="57" spans="1:9" x14ac:dyDescent="0.25">
      <c r="A57" s="139" t="s">
        <v>117</v>
      </c>
      <c r="B57" s="132" t="s">
        <v>121</v>
      </c>
      <c r="C57" s="132" t="s">
        <v>119</v>
      </c>
      <c r="D57" s="132"/>
      <c r="E57" s="131"/>
      <c r="F57" s="131"/>
      <c r="G57" s="132" t="s">
        <v>117</v>
      </c>
      <c r="H57" s="132" t="s">
        <v>118</v>
      </c>
      <c r="I57" s="140"/>
    </row>
    <row r="58" spans="1:9" x14ac:dyDescent="0.25">
      <c r="A58" s="141">
        <v>1</v>
      </c>
      <c r="B58" s="133">
        <f>P42</f>
        <v>0</v>
      </c>
      <c r="C58" s="133">
        <f t="shared" ref="C58" si="27">Q42</f>
        <v>0</v>
      </c>
      <c r="D58" s="133"/>
      <c r="E58" s="131"/>
      <c r="F58" s="131"/>
      <c r="G58" s="131">
        <v>1</v>
      </c>
      <c r="H58" s="134">
        <f>R42</f>
        <v>0</v>
      </c>
      <c r="I58" s="140"/>
    </row>
    <row r="59" spans="1:9" x14ac:dyDescent="0.25">
      <c r="A59" s="141">
        <v>2</v>
      </c>
      <c r="B59" s="133">
        <f>Z42</f>
        <v>0</v>
      </c>
      <c r="C59" s="133">
        <f t="shared" ref="C59" si="28">AA42</f>
        <v>0</v>
      </c>
      <c r="D59" s="133"/>
      <c r="E59" s="131"/>
      <c r="F59" s="131"/>
      <c r="G59" s="131">
        <v>2</v>
      </c>
      <c r="H59" s="134">
        <f>AB42</f>
        <v>0</v>
      </c>
      <c r="I59" s="140"/>
    </row>
    <row r="60" spans="1:9" x14ac:dyDescent="0.25">
      <c r="A60" s="141">
        <v>3</v>
      </c>
      <c r="B60" s="133">
        <f>AJ42</f>
        <v>0</v>
      </c>
      <c r="C60" s="133">
        <f t="shared" ref="C60" si="29">AK42</f>
        <v>0</v>
      </c>
      <c r="D60" s="133"/>
      <c r="E60" s="131"/>
      <c r="F60" s="131"/>
      <c r="G60" s="131">
        <v>3</v>
      </c>
      <c r="H60" s="134">
        <f>AL42</f>
        <v>0</v>
      </c>
      <c r="I60" s="140"/>
    </row>
    <row r="61" spans="1:9" x14ac:dyDescent="0.25">
      <c r="A61" s="141">
        <v>4</v>
      </c>
      <c r="B61" s="133">
        <f>AT42</f>
        <v>0</v>
      </c>
      <c r="C61" s="133">
        <f t="shared" ref="C61" si="30">AU42</f>
        <v>0</v>
      </c>
      <c r="D61" s="133"/>
      <c r="E61" s="131"/>
      <c r="F61" s="131"/>
      <c r="G61" s="131">
        <v>4</v>
      </c>
      <c r="H61" s="134">
        <f>AV42</f>
        <v>0</v>
      </c>
      <c r="I61" s="140"/>
    </row>
    <row r="62" spans="1:9" x14ac:dyDescent="0.25">
      <c r="A62" s="141">
        <v>5</v>
      </c>
      <c r="B62" s="133">
        <f>BD42</f>
        <v>0</v>
      </c>
      <c r="C62" s="133">
        <f t="shared" ref="C62" si="31">BE42</f>
        <v>0</v>
      </c>
      <c r="D62" s="133"/>
      <c r="E62" s="131"/>
      <c r="F62" s="131"/>
      <c r="G62" s="131">
        <v>5</v>
      </c>
      <c r="H62" s="134">
        <f>BF42</f>
        <v>0</v>
      </c>
      <c r="I62" s="140"/>
    </row>
    <row r="63" spans="1:9" x14ac:dyDescent="0.25">
      <c r="A63" s="141">
        <v>6</v>
      </c>
      <c r="B63" s="133">
        <f>BN42</f>
        <v>0</v>
      </c>
      <c r="C63" s="133">
        <f t="shared" ref="C63" si="32">BO42</f>
        <v>0</v>
      </c>
      <c r="D63" s="133"/>
      <c r="E63" s="131"/>
      <c r="F63" s="131"/>
      <c r="G63" s="131">
        <v>6</v>
      </c>
      <c r="H63" s="134">
        <f>BP42</f>
        <v>0</v>
      </c>
      <c r="I63" s="140"/>
    </row>
    <row r="64" spans="1:9" x14ac:dyDescent="0.25">
      <c r="A64" s="141">
        <v>7</v>
      </c>
      <c r="B64" s="133">
        <f>BX42</f>
        <v>0</v>
      </c>
      <c r="C64" s="133">
        <f t="shared" ref="C64" si="33">BY42</f>
        <v>0</v>
      </c>
      <c r="D64" s="133"/>
      <c r="E64" s="131"/>
      <c r="F64" s="131"/>
      <c r="G64" s="131">
        <v>7</v>
      </c>
      <c r="H64" s="134">
        <f>BZ42</f>
        <v>0</v>
      </c>
      <c r="I64" s="140"/>
    </row>
    <row r="65" spans="1:9" x14ac:dyDescent="0.25">
      <c r="A65" s="141"/>
      <c r="B65" s="131"/>
      <c r="C65" s="131"/>
      <c r="D65" s="131"/>
      <c r="E65" s="131"/>
      <c r="F65" s="131"/>
      <c r="G65" s="131"/>
      <c r="H65" s="131"/>
      <c r="I65" s="140"/>
    </row>
    <row r="66" spans="1:9" x14ac:dyDescent="0.25">
      <c r="A66" s="141"/>
      <c r="B66" s="131"/>
      <c r="C66" s="131"/>
      <c r="D66" s="131"/>
      <c r="E66" s="131"/>
      <c r="F66" s="131"/>
      <c r="G66" s="131"/>
      <c r="H66" s="131"/>
      <c r="I66" s="140"/>
    </row>
    <row r="67" spans="1:9" x14ac:dyDescent="0.25">
      <c r="A67" s="142" t="s">
        <v>99</v>
      </c>
      <c r="B67" s="130" t="s">
        <v>112</v>
      </c>
      <c r="C67" s="130" t="s">
        <v>103</v>
      </c>
      <c r="D67" s="131"/>
      <c r="E67" s="131"/>
      <c r="F67" s="131"/>
      <c r="G67" s="131"/>
      <c r="H67" s="131"/>
      <c r="I67" s="140"/>
    </row>
    <row r="68" spans="1:9" x14ac:dyDescent="0.25">
      <c r="A68" s="143" t="s">
        <v>107</v>
      </c>
      <c r="B68" s="135">
        <v>25</v>
      </c>
      <c r="C68" s="135">
        <v>10.26</v>
      </c>
      <c r="D68" s="131"/>
      <c r="E68" s="131"/>
      <c r="F68" s="131"/>
      <c r="G68" s="131"/>
      <c r="H68" s="131"/>
      <c r="I68" s="140"/>
    </row>
    <row r="69" spans="1:9" x14ac:dyDescent="0.25">
      <c r="A69" s="141" t="s">
        <v>108</v>
      </c>
      <c r="B69" s="131">
        <v>80</v>
      </c>
      <c r="C69" s="131">
        <v>4.5</v>
      </c>
      <c r="D69" s="131"/>
      <c r="E69" s="131"/>
      <c r="F69" s="131"/>
      <c r="G69" s="131"/>
      <c r="H69" s="131"/>
      <c r="I69" s="140"/>
    </row>
    <row r="70" spans="1:9" x14ac:dyDescent="0.25">
      <c r="A70" s="143" t="s">
        <v>109</v>
      </c>
      <c r="B70" s="135">
        <v>166</v>
      </c>
      <c r="C70" s="135">
        <v>2.5</v>
      </c>
      <c r="D70" s="131"/>
      <c r="E70" s="131"/>
      <c r="F70" s="131"/>
      <c r="G70" s="131"/>
      <c r="H70" s="131"/>
      <c r="I70" s="140"/>
    </row>
    <row r="71" spans="1:9" x14ac:dyDescent="0.25">
      <c r="A71" s="141" t="s">
        <v>110</v>
      </c>
      <c r="B71" s="131">
        <v>71</v>
      </c>
      <c r="C71" s="131">
        <v>6.15</v>
      </c>
      <c r="D71" s="131"/>
      <c r="E71" s="131"/>
      <c r="F71" s="131"/>
      <c r="G71" s="131"/>
      <c r="H71" s="131"/>
      <c r="I71" s="140"/>
    </row>
    <row r="72" spans="1:9" x14ac:dyDescent="0.25">
      <c r="A72" s="141" t="s">
        <v>111</v>
      </c>
      <c r="B72" s="131">
        <v>505</v>
      </c>
      <c r="C72" s="131">
        <v>0.6</v>
      </c>
      <c r="D72" s="131"/>
      <c r="E72" s="131"/>
      <c r="F72" s="131"/>
      <c r="G72" s="131"/>
      <c r="H72" s="131"/>
      <c r="I72" s="140"/>
    </row>
    <row r="73" spans="1:9" x14ac:dyDescent="0.25">
      <c r="A73" s="143" t="s">
        <v>116</v>
      </c>
      <c r="B73" s="135">
        <v>0</v>
      </c>
      <c r="C73" s="135">
        <v>0</v>
      </c>
      <c r="D73" s="131"/>
      <c r="E73" s="131"/>
      <c r="F73" s="131"/>
      <c r="G73" s="131"/>
      <c r="H73" s="131"/>
      <c r="I73" s="140"/>
    </row>
    <row r="74" spans="1:9" x14ac:dyDescent="0.25">
      <c r="A74" s="141"/>
      <c r="B74" s="131"/>
      <c r="C74" s="131"/>
      <c r="D74" s="131"/>
      <c r="E74" s="131"/>
      <c r="F74" s="131"/>
      <c r="G74" s="131"/>
      <c r="H74" s="131"/>
      <c r="I74" s="140"/>
    </row>
    <row r="75" spans="1:9" x14ac:dyDescent="0.25">
      <c r="A75" s="141" t="s">
        <v>124</v>
      </c>
      <c r="B75" s="131"/>
      <c r="C75" s="131"/>
      <c r="D75" s="131"/>
      <c r="E75" s="131"/>
      <c r="F75" s="131"/>
      <c r="G75" s="131"/>
      <c r="H75" s="131"/>
      <c r="I75" s="140"/>
    </row>
    <row r="76" spans="1:9" ht="15.75" thickBot="1" x14ac:dyDescent="0.3">
      <c r="A76" s="144" t="e">
        <f>AVERAGE(I7:O41, S7:Y41,AC7:AI41,AM7:AS41,AW7:BC41,BG7:BM41,BQ7:BW41)</f>
        <v>#DIV/0!</v>
      </c>
      <c r="B76" s="145"/>
      <c r="C76" s="145"/>
      <c r="D76" s="145"/>
      <c r="E76" s="145"/>
      <c r="F76" s="145"/>
      <c r="G76" s="145"/>
      <c r="H76" s="145"/>
      <c r="I76" s="146"/>
    </row>
  </sheetData>
  <autoFilter ref="A6:BX6"/>
  <mergeCells count="9">
    <mergeCell ref="I4:BZ4"/>
    <mergeCell ref="A1:C3"/>
    <mergeCell ref="I5:R5"/>
    <mergeCell ref="S5:AB5"/>
    <mergeCell ref="BQ5:BZ5"/>
    <mergeCell ref="BG5:BP5"/>
    <mergeCell ref="AW5:BF5"/>
    <mergeCell ref="AM5:AV5"/>
    <mergeCell ref="AC5:AL5"/>
  </mergeCells>
  <conditionalFormatting sqref="F7:H41">
    <cfRule type="cellIs" dxfId="8" priority="3" operator="greaterThan">
      <formula>0</formula>
    </cfRule>
  </conditionalFormatting>
  <conditionalFormatting sqref="I3:BZ3">
    <cfRule type="colorScale" priority="2">
      <colorScale>
        <cfvo type="num" val="1"/>
        <cfvo type="percentile" val="50"/>
        <cfvo type="num" val="63"/>
        <color rgb="FF00B050"/>
        <color rgb="FFFFFF00"/>
        <color rgb="FFC00000"/>
      </colorScale>
    </cfRule>
  </conditionalFormatting>
  <conditionalFormatting sqref="I6:BZ6">
    <cfRule type="colorScale" priority="1">
      <colorScale>
        <cfvo type="num" val="1"/>
        <cfvo type="percentile" val="50"/>
        <cfvo type="num" val="49"/>
        <color rgb="FFC00000"/>
        <color rgb="FFFFFF00"/>
        <color rgb="FF00B050"/>
      </colorScale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Workspace!$D$4:$D$9</xm:f>
          </x14:formula1>
          <xm:sqref>D7:D41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workbookViewId="0">
      <selection activeCell="B33" sqref="B33"/>
    </sheetView>
  </sheetViews>
  <sheetFormatPr defaultRowHeight="15" x14ac:dyDescent="0.25"/>
  <cols>
    <col min="1" max="1" width="6.7109375" customWidth="1"/>
    <col min="2" max="2" width="29.42578125" customWidth="1"/>
    <col min="3" max="3" width="6.85546875" style="181" customWidth="1"/>
    <col min="4" max="4" width="6.7109375" bestFit="1" customWidth="1"/>
    <col min="5" max="5" width="30" customWidth="1"/>
    <col min="6" max="6" width="6.85546875" style="181" customWidth="1"/>
    <col min="7" max="7" width="6.7109375" customWidth="1"/>
    <col min="8" max="8" width="30.7109375" customWidth="1"/>
    <col min="9" max="9" width="6.85546875" style="181" customWidth="1"/>
    <col min="10" max="10" width="6.7109375" customWidth="1"/>
    <col min="11" max="11" width="28.85546875" customWidth="1"/>
    <col min="12" max="12" width="6.85546875" style="181" customWidth="1"/>
    <col min="13" max="13" width="6.7109375" style="180" customWidth="1"/>
    <col min="14" max="14" width="29.28515625" style="180" customWidth="1"/>
    <col min="15" max="15" width="6.85546875" style="181" customWidth="1"/>
    <col min="16" max="16" width="6.7109375" style="180" customWidth="1"/>
    <col min="17" max="17" width="32.7109375" style="180" customWidth="1"/>
    <col min="18" max="18" width="6.85546875" customWidth="1"/>
  </cols>
  <sheetData>
    <row r="1" spans="1:18" ht="18.75" customHeight="1" x14ac:dyDescent="0.25">
      <c r="A1" s="369" t="s">
        <v>3</v>
      </c>
      <c r="B1" s="369"/>
      <c r="C1" s="369"/>
      <c r="D1" s="369"/>
      <c r="E1" s="369"/>
      <c r="F1" s="148"/>
    </row>
    <row r="2" spans="1:18" ht="18.75" customHeight="1" x14ac:dyDescent="0.25">
      <c r="A2" s="369"/>
      <c r="B2" s="369"/>
      <c r="C2" s="369"/>
      <c r="D2" s="369"/>
      <c r="E2" s="369"/>
      <c r="F2" s="148"/>
    </row>
    <row r="3" spans="1:18" s="181" customFormat="1" ht="18.75" customHeight="1" thickBot="1" x14ac:dyDescent="0.3">
      <c r="A3" s="369"/>
      <c r="B3" s="369"/>
      <c r="C3" s="369"/>
      <c r="D3" s="369"/>
      <c r="E3" s="369"/>
      <c r="F3" s="148"/>
    </row>
    <row r="4" spans="1:18" s="182" customFormat="1" x14ac:dyDescent="0.25">
      <c r="A4" s="207" t="s">
        <v>303</v>
      </c>
      <c r="B4" s="208" t="s">
        <v>304</v>
      </c>
      <c r="C4" s="209" t="s">
        <v>326</v>
      </c>
      <c r="D4" s="207" t="s">
        <v>303</v>
      </c>
      <c r="E4" s="208" t="s">
        <v>304</v>
      </c>
      <c r="F4" s="209" t="s">
        <v>326</v>
      </c>
      <c r="G4" s="207" t="s">
        <v>303</v>
      </c>
      <c r="H4" s="208" t="s">
        <v>304</v>
      </c>
      <c r="I4" s="209" t="s">
        <v>326</v>
      </c>
      <c r="J4" s="207" t="s">
        <v>303</v>
      </c>
      <c r="K4" s="208" t="s">
        <v>304</v>
      </c>
      <c r="L4" s="209" t="s">
        <v>326</v>
      </c>
      <c r="M4" s="207" t="s">
        <v>303</v>
      </c>
      <c r="N4" s="208" t="s">
        <v>304</v>
      </c>
      <c r="O4" s="209" t="s">
        <v>326</v>
      </c>
      <c r="P4" s="207" t="s">
        <v>303</v>
      </c>
      <c r="Q4" s="208" t="s">
        <v>304</v>
      </c>
      <c r="R4" s="209" t="s">
        <v>326</v>
      </c>
    </row>
    <row r="5" spans="1:18" x14ac:dyDescent="0.25">
      <c r="A5" s="5" t="s">
        <v>132</v>
      </c>
      <c r="B5" s="197" t="s">
        <v>133</v>
      </c>
      <c r="C5" s="200"/>
      <c r="D5" s="5" t="s">
        <v>170</v>
      </c>
      <c r="E5" s="197" t="s">
        <v>171</v>
      </c>
      <c r="F5" s="200"/>
      <c r="G5" s="5" t="s">
        <v>208</v>
      </c>
      <c r="H5" s="197" t="s">
        <v>209</v>
      </c>
      <c r="I5" s="200"/>
      <c r="J5" s="5" t="s">
        <v>229</v>
      </c>
      <c r="K5" s="197" t="s">
        <v>230</v>
      </c>
      <c r="L5" s="200"/>
      <c r="M5" s="5" t="s">
        <v>259</v>
      </c>
      <c r="N5" s="197" t="s">
        <v>260</v>
      </c>
      <c r="O5" s="200"/>
      <c r="P5" s="5" t="s">
        <v>277</v>
      </c>
      <c r="Q5" s="197" t="s">
        <v>278</v>
      </c>
      <c r="R5" s="200"/>
    </row>
    <row r="6" spans="1:18" x14ac:dyDescent="0.25">
      <c r="A6" s="5" t="s">
        <v>134</v>
      </c>
      <c r="B6" s="197" t="s">
        <v>135</v>
      </c>
      <c r="C6" s="200"/>
      <c r="D6" s="5" t="s">
        <v>172</v>
      </c>
      <c r="E6" s="197" t="s">
        <v>173</v>
      </c>
      <c r="F6" s="200"/>
      <c r="G6" s="5" t="s">
        <v>210</v>
      </c>
      <c r="H6" s="197" t="s">
        <v>211</v>
      </c>
      <c r="I6" s="200"/>
      <c r="J6" s="5" t="s">
        <v>231</v>
      </c>
      <c r="K6" s="197" t="s">
        <v>232</v>
      </c>
      <c r="L6" s="200"/>
      <c r="M6" s="5" t="s">
        <v>261</v>
      </c>
      <c r="N6" s="197" t="s">
        <v>262</v>
      </c>
      <c r="O6" s="200"/>
      <c r="P6" s="5" t="s">
        <v>279</v>
      </c>
      <c r="Q6" s="197" t="s">
        <v>280</v>
      </c>
      <c r="R6" s="200"/>
    </row>
    <row r="7" spans="1:18" x14ac:dyDescent="0.25">
      <c r="A7" s="5" t="s">
        <v>136</v>
      </c>
      <c r="B7" s="197" t="s">
        <v>137</v>
      </c>
      <c r="C7" s="200"/>
      <c r="D7" s="5" t="s">
        <v>174</v>
      </c>
      <c r="E7" s="197" t="s">
        <v>175</v>
      </c>
      <c r="F7" s="200"/>
      <c r="G7" s="5" t="s">
        <v>212</v>
      </c>
      <c r="H7" s="197" t="s">
        <v>193</v>
      </c>
      <c r="I7" s="200"/>
      <c r="J7" s="5" t="s">
        <v>233</v>
      </c>
      <c r="K7" s="197" t="s">
        <v>234</v>
      </c>
      <c r="L7" s="200"/>
      <c r="M7" s="5" t="s">
        <v>263</v>
      </c>
      <c r="N7" s="197" t="s">
        <v>264</v>
      </c>
      <c r="O7" s="200"/>
      <c r="P7" s="5" t="s">
        <v>281</v>
      </c>
      <c r="Q7" s="197" t="s">
        <v>282</v>
      </c>
      <c r="R7" s="200"/>
    </row>
    <row r="8" spans="1:18" x14ac:dyDescent="0.25">
      <c r="A8" s="5" t="s">
        <v>138</v>
      </c>
      <c r="B8" s="197" t="s">
        <v>139</v>
      </c>
      <c r="C8" s="200"/>
      <c r="D8" s="5" t="s">
        <v>176</v>
      </c>
      <c r="E8" s="197" t="s">
        <v>177</v>
      </c>
      <c r="F8" s="200"/>
      <c r="G8" s="5" t="s">
        <v>213</v>
      </c>
      <c r="H8" s="197" t="s">
        <v>214</v>
      </c>
      <c r="I8" s="200"/>
      <c r="J8" s="5" t="s">
        <v>235</v>
      </c>
      <c r="K8" s="197" t="s">
        <v>236</v>
      </c>
      <c r="L8" s="200"/>
      <c r="M8" s="5" t="s">
        <v>265</v>
      </c>
      <c r="N8" s="197" t="s">
        <v>266</v>
      </c>
      <c r="O8" s="200"/>
      <c r="P8" s="5" t="s">
        <v>283</v>
      </c>
      <c r="Q8" s="197" t="s">
        <v>284</v>
      </c>
      <c r="R8" s="200"/>
    </row>
    <row r="9" spans="1:18" x14ac:dyDescent="0.25">
      <c r="A9" s="5" t="s">
        <v>140</v>
      </c>
      <c r="B9" s="197" t="s">
        <v>141</v>
      </c>
      <c r="C9" s="200"/>
      <c r="D9" s="5" t="s">
        <v>178</v>
      </c>
      <c r="E9" s="197" t="s">
        <v>179</v>
      </c>
      <c r="F9" s="200"/>
      <c r="G9" s="5" t="s">
        <v>215</v>
      </c>
      <c r="H9" s="197" t="s">
        <v>216</v>
      </c>
      <c r="I9" s="200"/>
      <c r="J9" s="5" t="s">
        <v>237</v>
      </c>
      <c r="K9" s="197" t="s">
        <v>238</v>
      </c>
      <c r="L9" s="200"/>
      <c r="M9" s="5" t="s">
        <v>267</v>
      </c>
      <c r="N9" s="197" t="s">
        <v>268</v>
      </c>
      <c r="O9" s="200"/>
      <c r="P9" s="5" t="s">
        <v>285</v>
      </c>
      <c r="Q9" s="197" t="s">
        <v>286</v>
      </c>
      <c r="R9" s="200"/>
    </row>
    <row r="10" spans="1:18" x14ac:dyDescent="0.25">
      <c r="A10" s="5" t="s">
        <v>142</v>
      </c>
      <c r="B10" s="197" t="s">
        <v>143</v>
      </c>
      <c r="C10" s="200"/>
      <c r="D10" s="5" t="s">
        <v>180</v>
      </c>
      <c r="E10" s="197" t="s">
        <v>181</v>
      </c>
      <c r="F10" s="200"/>
      <c r="G10" s="5" t="s">
        <v>217</v>
      </c>
      <c r="H10" s="197" t="s">
        <v>218</v>
      </c>
      <c r="I10" s="200"/>
      <c r="J10" s="5" t="s">
        <v>239</v>
      </c>
      <c r="K10" s="197" t="s">
        <v>240</v>
      </c>
      <c r="L10" s="200"/>
      <c r="M10" s="5" t="s">
        <v>269</v>
      </c>
      <c r="N10" s="197" t="s">
        <v>270</v>
      </c>
      <c r="O10" s="200"/>
      <c r="P10" s="5" t="s">
        <v>287</v>
      </c>
      <c r="Q10" s="197" t="s">
        <v>288</v>
      </c>
      <c r="R10" s="200"/>
    </row>
    <row r="11" spans="1:18" x14ac:dyDescent="0.25">
      <c r="A11" s="5" t="s">
        <v>144</v>
      </c>
      <c r="B11" s="197" t="s">
        <v>145</v>
      </c>
      <c r="C11" s="200"/>
      <c r="D11" s="5" t="s">
        <v>182</v>
      </c>
      <c r="E11" s="197" t="s">
        <v>183</v>
      </c>
      <c r="F11" s="200"/>
      <c r="G11" s="5" t="s">
        <v>219</v>
      </c>
      <c r="H11" s="197" t="s">
        <v>220</v>
      </c>
      <c r="I11" s="200"/>
      <c r="J11" s="5" t="s">
        <v>241</v>
      </c>
      <c r="K11" s="197" t="s">
        <v>242</v>
      </c>
      <c r="L11" s="200"/>
      <c r="M11" s="5" t="s">
        <v>271</v>
      </c>
      <c r="N11" s="197" t="s">
        <v>272</v>
      </c>
      <c r="O11" s="200"/>
      <c r="P11" s="5" t="s">
        <v>289</v>
      </c>
      <c r="Q11" s="197" t="s">
        <v>290</v>
      </c>
      <c r="R11" s="200"/>
    </row>
    <row r="12" spans="1:18" x14ac:dyDescent="0.25">
      <c r="A12" s="5" t="s">
        <v>146</v>
      </c>
      <c r="B12" s="197" t="s">
        <v>147</v>
      </c>
      <c r="C12" s="200"/>
      <c r="D12" s="5" t="s">
        <v>184</v>
      </c>
      <c r="E12" s="197" t="s">
        <v>185</v>
      </c>
      <c r="F12" s="200"/>
      <c r="G12" s="5" t="s">
        <v>221</v>
      </c>
      <c r="H12" s="197" t="s">
        <v>222</v>
      </c>
      <c r="I12" s="200"/>
      <c r="J12" s="5" t="s">
        <v>243</v>
      </c>
      <c r="K12" s="197" t="s">
        <v>244</v>
      </c>
      <c r="L12" s="200"/>
      <c r="M12" s="5" t="s">
        <v>273</v>
      </c>
      <c r="N12" s="197" t="s">
        <v>274</v>
      </c>
      <c r="O12" s="200"/>
      <c r="P12" s="5" t="s">
        <v>291</v>
      </c>
      <c r="Q12" s="197" t="s">
        <v>292</v>
      </c>
      <c r="R12" s="200"/>
    </row>
    <row r="13" spans="1:18" x14ac:dyDescent="0.25">
      <c r="A13" s="5" t="s">
        <v>148</v>
      </c>
      <c r="B13" s="197" t="s">
        <v>149</v>
      </c>
      <c r="C13" s="200"/>
      <c r="D13" s="5" t="s">
        <v>186</v>
      </c>
      <c r="E13" s="197" t="s">
        <v>187</v>
      </c>
      <c r="F13" s="200"/>
      <c r="G13" s="5" t="s">
        <v>223</v>
      </c>
      <c r="H13" s="197" t="s">
        <v>224</v>
      </c>
      <c r="I13" s="200"/>
      <c r="J13" s="5" t="s">
        <v>245</v>
      </c>
      <c r="K13" s="197" t="s">
        <v>246</v>
      </c>
      <c r="L13" s="200"/>
      <c r="M13" s="5" t="s">
        <v>275</v>
      </c>
      <c r="N13" s="197" t="s">
        <v>276</v>
      </c>
      <c r="O13" s="200"/>
      <c r="P13" s="5" t="s">
        <v>293</v>
      </c>
      <c r="Q13" s="197" t="s">
        <v>294</v>
      </c>
      <c r="R13" s="200"/>
    </row>
    <row r="14" spans="1:18" x14ac:dyDescent="0.25">
      <c r="A14" s="5" t="s">
        <v>150</v>
      </c>
      <c r="B14" s="197" t="s">
        <v>151</v>
      </c>
      <c r="C14" s="200"/>
      <c r="D14" s="5" t="s">
        <v>188</v>
      </c>
      <c r="E14" s="197" t="s">
        <v>189</v>
      </c>
      <c r="F14" s="200"/>
      <c r="G14" s="5" t="s">
        <v>225</v>
      </c>
      <c r="H14" s="197" t="s">
        <v>226</v>
      </c>
      <c r="I14" s="200"/>
      <c r="J14" s="5" t="s">
        <v>247</v>
      </c>
      <c r="K14" s="197" t="s">
        <v>248</v>
      </c>
      <c r="L14" s="200"/>
      <c r="M14" s="5"/>
      <c r="N14" s="197"/>
      <c r="O14" s="205"/>
      <c r="P14" s="5" t="s">
        <v>295</v>
      </c>
      <c r="Q14" s="197" t="s">
        <v>296</v>
      </c>
      <c r="R14" s="200"/>
    </row>
    <row r="15" spans="1:18" x14ac:dyDescent="0.25">
      <c r="A15" s="5" t="s">
        <v>152</v>
      </c>
      <c r="B15" s="197" t="s">
        <v>153</v>
      </c>
      <c r="C15" s="200"/>
      <c r="D15" s="5" t="s">
        <v>190</v>
      </c>
      <c r="E15" s="197" t="s">
        <v>191</v>
      </c>
      <c r="F15" s="200"/>
      <c r="G15" s="5" t="s">
        <v>227</v>
      </c>
      <c r="H15" s="197" t="s">
        <v>228</v>
      </c>
      <c r="I15" s="200"/>
      <c r="J15" s="5" t="s">
        <v>249</v>
      </c>
      <c r="K15" s="197" t="s">
        <v>250</v>
      </c>
      <c r="L15" s="200"/>
      <c r="M15" s="5"/>
      <c r="N15" s="197"/>
      <c r="O15" s="205"/>
      <c r="P15" s="5" t="s">
        <v>297</v>
      </c>
      <c r="Q15" s="197" t="s">
        <v>298</v>
      </c>
      <c r="R15" s="200"/>
    </row>
    <row r="16" spans="1:18" x14ac:dyDescent="0.25">
      <c r="A16" s="5" t="s">
        <v>154</v>
      </c>
      <c r="B16" s="197" t="s">
        <v>155</v>
      </c>
      <c r="C16" s="200"/>
      <c r="D16" s="5" t="s">
        <v>192</v>
      </c>
      <c r="E16" s="197" t="s">
        <v>193</v>
      </c>
      <c r="F16" s="200"/>
      <c r="G16" s="5"/>
      <c r="H16" s="197"/>
      <c r="I16" s="205"/>
      <c r="J16" s="5" t="s">
        <v>251</v>
      </c>
      <c r="K16" s="197" t="s">
        <v>252</v>
      </c>
      <c r="L16" s="200"/>
      <c r="M16" s="5"/>
      <c r="N16" s="197"/>
      <c r="O16" s="205"/>
      <c r="P16" s="5"/>
      <c r="Q16" s="197"/>
      <c r="R16" s="205"/>
    </row>
    <row r="17" spans="1:18" x14ac:dyDescent="0.25">
      <c r="A17" s="5" t="s">
        <v>156</v>
      </c>
      <c r="B17" s="197" t="s">
        <v>157</v>
      </c>
      <c r="C17" s="200"/>
      <c r="D17" s="5" t="s">
        <v>194</v>
      </c>
      <c r="E17" s="197" t="s">
        <v>195</v>
      </c>
      <c r="F17" s="200"/>
      <c r="G17" s="5"/>
      <c r="H17" s="197"/>
      <c r="I17" s="205"/>
      <c r="J17" s="5" t="s">
        <v>253</v>
      </c>
      <c r="K17" s="197" t="s">
        <v>254</v>
      </c>
      <c r="L17" s="200"/>
      <c r="M17" s="5"/>
      <c r="N17" s="197"/>
      <c r="O17" s="205"/>
      <c r="P17" s="5" t="s">
        <v>299</v>
      </c>
      <c r="Q17" s="197" t="s">
        <v>300</v>
      </c>
      <c r="R17" s="200"/>
    </row>
    <row r="18" spans="1:18" x14ac:dyDescent="0.25">
      <c r="A18" s="5" t="s">
        <v>158</v>
      </c>
      <c r="B18" s="197" t="s">
        <v>159</v>
      </c>
      <c r="C18" s="200"/>
      <c r="D18" s="5" t="s">
        <v>196</v>
      </c>
      <c r="E18" s="197" t="s">
        <v>197</v>
      </c>
      <c r="F18" s="200"/>
      <c r="G18" s="5"/>
      <c r="H18" s="197"/>
      <c r="I18" s="205"/>
      <c r="J18" s="5" t="s">
        <v>255</v>
      </c>
      <c r="K18" s="197" t="s">
        <v>256</v>
      </c>
      <c r="L18" s="200"/>
      <c r="M18" s="5"/>
      <c r="N18" s="197"/>
      <c r="O18" s="205"/>
      <c r="P18" s="5" t="s">
        <v>301</v>
      </c>
      <c r="Q18" s="197" t="s">
        <v>302</v>
      </c>
      <c r="R18" s="200"/>
    </row>
    <row r="19" spans="1:18" x14ac:dyDescent="0.25">
      <c r="A19" s="5" t="s">
        <v>160</v>
      </c>
      <c r="B19" s="197" t="s">
        <v>161</v>
      </c>
      <c r="C19" s="200"/>
      <c r="D19" s="5" t="s">
        <v>198</v>
      </c>
      <c r="E19" s="197" t="s">
        <v>199</v>
      </c>
      <c r="F19" s="200"/>
      <c r="G19" s="5"/>
      <c r="H19" s="197"/>
      <c r="I19" s="205"/>
      <c r="J19" s="5" t="s">
        <v>257</v>
      </c>
      <c r="K19" s="197" t="s">
        <v>258</v>
      </c>
      <c r="L19" s="200"/>
      <c r="M19" s="5"/>
      <c r="N19" s="197"/>
      <c r="O19" s="205"/>
      <c r="P19" s="5"/>
      <c r="Q19" s="197"/>
      <c r="R19" s="205"/>
    </row>
    <row r="20" spans="1:18" x14ac:dyDescent="0.25">
      <c r="A20" s="5" t="s">
        <v>162</v>
      </c>
      <c r="B20" s="197" t="s">
        <v>163</v>
      </c>
      <c r="C20" s="200"/>
      <c r="D20" s="5" t="s">
        <v>200</v>
      </c>
      <c r="E20" s="197" t="s">
        <v>201</v>
      </c>
      <c r="F20" s="200"/>
      <c r="G20" s="5"/>
      <c r="H20" s="197"/>
      <c r="I20" s="205"/>
      <c r="J20" s="5"/>
      <c r="K20" s="197"/>
      <c r="L20" s="205"/>
      <c r="M20" s="5"/>
      <c r="N20" s="197"/>
      <c r="O20" s="205"/>
      <c r="P20" s="5"/>
      <c r="Q20" s="197"/>
      <c r="R20" s="205"/>
    </row>
    <row r="21" spans="1:18" x14ac:dyDescent="0.25">
      <c r="A21" s="201" t="s">
        <v>164</v>
      </c>
      <c r="B21" s="198" t="s">
        <v>165</v>
      </c>
      <c r="C21" s="202"/>
      <c r="D21" s="201" t="s">
        <v>202</v>
      </c>
      <c r="E21" s="198" t="s">
        <v>203</v>
      </c>
      <c r="F21" s="202"/>
      <c r="G21" s="201"/>
      <c r="H21" s="198"/>
      <c r="I21" s="203"/>
      <c r="J21" s="201"/>
      <c r="K21" s="198"/>
      <c r="L21" s="203"/>
      <c r="M21" s="201"/>
      <c r="N21" s="198"/>
      <c r="O21" s="203"/>
      <c r="P21" s="201"/>
      <c r="Q21" s="198"/>
      <c r="R21" s="203"/>
    </row>
    <row r="22" spans="1:18" x14ac:dyDescent="0.25">
      <c r="A22" s="5" t="s">
        <v>166</v>
      </c>
      <c r="B22" s="197" t="s">
        <v>167</v>
      </c>
      <c r="C22" s="200"/>
      <c r="D22" s="5" t="s">
        <v>204</v>
      </c>
      <c r="E22" s="197" t="s">
        <v>205</v>
      </c>
      <c r="F22" s="200"/>
      <c r="G22" s="5"/>
      <c r="H22" s="197"/>
      <c r="I22" s="205"/>
      <c r="J22" s="367" t="s">
        <v>308</v>
      </c>
      <c r="K22" s="368"/>
      <c r="L22" s="206">
        <f>SUM(L5:L12)</f>
        <v>0</v>
      </c>
      <c r="M22" s="5"/>
      <c r="N22" s="197"/>
      <c r="O22" s="205"/>
      <c r="P22" s="5"/>
      <c r="Q22" s="197"/>
      <c r="R22" s="205"/>
    </row>
    <row r="23" spans="1:18" x14ac:dyDescent="0.25">
      <c r="A23" s="5" t="s">
        <v>168</v>
      </c>
      <c r="B23" s="197" t="s">
        <v>169</v>
      </c>
      <c r="C23" s="200"/>
      <c r="D23" s="5" t="s">
        <v>180</v>
      </c>
      <c r="E23" s="197" t="s">
        <v>181</v>
      </c>
      <c r="F23" s="200"/>
      <c r="G23" s="5"/>
      <c r="H23" s="197"/>
      <c r="I23" s="205"/>
      <c r="J23" s="367" t="s">
        <v>309</v>
      </c>
      <c r="K23" s="368"/>
      <c r="L23" s="206">
        <f>SUM(L13:L17)</f>
        <v>0</v>
      </c>
      <c r="M23" s="5"/>
      <c r="N23" s="197"/>
      <c r="O23" s="205"/>
      <c r="P23" s="5"/>
      <c r="Q23" s="197"/>
      <c r="R23" s="205"/>
    </row>
    <row r="24" spans="1:18" ht="15.75" thickBot="1" x14ac:dyDescent="0.3">
      <c r="A24" s="5"/>
      <c r="B24" s="197"/>
      <c r="C24" s="203"/>
      <c r="D24" s="5" t="s">
        <v>206</v>
      </c>
      <c r="E24" s="197" t="s">
        <v>207</v>
      </c>
      <c r="F24" s="200"/>
      <c r="G24" s="5"/>
      <c r="H24" s="197"/>
      <c r="I24" s="205"/>
      <c r="J24" s="367" t="s">
        <v>310</v>
      </c>
      <c r="K24" s="368"/>
      <c r="L24" s="206">
        <f>L18</f>
        <v>0</v>
      </c>
      <c r="M24" s="5"/>
      <c r="N24" s="197"/>
      <c r="O24" s="205"/>
      <c r="P24" s="367" t="s">
        <v>313</v>
      </c>
      <c r="Q24" s="368"/>
      <c r="R24" s="206">
        <f>SUM(R5:R15)</f>
        <v>0</v>
      </c>
    </row>
    <row r="25" spans="1:18" ht="15.75" thickBot="1" x14ac:dyDescent="0.3">
      <c r="A25" s="365" t="s">
        <v>305</v>
      </c>
      <c r="B25" s="370"/>
      <c r="C25" s="199">
        <f>SUM(C5:C23)</f>
        <v>0</v>
      </c>
      <c r="D25" s="365" t="s">
        <v>306</v>
      </c>
      <c r="E25" s="366"/>
      <c r="F25" s="204">
        <f>SUM(F5:F24)</f>
        <v>0</v>
      </c>
      <c r="G25" s="365" t="s">
        <v>307</v>
      </c>
      <c r="H25" s="366"/>
      <c r="I25" s="204">
        <f>SUM(I5:I15)</f>
        <v>0</v>
      </c>
      <c r="J25" s="365" t="s">
        <v>311</v>
      </c>
      <c r="K25" s="366"/>
      <c r="L25" s="204">
        <f>L19</f>
        <v>0</v>
      </c>
      <c r="M25" s="365" t="s">
        <v>312</v>
      </c>
      <c r="N25" s="366"/>
      <c r="O25" s="204">
        <f>SUM(O5:O13)</f>
        <v>0</v>
      </c>
      <c r="P25" s="365" t="s">
        <v>314</v>
      </c>
      <c r="Q25" s="366"/>
      <c r="R25" s="204">
        <f>SUM(R17:R18)</f>
        <v>0</v>
      </c>
    </row>
  </sheetData>
  <mergeCells count="11">
    <mergeCell ref="M25:N25"/>
    <mergeCell ref="P24:Q24"/>
    <mergeCell ref="P25:Q25"/>
    <mergeCell ref="A1:E3"/>
    <mergeCell ref="A25:B25"/>
    <mergeCell ref="D25:E25"/>
    <mergeCell ref="G25:H25"/>
    <mergeCell ref="J25:K25"/>
    <mergeCell ref="J22:K22"/>
    <mergeCell ref="J23:K23"/>
    <mergeCell ref="J24:K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M14" sqref="M14"/>
    </sheetView>
  </sheetViews>
  <sheetFormatPr defaultRowHeight="15" x14ac:dyDescent="0.25"/>
  <cols>
    <col min="2" max="2" width="33.140625" style="20" customWidth="1"/>
    <col min="4" max="4" width="25.28515625" customWidth="1"/>
    <col min="5" max="5" width="11.28515625" customWidth="1"/>
  </cols>
  <sheetData>
    <row r="1" spans="1:7" ht="15.75" thickBot="1" x14ac:dyDescent="0.3">
      <c r="E1" t="s">
        <v>107</v>
      </c>
    </row>
    <row r="2" spans="1:7" ht="15.75" thickBot="1" x14ac:dyDescent="0.3">
      <c r="B2" s="21" t="s">
        <v>12</v>
      </c>
      <c r="D2" t="s">
        <v>106</v>
      </c>
      <c r="E2" s="24" t="e">
        <f>VLOOKUP(E1,D4:F9,5,Fa)</f>
        <v>#NAME?</v>
      </c>
    </row>
    <row r="3" spans="1:7" x14ac:dyDescent="0.25">
      <c r="B3" s="22" t="s">
        <v>9</v>
      </c>
      <c r="D3" t="s">
        <v>99</v>
      </c>
      <c r="E3" t="s">
        <v>112</v>
      </c>
      <c r="F3" t="s">
        <v>103</v>
      </c>
      <c r="G3" t="s">
        <v>105</v>
      </c>
    </row>
    <row r="4" spans="1:7" x14ac:dyDescent="0.25">
      <c r="B4" s="22" t="s">
        <v>8</v>
      </c>
      <c r="C4" t="s">
        <v>107</v>
      </c>
      <c r="D4" t="s">
        <v>107</v>
      </c>
      <c r="E4">
        <v>25</v>
      </c>
      <c r="F4">
        <v>10.26</v>
      </c>
      <c r="G4">
        <f t="shared" ref="G4:G9" si="0">E4*F4</f>
        <v>256.5</v>
      </c>
    </row>
    <row r="5" spans="1:7" x14ac:dyDescent="0.25">
      <c r="B5" s="22" t="s">
        <v>13</v>
      </c>
      <c r="C5" t="s">
        <v>108</v>
      </c>
      <c r="D5" t="s">
        <v>108</v>
      </c>
      <c r="E5">
        <v>80</v>
      </c>
      <c r="F5">
        <v>4.5</v>
      </c>
      <c r="G5">
        <f t="shared" si="0"/>
        <v>360</v>
      </c>
    </row>
    <row r="6" spans="1:7" ht="15.75" thickBot="1" x14ac:dyDescent="0.3">
      <c r="B6" s="23"/>
      <c r="C6" t="s">
        <v>109</v>
      </c>
      <c r="D6" t="s">
        <v>109</v>
      </c>
      <c r="E6">
        <v>166</v>
      </c>
      <c r="F6">
        <v>2.5</v>
      </c>
      <c r="G6">
        <f t="shared" si="0"/>
        <v>415</v>
      </c>
    </row>
    <row r="7" spans="1:7" x14ac:dyDescent="0.25">
      <c r="B7" s="21"/>
      <c r="C7" t="s">
        <v>110</v>
      </c>
      <c r="D7" t="s">
        <v>110</v>
      </c>
      <c r="E7">
        <v>71</v>
      </c>
      <c r="F7">
        <v>6.15</v>
      </c>
      <c r="G7">
        <f t="shared" si="0"/>
        <v>436.65000000000003</v>
      </c>
    </row>
    <row r="8" spans="1:7" x14ac:dyDescent="0.25">
      <c r="B8" s="22"/>
      <c r="C8" t="s">
        <v>111</v>
      </c>
      <c r="D8" t="s">
        <v>111</v>
      </c>
      <c r="E8">
        <v>505</v>
      </c>
      <c r="F8">
        <v>0.6</v>
      </c>
      <c r="G8">
        <f t="shared" si="0"/>
        <v>303</v>
      </c>
    </row>
    <row r="9" spans="1:7" x14ac:dyDescent="0.25">
      <c r="B9" s="22"/>
      <c r="C9" t="s">
        <v>116</v>
      </c>
      <c r="D9" t="s">
        <v>116</v>
      </c>
      <c r="E9">
        <v>0</v>
      </c>
      <c r="F9">
        <v>0</v>
      </c>
      <c r="G9">
        <f t="shared" si="0"/>
        <v>0</v>
      </c>
    </row>
    <row r="10" spans="1:7" x14ac:dyDescent="0.25">
      <c r="B10" s="22"/>
    </row>
    <row r="11" spans="1:7" ht="15.75" thickBot="1" x14ac:dyDescent="0.3">
      <c r="B11" s="23"/>
    </row>
    <row r="14" spans="1:7" ht="15.75" thickBot="1" x14ac:dyDescent="0.3">
      <c r="B14" t="s">
        <v>107</v>
      </c>
    </row>
    <row r="15" spans="1:7" ht="15.75" thickBot="1" x14ac:dyDescent="0.3">
      <c r="A15" t="s">
        <v>106</v>
      </c>
      <c r="B15" s="24">
        <f>VLOOKUP(B14,A17:C21,2,TRUE)</f>
        <v>25</v>
      </c>
    </row>
    <row r="16" spans="1:7" x14ac:dyDescent="0.25">
      <c r="A16" t="s">
        <v>99</v>
      </c>
      <c r="B16" t="s">
        <v>112</v>
      </c>
      <c r="C16" t="s">
        <v>103</v>
      </c>
      <c r="D16" t="s">
        <v>105</v>
      </c>
    </row>
    <row r="17" spans="1:4" x14ac:dyDescent="0.25">
      <c r="A17" t="s">
        <v>107</v>
      </c>
      <c r="B17">
        <v>25</v>
      </c>
      <c r="C17">
        <v>10.26</v>
      </c>
      <c r="D17">
        <f>B17*C17</f>
        <v>256.5</v>
      </c>
    </row>
    <row r="18" spans="1:4" x14ac:dyDescent="0.25">
      <c r="A18" t="s">
        <v>108</v>
      </c>
      <c r="B18">
        <v>80</v>
      </c>
      <c r="C18">
        <v>4.5</v>
      </c>
      <c r="D18">
        <f>B18*C18</f>
        <v>360</v>
      </c>
    </row>
    <row r="19" spans="1:4" x14ac:dyDescent="0.25">
      <c r="A19" t="s">
        <v>109</v>
      </c>
      <c r="B19">
        <v>166</v>
      </c>
      <c r="C19">
        <v>2.5</v>
      </c>
      <c r="D19">
        <f>B19*C19</f>
        <v>415</v>
      </c>
    </row>
    <row r="20" spans="1:4" x14ac:dyDescent="0.25">
      <c r="A20" t="s">
        <v>110</v>
      </c>
      <c r="B20">
        <v>71</v>
      </c>
      <c r="C20">
        <v>6.15</v>
      </c>
      <c r="D20">
        <f>B20*C20</f>
        <v>436.65000000000003</v>
      </c>
    </row>
    <row r="21" spans="1:4" x14ac:dyDescent="0.25">
      <c r="A21" t="s">
        <v>111</v>
      </c>
      <c r="B21">
        <v>505</v>
      </c>
      <c r="C21">
        <v>0.6</v>
      </c>
      <c r="D21">
        <f>B21*C21</f>
        <v>303</v>
      </c>
    </row>
    <row r="24" spans="1:4" x14ac:dyDescent="0.25">
      <c r="A24" t="s">
        <v>9</v>
      </c>
      <c r="B24" s="22">
        <v>3.17</v>
      </c>
    </row>
    <row r="25" spans="1:4" x14ac:dyDescent="0.25">
      <c r="A25" t="s">
        <v>8</v>
      </c>
      <c r="B25" s="22">
        <v>1.59</v>
      </c>
    </row>
    <row r="26" spans="1:4" x14ac:dyDescent="0.25">
      <c r="A26" t="s">
        <v>13</v>
      </c>
      <c r="B26" s="22">
        <v>2.37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0" zoomScaleNormal="80" workbookViewId="0">
      <selection activeCell="K30" sqref="K30"/>
    </sheetView>
  </sheetViews>
  <sheetFormatPr defaultRowHeight="15" x14ac:dyDescent="0.25"/>
  <cols>
    <col min="2" max="2" width="9.140625" style="181"/>
  </cols>
  <sheetData>
    <row r="1" spans="1:14" x14ac:dyDescent="0.25">
      <c r="A1" t="s">
        <v>327</v>
      </c>
    </row>
    <row r="2" spans="1:14" x14ac:dyDescent="0.25">
      <c r="A2" s="211"/>
      <c r="B2" s="197" t="s">
        <v>315</v>
      </c>
      <c r="C2" s="197" t="s">
        <v>316</v>
      </c>
      <c r="D2" s="197" t="s">
        <v>317</v>
      </c>
      <c r="E2" s="197" t="s">
        <v>328</v>
      </c>
      <c r="F2" s="197" t="s">
        <v>329</v>
      </c>
      <c r="G2" s="197" t="s">
        <v>330</v>
      </c>
      <c r="H2" s="197" t="s">
        <v>318</v>
      </c>
      <c r="I2" s="197" t="s">
        <v>319</v>
      </c>
      <c r="J2" s="197" t="s">
        <v>320</v>
      </c>
      <c r="K2" s="197" t="s">
        <v>321</v>
      </c>
      <c r="L2" s="197" t="s">
        <v>322</v>
      </c>
      <c r="M2" s="197" t="s">
        <v>331</v>
      </c>
      <c r="N2" s="197" t="s">
        <v>332</v>
      </c>
    </row>
    <row r="3" spans="1:14" s="181" customFormat="1" x14ac:dyDescent="0.25">
      <c r="A3" s="197" t="s">
        <v>315</v>
      </c>
      <c r="B3" s="197" t="s">
        <v>335</v>
      </c>
      <c r="C3" s="197" t="s">
        <v>336</v>
      </c>
      <c r="D3" s="197" t="s">
        <v>337</v>
      </c>
      <c r="E3" s="197" t="s">
        <v>337</v>
      </c>
      <c r="F3" s="197" t="s">
        <v>337</v>
      </c>
      <c r="G3" s="197" t="s">
        <v>337</v>
      </c>
      <c r="H3" s="197" t="s">
        <v>337</v>
      </c>
      <c r="I3" s="197" t="s">
        <v>337</v>
      </c>
      <c r="J3" s="197" t="s">
        <v>337</v>
      </c>
      <c r="K3" s="197" t="s">
        <v>337</v>
      </c>
      <c r="L3" s="197" t="s">
        <v>337</v>
      </c>
      <c r="M3" s="197" t="s">
        <v>337</v>
      </c>
      <c r="N3" s="197" t="s">
        <v>337</v>
      </c>
    </row>
    <row r="4" spans="1:14" x14ac:dyDescent="0.25">
      <c r="A4" s="197" t="s">
        <v>316</v>
      </c>
      <c r="B4" s="197" t="s">
        <v>336</v>
      </c>
      <c r="C4" s="197" t="s">
        <v>335</v>
      </c>
      <c r="D4" s="197" t="s">
        <v>336</v>
      </c>
      <c r="E4" s="197" t="s">
        <v>336</v>
      </c>
      <c r="F4" s="197" t="s">
        <v>336</v>
      </c>
      <c r="G4" s="197" t="s">
        <v>336</v>
      </c>
      <c r="H4" s="197" t="s">
        <v>336</v>
      </c>
      <c r="I4" s="197" t="s">
        <v>337</v>
      </c>
      <c r="J4" s="197" t="s">
        <v>337</v>
      </c>
      <c r="K4" s="197" t="s">
        <v>337</v>
      </c>
      <c r="L4" s="197" t="s">
        <v>337</v>
      </c>
      <c r="M4" s="197" t="s">
        <v>335</v>
      </c>
      <c r="N4" s="197" t="s">
        <v>335</v>
      </c>
    </row>
    <row r="5" spans="1:14" x14ac:dyDescent="0.25">
      <c r="A5" s="197" t="s">
        <v>317</v>
      </c>
      <c r="B5" s="197" t="s">
        <v>337</v>
      </c>
      <c r="C5" s="197" t="s">
        <v>336</v>
      </c>
      <c r="D5" s="197" t="s">
        <v>335</v>
      </c>
      <c r="E5" s="197" t="s">
        <v>335</v>
      </c>
      <c r="F5" s="197" t="s">
        <v>335</v>
      </c>
      <c r="G5" s="197" t="s">
        <v>336</v>
      </c>
      <c r="H5" s="197" t="s">
        <v>336</v>
      </c>
      <c r="I5" s="197" t="s">
        <v>337</v>
      </c>
      <c r="J5" s="197" t="s">
        <v>337</v>
      </c>
      <c r="K5" s="197" t="s">
        <v>337</v>
      </c>
      <c r="L5" s="197" t="s">
        <v>337</v>
      </c>
      <c r="M5" s="197" t="s">
        <v>335</v>
      </c>
      <c r="N5" s="197" t="s">
        <v>335</v>
      </c>
    </row>
    <row r="6" spans="1:14" x14ac:dyDescent="0.25">
      <c r="A6" s="197" t="s">
        <v>328</v>
      </c>
      <c r="B6" s="197" t="s">
        <v>337</v>
      </c>
      <c r="C6" s="197" t="s">
        <v>336</v>
      </c>
      <c r="D6" s="197" t="s">
        <v>335</v>
      </c>
      <c r="E6" s="197" t="s">
        <v>335</v>
      </c>
      <c r="F6" s="197" t="s">
        <v>335</v>
      </c>
      <c r="G6" s="197" t="s">
        <v>336</v>
      </c>
      <c r="H6" s="197" t="s">
        <v>336</v>
      </c>
      <c r="I6" s="197" t="s">
        <v>337</v>
      </c>
      <c r="J6" s="197" t="s">
        <v>337</v>
      </c>
      <c r="K6" s="197" t="s">
        <v>337</v>
      </c>
      <c r="L6" s="197" t="s">
        <v>337</v>
      </c>
      <c r="M6" s="197" t="s">
        <v>335</v>
      </c>
      <c r="N6" s="197" t="s">
        <v>335</v>
      </c>
    </row>
    <row r="7" spans="1:14" x14ac:dyDescent="0.25">
      <c r="A7" s="197" t="s">
        <v>329</v>
      </c>
      <c r="B7" s="197" t="s">
        <v>337</v>
      </c>
      <c r="C7" s="197" t="s">
        <v>336</v>
      </c>
      <c r="D7" s="197" t="s">
        <v>335</v>
      </c>
      <c r="E7" s="197" t="s">
        <v>335</v>
      </c>
      <c r="F7" s="197" t="s">
        <v>335</v>
      </c>
      <c r="G7" s="197" t="s">
        <v>336</v>
      </c>
      <c r="H7" s="197" t="s">
        <v>336</v>
      </c>
      <c r="I7" s="197" t="s">
        <v>337</v>
      </c>
      <c r="J7" s="197" t="s">
        <v>337</v>
      </c>
      <c r="K7" s="197" t="s">
        <v>337</v>
      </c>
      <c r="L7" s="197" t="s">
        <v>337</v>
      </c>
      <c r="M7" s="197" t="s">
        <v>335</v>
      </c>
      <c r="N7" s="197" t="s">
        <v>335</v>
      </c>
    </row>
    <row r="8" spans="1:14" x14ac:dyDescent="0.25">
      <c r="A8" s="197" t="s">
        <v>330</v>
      </c>
      <c r="B8" s="197" t="s">
        <v>337</v>
      </c>
      <c r="C8" s="197" t="s">
        <v>336</v>
      </c>
      <c r="D8" s="197" t="s">
        <v>336</v>
      </c>
      <c r="E8" s="197" t="s">
        <v>336</v>
      </c>
      <c r="F8" s="197" t="s">
        <v>336</v>
      </c>
      <c r="G8" s="197" t="s">
        <v>335</v>
      </c>
      <c r="H8" s="197" t="s">
        <v>336</v>
      </c>
      <c r="I8" s="197" t="s">
        <v>337</v>
      </c>
      <c r="J8" s="197" t="s">
        <v>337</v>
      </c>
      <c r="K8" s="197" t="s">
        <v>337</v>
      </c>
      <c r="L8" s="197" t="s">
        <v>337</v>
      </c>
      <c r="M8" s="197" t="s">
        <v>336</v>
      </c>
      <c r="N8" s="197" t="s">
        <v>335</v>
      </c>
    </row>
    <row r="9" spans="1:14" x14ac:dyDescent="0.25">
      <c r="A9" s="197" t="s">
        <v>318</v>
      </c>
      <c r="B9" s="197" t="s">
        <v>337</v>
      </c>
      <c r="C9" s="197" t="s">
        <v>336</v>
      </c>
      <c r="D9" s="197" t="s">
        <v>336</v>
      </c>
      <c r="E9" s="197" t="s">
        <v>336</v>
      </c>
      <c r="F9" s="197" t="s">
        <v>336</v>
      </c>
      <c r="G9" s="197" t="s">
        <v>336</v>
      </c>
      <c r="H9" s="197" t="s">
        <v>335</v>
      </c>
      <c r="I9" s="197" t="s">
        <v>337</v>
      </c>
      <c r="J9" s="197" t="s">
        <v>337</v>
      </c>
      <c r="K9" s="197" t="s">
        <v>337</v>
      </c>
      <c r="L9" s="197" t="s">
        <v>337</v>
      </c>
      <c r="M9" s="197" t="s">
        <v>336</v>
      </c>
      <c r="N9" s="197" t="s">
        <v>335</v>
      </c>
    </row>
    <row r="10" spans="1:14" x14ac:dyDescent="0.25">
      <c r="A10" s="197" t="s">
        <v>319</v>
      </c>
      <c r="B10" s="197" t="s">
        <v>337</v>
      </c>
      <c r="C10" s="197" t="s">
        <v>337</v>
      </c>
      <c r="D10" s="197" t="s">
        <v>337</v>
      </c>
      <c r="E10" s="197" t="s">
        <v>337</v>
      </c>
      <c r="F10" s="197" t="s">
        <v>337</v>
      </c>
      <c r="G10" s="197" t="s">
        <v>337</v>
      </c>
      <c r="H10" s="197" t="s">
        <v>337</v>
      </c>
      <c r="I10" s="197" t="s">
        <v>335</v>
      </c>
      <c r="J10" s="197" t="s">
        <v>337</v>
      </c>
      <c r="K10" s="197" t="s">
        <v>337</v>
      </c>
      <c r="L10" s="197" t="s">
        <v>337</v>
      </c>
      <c r="M10" s="197" t="s">
        <v>337</v>
      </c>
      <c r="N10" s="197" t="s">
        <v>335</v>
      </c>
    </row>
    <row r="11" spans="1:14" x14ac:dyDescent="0.25">
      <c r="A11" s="197" t="s">
        <v>320</v>
      </c>
      <c r="B11" s="197" t="s">
        <v>337</v>
      </c>
      <c r="C11" s="197" t="s">
        <v>337</v>
      </c>
      <c r="D11" s="197" t="s">
        <v>337</v>
      </c>
      <c r="E11" s="197" t="s">
        <v>337</v>
      </c>
      <c r="F11" s="197" t="s">
        <v>337</v>
      </c>
      <c r="G11" s="197" t="s">
        <v>337</v>
      </c>
      <c r="H11" s="197" t="s">
        <v>337</v>
      </c>
      <c r="I11" s="197" t="s">
        <v>337</v>
      </c>
      <c r="J11" s="197" t="s">
        <v>335</v>
      </c>
      <c r="K11" s="197" t="s">
        <v>337</v>
      </c>
      <c r="L11" s="197" t="s">
        <v>337</v>
      </c>
      <c r="M11" s="197" t="s">
        <v>337</v>
      </c>
      <c r="N11" s="197" t="s">
        <v>335</v>
      </c>
    </row>
    <row r="12" spans="1:14" x14ac:dyDescent="0.25">
      <c r="A12" s="197" t="s">
        <v>321</v>
      </c>
      <c r="B12" s="197" t="s">
        <v>337</v>
      </c>
      <c r="C12" s="197" t="s">
        <v>337</v>
      </c>
      <c r="D12" s="197" t="s">
        <v>337</v>
      </c>
      <c r="E12" s="197" t="s">
        <v>337</v>
      </c>
      <c r="F12" s="197" t="s">
        <v>337</v>
      </c>
      <c r="G12" s="197" t="s">
        <v>337</v>
      </c>
      <c r="H12" s="197" t="s">
        <v>337</v>
      </c>
      <c r="I12" s="197" t="s">
        <v>337</v>
      </c>
      <c r="J12" s="197" t="s">
        <v>337</v>
      </c>
      <c r="K12" s="197" t="s">
        <v>336</v>
      </c>
      <c r="L12" s="197" t="s">
        <v>337</v>
      </c>
      <c r="M12" s="197" t="s">
        <v>337</v>
      </c>
      <c r="N12" s="197" t="s">
        <v>337</v>
      </c>
    </row>
    <row r="13" spans="1:14" x14ac:dyDescent="0.25">
      <c r="A13" s="197" t="s">
        <v>322</v>
      </c>
      <c r="B13" s="197" t="s">
        <v>337</v>
      </c>
      <c r="C13" s="197" t="s">
        <v>337</v>
      </c>
      <c r="D13" s="197" t="s">
        <v>337</v>
      </c>
      <c r="E13" s="197" t="s">
        <v>337</v>
      </c>
      <c r="F13" s="197" t="s">
        <v>337</v>
      </c>
      <c r="G13" s="197" t="s">
        <v>337</v>
      </c>
      <c r="H13" s="197" t="s">
        <v>337</v>
      </c>
      <c r="I13" s="197" t="s">
        <v>337</v>
      </c>
      <c r="J13" s="197" t="s">
        <v>337</v>
      </c>
      <c r="K13" s="197" t="s">
        <v>337</v>
      </c>
      <c r="L13" s="197" t="s">
        <v>337</v>
      </c>
      <c r="M13" s="197" t="s">
        <v>337</v>
      </c>
      <c r="N13" s="197" t="s">
        <v>337</v>
      </c>
    </row>
    <row r="14" spans="1:14" x14ac:dyDescent="0.25">
      <c r="A14" s="197" t="s">
        <v>331</v>
      </c>
      <c r="B14" s="197" t="s">
        <v>337</v>
      </c>
      <c r="C14" s="197" t="s">
        <v>335</v>
      </c>
      <c r="D14" s="197" t="s">
        <v>335</v>
      </c>
      <c r="E14" s="197" t="s">
        <v>335</v>
      </c>
      <c r="F14" s="197" t="s">
        <v>335</v>
      </c>
      <c r="G14" s="197" t="s">
        <v>336</v>
      </c>
      <c r="H14" s="197" t="s">
        <v>336</v>
      </c>
      <c r="I14" s="197" t="s">
        <v>337</v>
      </c>
      <c r="J14" s="197" t="s">
        <v>337</v>
      </c>
      <c r="K14" s="197" t="s">
        <v>337</v>
      </c>
      <c r="L14" s="197" t="s">
        <v>337</v>
      </c>
      <c r="M14" s="197" t="s">
        <v>335</v>
      </c>
      <c r="N14" s="197" t="s">
        <v>335</v>
      </c>
    </row>
    <row r="15" spans="1:14" x14ac:dyDescent="0.25">
      <c r="A15" s="197" t="s">
        <v>332</v>
      </c>
      <c r="B15" s="197" t="s">
        <v>337</v>
      </c>
      <c r="C15" s="197" t="s">
        <v>335</v>
      </c>
      <c r="D15" s="197" t="s">
        <v>335</v>
      </c>
      <c r="E15" s="197" t="s">
        <v>335</v>
      </c>
      <c r="F15" s="197" t="s">
        <v>335</v>
      </c>
      <c r="G15" s="197" t="s">
        <v>335</v>
      </c>
      <c r="H15" s="197" t="s">
        <v>335</v>
      </c>
      <c r="I15" s="197" t="s">
        <v>335</v>
      </c>
      <c r="J15" s="197" t="s">
        <v>335</v>
      </c>
      <c r="K15" s="197" t="s">
        <v>337</v>
      </c>
      <c r="L15" s="197" t="s">
        <v>337</v>
      </c>
      <c r="M15" s="197" t="s">
        <v>335</v>
      </c>
      <c r="N15" s="197" t="s">
        <v>335</v>
      </c>
    </row>
    <row r="17" spans="1:14" x14ac:dyDescent="0.25">
      <c r="A17" s="371" t="s">
        <v>333</v>
      </c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</row>
    <row r="18" spans="1:14" x14ac:dyDescent="0.25">
      <c r="A18" s="371"/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</row>
    <row r="19" spans="1:14" x14ac:dyDescent="0.25">
      <c r="A19" s="371" t="s">
        <v>334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</row>
    <row r="20" spans="1:14" x14ac:dyDescent="0.25">
      <c r="A20" s="371"/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</row>
  </sheetData>
  <mergeCells count="2">
    <mergeCell ref="A17:N18"/>
    <mergeCell ref="A19:N20"/>
  </mergeCells>
  <conditionalFormatting sqref="B3:N15">
    <cfRule type="containsText" dxfId="2" priority="3" operator="containsText" text="Q">
      <formula>NOT(ISERROR(SEARCH("Q",B3)))</formula>
    </cfRule>
    <cfRule type="containsText" dxfId="1" priority="2" operator="containsText" text="X">
      <formula>NOT(ISERROR(SEARCH("X",B3)))</formula>
    </cfRule>
    <cfRule type="containsText" dxfId="0" priority="1" operator="containsText" text="Z">
      <formula>NOT(ISERROR(SEARCH("Z",B3)))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Class 1</vt:lpstr>
      <vt:lpstr>Class 3</vt:lpstr>
      <vt:lpstr>Class 5</vt:lpstr>
      <vt:lpstr>Workspace</vt:lpstr>
      <vt:lpstr>Class 5 Loading</vt:lpstr>
    </vt:vector>
  </TitlesOfParts>
  <Company>Walter Reed National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John.G.Martin</dc:creator>
  <cp:lastModifiedBy>Martin, John G 1stLt MIL DHA CAPMED WRNM</cp:lastModifiedBy>
  <cp:lastPrinted>2017-08-15T13:12:20Z</cp:lastPrinted>
  <dcterms:created xsi:type="dcterms:W3CDTF">2017-08-14T12:37:29Z</dcterms:created>
  <dcterms:modified xsi:type="dcterms:W3CDTF">2017-10-16T13:35:52Z</dcterms:modified>
</cp:coreProperties>
</file>