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470" windowHeight="2670"/>
  </bookViews>
  <sheets>
    <sheet name="Лист1" sheetId="6" r:id="rId1"/>
    <sheet name="Лист2" sheetId="9" r:id="rId2"/>
    <sheet name="Лист3" sheetId="10" r:id="rId3"/>
    <sheet name="   " sheetId="1" state="hidden" r:id="rId4"/>
    <sheet name=" " sheetId="5" state="hidden" r:id="rId5"/>
    <sheet name="  " sheetId="3" state="hidden" r:id="rId6"/>
  </sheets>
  <definedNames>
    <definedName name="_xlnm._FilterDatabase" localSheetId="5" hidden="1">'  '!$A$4:$A$303</definedName>
  </definedNames>
  <calcPr calcId="162913" concurrentCalc="0"/>
</workbook>
</file>

<file path=xl/calcChain.xml><?xml version="1.0" encoding="utf-8"?>
<calcChain xmlns="http://schemas.openxmlformats.org/spreadsheetml/2006/main">
  <c r="E8" i="5" l="1"/>
  <c r="D9" i="3"/>
  <c r="D7" i="3"/>
  <c r="D8" i="3"/>
  <c r="D10" i="3"/>
  <c r="E24" i="5"/>
  <c r="E23" i="5"/>
  <c r="I15" i="5"/>
  <c r="I14" i="5"/>
  <c r="I12" i="5"/>
  <c r="E11" i="5"/>
  <c r="E13" i="5"/>
  <c r="E14" i="5"/>
  <c r="E19" i="5"/>
  <c r="E18" i="5"/>
  <c r="E15" i="5"/>
  <c r="E12" i="5"/>
  <c r="E16" i="5"/>
  <c r="I10" i="5"/>
  <c r="I8" i="5"/>
  <c r="I9" i="5"/>
  <c r="E17" i="5"/>
  <c r="D15" i="3"/>
  <c r="D21" i="3"/>
  <c r="D14" i="3"/>
  <c r="D20" i="3"/>
  <c r="D18" i="3"/>
  <c r="D17" i="3"/>
  <c r="D16" i="3"/>
  <c r="I11" i="5"/>
  <c r="E26" i="5"/>
  <c r="E22" i="5"/>
  <c r="E21" i="5"/>
  <c r="E20" i="5"/>
</calcChain>
</file>

<file path=xl/sharedStrings.xml><?xml version="1.0" encoding="utf-8"?>
<sst xmlns="http://schemas.openxmlformats.org/spreadsheetml/2006/main" count="351" uniqueCount="49">
  <si>
    <t>С на</t>
  </si>
  <si>
    <t>без</t>
  </si>
  <si>
    <t>кол-во</t>
  </si>
  <si>
    <t>мин</t>
  </si>
  <si>
    <t>макс</t>
  </si>
  <si>
    <t>медиана</t>
  </si>
  <si>
    <t xml:space="preserve">ср.знач </t>
  </si>
  <si>
    <t>эксцесс</t>
  </si>
  <si>
    <t>значение ошибки выборки</t>
  </si>
  <si>
    <t>доверит.норма</t>
  </si>
  <si>
    <t>левая граница 0,9-доверительного интервала для E(X)</t>
  </si>
  <si>
    <t>нижняя граница нормы</t>
  </si>
  <si>
    <t>левая границу 0,9-доверительного интервала для Var(X)</t>
  </si>
  <si>
    <t>правая граница 0,9-доверительного интервала для Var(X)</t>
  </si>
  <si>
    <t>исходной выборки</t>
  </si>
  <si>
    <t>объем очищенной от пропусков выборки</t>
  </si>
  <si>
    <t>первая квартиль</t>
  </si>
  <si>
    <t>третья квартиль</t>
  </si>
  <si>
    <t>исправленная дисперсию</t>
  </si>
  <si>
    <t>стандартное отклонение (несмещенное)</t>
  </si>
  <si>
    <t>размах выборки</t>
  </si>
  <si>
    <t>коэффициент асимметрии</t>
  </si>
  <si>
    <t>не трогать</t>
  </si>
  <si>
    <t>найди сам</t>
  </si>
  <si>
    <t xml:space="preserve">подставь свои значения </t>
  </si>
  <si>
    <t>критечская точка для левой</t>
  </si>
  <si>
    <t>критечская точка для правой</t>
  </si>
  <si>
    <t>Ответы корресп.</t>
  </si>
  <si>
    <t>доля от 2</t>
  </si>
  <si>
    <t>доля от 1</t>
  </si>
  <si>
    <t>корень/2</t>
  </si>
  <si>
    <t>17(1)</t>
  </si>
  <si>
    <t>верхняя граница нормы</t>
  </si>
  <si>
    <t>правая граница 0,9-доверительного интервала для E(X)</t>
  </si>
  <si>
    <t>Введите левую границу 0,9-доверительного интервала для истинной доли "Five"</t>
  </si>
  <si>
    <t>Введите правую границу 0,9-доверительного интервала для истинной доли ответов "Four"</t>
  </si>
  <si>
    <t>r0uvat@yandex.ru</t>
  </si>
  <si>
    <t>правая квантиль</t>
  </si>
  <si>
    <t>левая квантиль</t>
  </si>
  <si>
    <t>степень свободы</t>
  </si>
  <si>
    <t xml:space="preserve">значимость </t>
  </si>
  <si>
    <t>M</t>
  </si>
  <si>
    <t>F</t>
  </si>
  <si>
    <t>Child</t>
  </si>
  <si>
    <t>f</t>
  </si>
  <si>
    <t>m</t>
  </si>
  <si>
    <t>child</t>
  </si>
  <si>
    <t>формула критичской статистики хиквадрат</t>
  </si>
  <si>
    <t>наблюдаемое значение хиквадрат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</si>
</sst>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C2D2E"/>
      <name val="Arial"/>
      <family val="2"/>
      <charset val="204"/>
    </font>
    <font>
      <sz val="8"/>
      <color rgb="FF2C2D2E"/>
      <name val="Times New Roman"/>
      <family val="1"/>
      <charset val="204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2" fontId="3" fillId="0" borderId="0" xfId="0" applyNumberFormat="1" applyFont="1" applyAlignment="1">
      <alignment horizontal="justify" wrapText="1"/>
    </xf>
    <xf numFmtId="2" fontId="1" fillId="0" borderId="0" xfId="0" applyNumberFormat="1" applyFont="1" applyAlignment="1"/>
    <xf numFmtId="2" fontId="2" fillId="0" borderId="0" xfId="0" applyNumberFormat="1" applyFont="1" applyAlignment="1">
      <alignment horizontal="justify" wrapText="1"/>
    </xf>
    <xf numFmtId="2" fontId="0" fillId="0" borderId="0" xfId="0" applyNumberFormat="1" applyAlignme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9" fillId="0" borderId="0" xfId="1" applyFont="1" applyFill="1"/>
    <xf numFmtId="0" fontId="10" fillId="0" borderId="0" xfId="0" applyFont="1"/>
    <xf numFmtId="0" fontId="0" fillId="0" borderId="0" xfId="0" applyFill="1" applyBorder="1"/>
    <xf numFmtId="0" fontId="0" fillId="0" borderId="0" xfId="0" applyBorder="1"/>
    <xf numFmtId="0" fontId="7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142875</xdr:colOff>
      <xdr:row>32</xdr:row>
      <xdr:rowOff>104775</xdr:rowOff>
    </xdr:to>
    <xdr:pic>
      <xdr:nvPicPr>
        <xdr:cNvPr id="2" name="Рисунок 1" descr="https://storage.yandexcloud.net/wr4img/568565_image157_5d6153691290024f84c41660_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5629275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322489</xdr:colOff>
      <xdr:row>2</xdr:row>
      <xdr:rowOff>145596</xdr:rowOff>
    </xdr:from>
    <xdr:to>
      <xdr:col>16</xdr:col>
      <xdr:colOff>0</xdr:colOff>
      <xdr:row>6</xdr:row>
      <xdr:rowOff>152059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526596"/>
          <a:ext cx="3351439" cy="768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68592</xdr:colOff>
      <xdr:row>15</xdr:row>
      <xdr:rowOff>41413</xdr:rowOff>
    </xdr:from>
    <xdr:to>
      <xdr:col>5</xdr:col>
      <xdr:colOff>554935</xdr:colOff>
      <xdr:row>15</xdr:row>
      <xdr:rowOff>179828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266" y="2915478"/>
          <a:ext cx="486343" cy="1384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1</xdr:rowOff>
    </xdr:from>
    <xdr:to>
      <xdr:col>6</xdr:col>
      <xdr:colOff>1</xdr:colOff>
      <xdr:row>8</xdr:row>
      <xdr:rowOff>12213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7423" y="1157655"/>
          <a:ext cx="608136" cy="202712"/>
        </a:xfrm>
        <a:prstGeom prst="rect">
          <a:avLst/>
        </a:prstGeom>
      </xdr:spPr>
    </xdr:pic>
    <xdr:clientData/>
  </xdr:twoCellAnchor>
  <xdr:twoCellAnchor editAs="oneCell">
    <xdr:from>
      <xdr:col>5</xdr:col>
      <xdr:colOff>24848</xdr:colOff>
      <xdr:row>10</xdr:row>
      <xdr:rowOff>16565</xdr:rowOff>
    </xdr:from>
    <xdr:to>
      <xdr:col>6</xdr:col>
      <xdr:colOff>6069</xdr:colOff>
      <xdr:row>11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739" y="1747630"/>
          <a:ext cx="594134" cy="173935"/>
        </a:xfrm>
        <a:prstGeom prst="rect">
          <a:avLst/>
        </a:prstGeom>
      </xdr:spPr>
    </xdr:pic>
    <xdr:clientData/>
  </xdr:twoCellAnchor>
  <xdr:twoCellAnchor editAs="oneCell">
    <xdr:from>
      <xdr:col>5</xdr:col>
      <xdr:colOff>33131</xdr:colOff>
      <xdr:row>12</xdr:row>
      <xdr:rowOff>8283</xdr:rowOff>
    </xdr:from>
    <xdr:to>
      <xdr:col>6</xdr:col>
      <xdr:colOff>16412</xdr:colOff>
      <xdr:row>13</xdr:row>
      <xdr:rowOff>3656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2022" y="2120348"/>
          <a:ext cx="596194" cy="1858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190499</xdr:rowOff>
    </xdr:from>
    <xdr:to>
      <xdr:col>6</xdr:col>
      <xdr:colOff>41413</xdr:colOff>
      <xdr:row>12</xdr:row>
      <xdr:rowOff>18883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6674" y="2112064"/>
          <a:ext cx="654326" cy="209384"/>
        </a:xfrm>
        <a:prstGeom prst="rect">
          <a:avLst/>
        </a:prstGeom>
      </xdr:spPr>
    </xdr:pic>
    <xdr:clientData/>
  </xdr:twoCellAnchor>
  <xdr:twoCellAnchor editAs="oneCell">
    <xdr:from>
      <xdr:col>5</xdr:col>
      <xdr:colOff>2929</xdr:colOff>
      <xdr:row>13</xdr:row>
      <xdr:rowOff>0</xdr:rowOff>
    </xdr:from>
    <xdr:to>
      <xdr:col>6</xdr:col>
      <xdr:colOff>24850</xdr:colOff>
      <xdr:row>13</xdr:row>
      <xdr:rowOff>182216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31820" y="2302565"/>
          <a:ext cx="634834" cy="182216"/>
        </a:xfrm>
        <a:prstGeom prst="rect">
          <a:avLst/>
        </a:prstGeom>
      </xdr:spPr>
    </xdr:pic>
    <xdr:clientData/>
  </xdr:twoCellAnchor>
  <xdr:twoCellAnchor editAs="oneCell">
    <xdr:from>
      <xdr:col>5</xdr:col>
      <xdr:colOff>41413</xdr:colOff>
      <xdr:row>14</xdr:row>
      <xdr:rowOff>0</xdr:rowOff>
    </xdr:from>
    <xdr:to>
      <xdr:col>6</xdr:col>
      <xdr:colOff>24848</xdr:colOff>
      <xdr:row>14</xdr:row>
      <xdr:rowOff>174318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70304" y="2493065"/>
          <a:ext cx="596348" cy="1743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8283</xdr:colOff>
      <xdr:row>17</xdr:row>
      <xdr:rowOff>5312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28891" y="2874065"/>
          <a:ext cx="621196" cy="195812"/>
        </a:xfrm>
        <a:prstGeom prst="rect">
          <a:avLst/>
        </a:prstGeom>
      </xdr:spPr>
    </xdr:pic>
    <xdr:clientData/>
  </xdr:twoCellAnchor>
  <xdr:twoCellAnchor editAs="oneCell">
    <xdr:from>
      <xdr:col>5</xdr:col>
      <xdr:colOff>5954</xdr:colOff>
      <xdr:row>16</xdr:row>
      <xdr:rowOff>178595</xdr:rowOff>
    </xdr:from>
    <xdr:to>
      <xdr:col>6</xdr:col>
      <xdr:colOff>142875</xdr:colOff>
      <xdr:row>18</xdr:row>
      <xdr:rowOff>29104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18798" y="3059908"/>
          <a:ext cx="744140" cy="231509"/>
        </a:xfrm>
        <a:prstGeom prst="rect">
          <a:avLst/>
        </a:prstGeom>
      </xdr:spPr>
    </xdr:pic>
    <xdr:clientData/>
  </xdr:twoCellAnchor>
  <xdr:twoCellAnchor editAs="oneCell">
    <xdr:from>
      <xdr:col>5</xdr:col>
      <xdr:colOff>24848</xdr:colOff>
      <xdr:row>18</xdr:row>
      <xdr:rowOff>149085</xdr:rowOff>
    </xdr:from>
    <xdr:to>
      <xdr:col>6</xdr:col>
      <xdr:colOff>107674</xdr:colOff>
      <xdr:row>20</xdr:row>
      <xdr:rowOff>185530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1522" y="3594650"/>
          <a:ext cx="695739" cy="417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1010477</xdr:colOff>
      <xdr:row>22</xdr:row>
      <xdr:rowOff>0</xdr:rowOff>
    </xdr:from>
    <xdr:to>
      <xdr:col>5</xdr:col>
      <xdr:colOff>593036</xdr:colOff>
      <xdr:row>24</xdr:row>
      <xdr:rowOff>8283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28890" y="4017065"/>
          <a:ext cx="596351" cy="389283"/>
        </a:xfrm>
        <a:prstGeom prst="rect">
          <a:avLst/>
        </a:prstGeom>
      </xdr:spPr>
    </xdr:pic>
    <xdr:clientData/>
  </xdr:twoCellAnchor>
  <xdr:twoCellAnchor editAs="oneCell">
    <xdr:from>
      <xdr:col>5</xdr:col>
      <xdr:colOff>41414</xdr:colOff>
      <xdr:row>18</xdr:row>
      <xdr:rowOff>24848</xdr:rowOff>
    </xdr:from>
    <xdr:to>
      <xdr:col>5</xdr:col>
      <xdr:colOff>497244</xdr:colOff>
      <xdr:row>19</xdr:row>
      <xdr:rowOff>8283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70305" y="3279913"/>
          <a:ext cx="455830" cy="1739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102706</xdr:colOff>
      <xdr:row>21</xdr:row>
      <xdr:rowOff>132522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28891" y="3826565"/>
          <a:ext cx="715619" cy="13252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81757</xdr:colOff>
      <xdr:row>25</xdr:row>
      <xdr:rowOff>165652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28891" y="4588565"/>
          <a:ext cx="694670" cy="165652"/>
        </a:xfrm>
        <a:prstGeom prst="rect">
          <a:avLst/>
        </a:prstGeom>
      </xdr:spPr>
    </xdr:pic>
    <xdr:clientData/>
  </xdr:twoCellAnchor>
  <xdr:twoCellAnchor editAs="oneCell">
    <xdr:from>
      <xdr:col>10</xdr:col>
      <xdr:colOff>215348</xdr:colOff>
      <xdr:row>8</xdr:row>
      <xdr:rowOff>41413</xdr:rowOff>
    </xdr:from>
    <xdr:to>
      <xdr:col>11</xdr:col>
      <xdr:colOff>273326</xdr:colOff>
      <xdr:row>9</xdr:row>
      <xdr:rowOff>14103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429500" y="1581978"/>
          <a:ext cx="670891" cy="163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157370</xdr:colOff>
      <xdr:row>7</xdr:row>
      <xdr:rowOff>13340</xdr:rowOff>
    </xdr:from>
    <xdr:to>
      <xdr:col>11</xdr:col>
      <xdr:colOff>231914</xdr:colOff>
      <xdr:row>7</xdr:row>
      <xdr:rowOff>177600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371522" y="1363405"/>
          <a:ext cx="687457" cy="164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18</xdr:row>
      <xdr:rowOff>163287</xdr:rowOff>
    </xdr:from>
    <xdr:to>
      <xdr:col>5</xdr:col>
      <xdr:colOff>410092</xdr:colOff>
      <xdr:row>21</xdr:row>
      <xdr:rowOff>39157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9573" y="3619501"/>
          <a:ext cx="940770" cy="447370"/>
        </a:xfrm>
        <a:prstGeom prst="rect">
          <a:avLst/>
        </a:prstGeom>
      </xdr:spPr>
    </xdr:pic>
    <xdr:clientData/>
  </xdr:twoCellAnchor>
  <xdr:twoCellAnchor editAs="oneCell">
    <xdr:from>
      <xdr:col>2</xdr:col>
      <xdr:colOff>2816087</xdr:colOff>
      <xdr:row>22</xdr:row>
      <xdr:rowOff>8283</xdr:rowOff>
    </xdr:from>
    <xdr:to>
      <xdr:col>3</xdr:col>
      <xdr:colOff>467018</xdr:colOff>
      <xdr:row>22</xdr:row>
      <xdr:rowOff>182218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7957" y="4215848"/>
          <a:ext cx="471159" cy="173935"/>
        </a:xfrm>
        <a:prstGeom prst="rect">
          <a:avLst/>
        </a:prstGeom>
      </xdr:spPr>
    </xdr:pic>
    <xdr:clientData/>
  </xdr:twoCellAnchor>
  <xdr:twoCellAnchor editAs="oneCell">
    <xdr:from>
      <xdr:col>2</xdr:col>
      <xdr:colOff>2335697</xdr:colOff>
      <xdr:row>23</xdr:row>
      <xdr:rowOff>41413</xdr:rowOff>
    </xdr:from>
    <xdr:to>
      <xdr:col>3</xdr:col>
      <xdr:colOff>605874</xdr:colOff>
      <xdr:row>23</xdr:row>
      <xdr:rowOff>159596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7567" y="4439478"/>
          <a:ext cx="604630" cy="118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0uvat@yandex.r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70" zoomScaleNormal="70" workbookViewId="0">
      <selection activeCell="S9" sqref="S9"/>
    </sheetView>
  </sheetViews>
  <sheetFormatPr defaultRowHeight="15" x14ac:dyDescent="0.25"/>
  <cols>
    <col min="1" max="1" width="9.7109375" style="4" customWidth="1"/>
  </cols>
  <sheetData>
    <row r="1" spans="1:5" x14ac:dyDescent="0.25">
      <c r="A1" s="1"/>
      <c r="B1" s="6"/>
      <c r="E1" s="5"/>
    </row>
    <row r="2" spans="1:5" x14ac:dyDescent="0.25">
      <c r="A2" s="2"/>
    </row>
    <row r="3" spans="1:5" x14ac:dyDescent="0.25">
      <c r="A3" s="3"/>
    </row>
  </sheetData>
  <sortState ref="A1:A3">
    <sortCondition ref="A1:A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zoomScale="115" zoomScaleNormal="115" workbookViewId="0">
      <selection activeCell="E27" sqref="E27"/>
    </sheetView>
  </sheetViews>
  <sheetFormatPr defaultRowHeight="15" x14ac:dyDescent="0.25"/>
  <cols>
    <col min="1" max="1" width="23.42578125" bestFit="1" customWidth="1"/>
    <col min="2" max="2" width="13.85546875" customWidth="1"/>
    <col min="3" max="3" width="5.28515625" customWidth="1"/>
    <col min="4" max="4" width="3.85546875" customWidth="1"/>
    <col min="5" max="5" width="12.85546875" customWidth="1"/>
    <col min="6" max="6" width="9.140625" customWidth="1"/>
    <col min="7" max="7" width="15" customWidth="1"/>
    <col min="8" max="8" width="16.85546875" style="12" customWidth="1"/>
    <col min="9" max="9" width="15.140625" style="12" hidden="1" customWidth="1"/>
    <col min="10" max="10" width="7.5703125" style="12" bestFit="1" customWidth="1"/>
    <col min="11" max="11" width="9.140625" style="12" customWidth="1"/>
    <col min="12" max="13" width="9.140625" customWidth="1"/>
  </cols>
  <sheetData>
    <row r="1" spans="1:13" ht="15.75" thickBot="1" x14ac:dyDescent="0.3">
      <c r="A1" s="16" t="s">
        <v>36</v>
      </c>
    </row>
    <row r="2" spans="1:13" x14ac:dyDescent="0.25">
      <c r="A2" s="14" t="s">
        <v>24</v>
      </c>
    </row>
    <row r="3" spans="1:13" ht="15.75" thickBot="1" x14ac:dyDescent="0.3">
      <c r="A3" s="15"/>
    </row>
    <row r="4" spans="1:13" x14ac:dyDescent="0.25">
      <c r="A4" s="19">
        <v>-349.85</v>
      </c>
    </row>
    <row r="5" spans="1:13" x14ac:dyDescent="0.25">
      <c r="A5">
        <v>-323.85000000000002</v>
      </c>
    </row>
    <row r="6" spans="1:13" x14ac:dyDescent="0.25">
      <c r="A6">
        <v>-323.14999999999998</v>
      </c>
      <c r="C6" s="9">
        <v>1</v>
      </c>
      <c r="D6" t="s">
        <v>14</v>
      </c>
      <c r="E6" s="12">
        <v>300</v>
      </c>
      <c r="F6" s="20" t="s">
        <v>23</v>
      </c>
    </row>
    <row r="7" spans="1:13" x14ac:dyDescent="0.25">
      <c r="A7">
        <v>-320.35000000000002</v>
      </c>
      <c r="C7" s="9">
        <v>2</v>
      </c>
      <c r="D7" s="12" t="s">
        <v>15</v>
      </c>
      <c r="E7" s="12">
        <v>257</v>
      </c>
      <c r="F7" s="20"/>
      <c r="H7" s="12" t="s">
        <v>22</v>
      </c>
      <c r="I7" s="13"/>
      <c r="J7" s="13"/>
      <c r="K7" s="13"/>
      <c r="L7" s="12"/>
      <c r="M7" s="12"/>
    </row>
    <row r="8" spans="1:13" x14ac:dyDescent="0.25">
      <c r="A8">
        <v>-289.10000000000002</v>
      </c>
      <c r="C8" s="9">
        <v>3</v>
      </c>
      <c r="D8" s="12" t="s">
        <v>8</v>
      </c>
      <c r="E8" s="12">
        <f>_xlfn.STDEV.S(A4:A262)/SQRT(COUNT(A4:A262))</f>
        <v>1.6022444811205174</v>
      </c>
      <c r="F8" s="12"/>
      <c r="H8" s="22" t="s">
        <v>25</v>
      </c>
      <c r="I8" s="13">
        <f>_xlfn.CHISQ.INV.RT(0.1,E7-1)</f>
        <v>285.39266666914097</v>
      </c>
      <c r="J8" s="13"/>
      <c r="K8" s="13"/>
      <c r="L8" s="12"/>
      <c r="M8" s="12"/>
    </row>
    <row r="9" spans="1:13" x14ac:dyDescent="0.25">
      <c r="A9">
        <v>-284.2</v>
      </c>
      <c r="C9" s="9">
        <v>4</v>
      </c>
      <c r="D9" s="12" t="s">
        <v>3</v>
      </c>
      <c r="E9" s="12">
        <v>-349.85</v>
      </c>
      <c r="F9" s="20" t="s">
        <v>23</v>
      </c>
      <c r="H9" s="22" t="s">
        <v>26</v>
      </c>
      <c r="I9" s="13">
        <f>_xlfn.CHISQ.INV.RT(0.9,E7-1)</f>
        <v>227.46369331642094</v>
      </c>
      <c r="J9" s="13"/>
      <c r="K9" s="13"/>
      <c r="L9" s="12"/>
      <c r="M9" s="12"/>
    </row>
    <row r="10" spans="1:13" x14ac:dyDescent="0.25">
      <c r="A10">
        <v>-281</v>
      </c>
      <c r="C10" s="9">
        <v>5</v>
      </c>
      <c r="D10" t="s">
        <v>4</v>
      </c>
      <c r="E10" s="12">
        <v>-133.55000000000001</v>
      </c>
      <c r="F10" s="20"/>
      <c r="H10" s="23" t="s">
        <v>9</v>
      </c>
      <c r="I10" s="13">
        <f>_xlfn.CONFIDENCE.NORM(0.1,E16,E7)</f>
        <v>2.6354576460340615</v>
      </c>
      <c r="J10" s="13"/>
      <c r="K10" s="13"/>
      <c r="L10" s="12"/>
      <c r="M10" s="12"/>
    </row>
    <row r="11" spans="1:13" x14ac:dyDescent="0.25">
      <c r="A11">
        <v>-277.3</v>
      </c>
      <c r="C11" s="9">
        <v>6</v>
      </c>
      <c r="D11" t="s">
        <v>16</v>
      </c>
      <c r="E11">
        <f>_xlfn.QUARTILE.INC(A4:A261,1)</f>
        <v>-247.4</v>
      </c>
      <c r="H11" s="22" t="s">
        <v>30</v>
      </c>
      <c r="I11" s="13">
        <f>E16/2</f>
        <v>12.842966518305431</v>
      </c>
      <c r="J11" s="13"/>
      <c r="K11" s="13"/>
    </row>
    <row r="12" spans="1:13" x14ac:dyDescent="0.25">
      <c r="A12">
        <v>-276.3</v>
      </c>
      <c r="C12" s="9">
        <v>7</v>
      </c>
      <c r="D12" t="s">
        <v>5</v>
      </c>
      <c r="E12">
        <f>_xlfn.QUARTILE.INC(A4:A261,2)</f>
        <v>-231.2</v>
      </c>
      <c r="H12" s="22" t="s">
        <v>39</v>
      </c>
      <c r="I12" s="12">
        <f>E7-1</f>
        <v>256</v>
      </c>
    </row>
    <row r="13" spans="1:13" x14ac:dyDescent="0.25">
      <c r="A13">
        <v>-274.39999999999998</v>
      </c>
      <c r="C13" s="9">
        <v>8</v>
      </c>
      <c r="D13" t="s">
        <v>17</v>
      </c>
      <c r="E13">
        <f>_xlfn.QUARTILE.INC(A4:A261,3)</f>
        <v>-217.5</v>
      </c>
      <c r="H13" s="22" t="s">
        <v>40</v>
      </c>
      <c r="I13" s="12">
        <v>0.1</v>
      </c>
    </row>
    <row r="14" spans="1:13" x14ac:dyDescent="0.25">
      <c r="A14">
        <v>-273.39999999999998</v>
      </c>
      <c r="C14" s="9">
        <v>9</v>
      </c>
      <c r="D14" t="s">
        <v>6</v>
      </c>
      <c r="E14">
        <f>AVERAGE(A4:A261)</f>
        <v>-232.42879377431902</v>
      </c>
      <c r="H14" s="22" t="s">
        <v>38</v>
      </c>
      <c r="I14" s="12">
        <f>_xlfn.CHISQ.INV(I13/2,I12)</f>
        <v>219.95242537967763</v>
      </c>
    </row>
    <row r="15" spans="1:13" x14ac:dyDescent="0.25">
      <c r="A15">
        <v>-273</v>
      </c>
      <c r="C15" s="9">
        <v>10</v>
      </c>
      <c r="D15" t="s">
        <v>18</v>
      </c>
      <c r="E15">
        <f>_xlfn.VAR.S(A4:A261)</f>
        <v>659.76715596125723</v>
      </c>
      <c r="H15" s="22" t="s">
        <v>37</v>
      </c>
      <c r="I15" s="12">
        <f>_xlfn.CHISQ.INV(1-I13/2,I12)</f>
        <v>294.32066888430637</v>
      </c>
    </row>
    <row r="16" spans="1:13" x14ac:dyDescent="0.25">
      <c r="A16">
        <v>-270.8</v>
      </c>
      <c r="C16" s="9">
        <v>11</v>
      </c>
      <c r="D16" t="s">
        <v>19</v>
      </c>
      <c r="E16">
        <f>SQRT(E15)</f>
        <v>25.685933036610862</v>
      </c>
    </row>
    <row r="17" spans="1:6" x14ac:dyDescent="0.25">
      <c r="A17">
        <v>-269.89999999999998</v>
      </c>
      <c r="C17" s="9">
        <v>12</v>
      </c>
      <c r="D17" t="s">
        <v>20</v>
      </c>
      <c r="E17">
        <f>E10-E9</f>
        <v>216.3</v>
      </c>
    </row>
    <row r="18" spans="1:6" x14ac:dyDescent="0.25">
      <c r="A18">
        <v>-269</v>
      </c>
      <c r="C18" s="9">
        <v>13</v>
      </c>
      <c r="D18" t="s">
        <v>7</v>
      </c>
      <c r="E18">
        <f>KURT(A4:A261)</f>
        <v>3.4286254722421994</v>
      </c>
    </row>
    <row r="19" spans="1:6" x14ac:dyDescent="0.25">
      <c r="A19">
        <v>-265.39999999999998</v>
      </c>
      <c r="C19" s="9">
        <v>14</v>
      </c>
      <c r="D19" t="s">
        <v>21</v>
      </c>
      <c r="E19">
        <f>SKEW(A4:A261)</f>
        <v>-0.41820997347184174</v>
      </c>
    </row>
    <row r="20" spans="1:6" x14ac:dyDescent="0.25">
      <c r="A20">
        <v>-265.3</v>
      </c>
      <c r="C20" s="9">
        <v>15</v>
      </c>
      <c r="D20" t="s">
        <v>10</v>
      </c>
      <c r="E20">
        <f>E14-I10</f>
        <v>-235.06425142035309</v>
      </c>
      <c r="F20" s="11"/>
    </row>
    <row r="21" spans="1:6" x14ac:dyDescent="0.25">
      <c r="A21">
        <v>-264.7</v>
      </c>
      <c r="C21" s="9">
        <v>16</v>
      </c>
      <c r="D21" t="s">
        <v>33</v>
      </c>
      <c r="E21">
        <f>E14+I10</f>
        <v>-229.79333612828495</v>
      </c>
      <c r="F21" s="11"/>
    </row>
    <row r="22" spans="1:6" x14ac:dyDescent="0.25">
      <c r="A22">
        <v>-263.10000000000002</v>
      </c>
      <c r="C22" s="9">
        <v>17</v>
      </c>
      <c r="D22" t="s">
        <v>11</v>
      </c>
      <c r="E22">
        <f>E14-I11</f>
        <v>-245.27176029262444</v>
      </c>
    </row>
    <row r="23" spans="1:6" x14ac:dyDescent="0.25">
      <c r="A23">
        <v>-262.3</v>
      </c>
      <c r="C23" s="9">
        <v>18</v>
      </c>
      <c r="D23" t="s">
        <v>12</v>
      </c>
      <c r="E23">
        <f>E15*I12/I15</f>
        <v>573.86520819737063</v>
      </c>
      <c r="F23" s="11"/>
    </row>
    <row r="24" spans="1:6" x14ac:dyDescent="0.25">
      <c r="A24">
        <v>-261.60000000000002</v>
      </c>
      <c r="C24" s="9">
        <v>19</v>
      </c>
      <c r="D24" t="s">
        <v>13</v>
      </c>
      <c r="E24">
        <f>E15*I12/I14</f>
        <v>767.89511020180498</v>
      </c>
      <c r="F24" s="11"/>
    </row>
    <row r="25" spans="1:6" x14ac:dyDescent="0.25">
      <c r="A25">
        <v>-261</v>
      </c>
    </row>
    <row r="26" spans="1:6" x14ac:dyDescent="0.25">
      <c r="A26">
        <v>-261</v>
      </c>
      <c r="C26" s="10" t="s">
        <v>31</v>
      </c>
      <c r="D26" t="s">
        <v>32</v>
      </c>
      <c r="E26">
        <f>E14+I11</f>
        <v>-219.5858272560136</v>
      </c>
    </row>
    <row r="27" spans="1:6" x14ac:dyDescent="0.25">
      <c r="A27">
        <v>-260.7</v>
      </c>
    </row>
    <row r="28" spans="1:6" x14ac:dyDescent="0.25">
      <c r="A28">
        <v>-260.5</v>
      </c>
    </row>
    <row r="29" spans="1:6" x14ac:dyDescent="0.25">
      <c r="A29">
        <v>-260.39999999999998</v>
      </c>
    </row>
    <row r="30" spans="1:6" x14ac:dyDescent="0.25">
      <c r="A30">
        <v>-260.2</v>
      </c>
    </row>
    <row r="31" spans="1:6" x14ac:dyDescent="0.25">
      <c r="A31">
        <v>-259.60000000000002</v>
      </c>
    </row>
    <row r="32" spans="1:6" x14ac:dyDescent="0.25">
      <c r="A32">
        <v>-259.39999999999998</v>
      </c>
    </row>
    <row r="33" spans="1:1" x14ac:dyDescent="0.25">
      <c r="A33">
        <v>-259.2</v>
      </c>
    </row>
    <row r="34" spans="1:1" x14ac:dyDescent="0.25">
      <c r="A34">
        <v>-259.10000000000002</v>
      </c>
    </row>
    <row r="35" spans="1:1" x14ac:dyDescent="0.25">
      <c r="A35">
        <v>-257.89999999999998</v>
      </c>
    </row>
    <row r="36" spans="1:1" x14ac:dyDescent="0.25">
      <c r="A36">
        <v>-257.8</v>
      </c>
    </row>
    <row r="37" spans="1:1" x14ac:dyDescent="0.25">
      <c r="A37">
        <v>-257.60000000000002</v>
      </c>
    </row>
    <row r="38" spans="1:1" x14ac:dyDescent="0.25">
      <c r="A38">
        <v>-256.89999999999998</v>
      </c>
    </row>
    <row r="39" spans="1:1" x14ac:dyDescent="0.25">
      <c r="A39">
        <v>-255.5</v>
      </c>
    </row>
    <row r="40" spans="1:1" x14ac:dyDescent="0.25">
      <c r="A40">
        <v>-255.4</v>
      </c>
    </row>
    <row r="41" spans="1:1" x14ac:dyDescent="0.25">
      <c r="A41">
        <v>-255.1</v>
      </c>
    </row>
    <row r="42" spans="1:1" x14ac:dyDescent="0.25">
      <c r="A42">
        <v>-255.1</v>
      </c>
    </row>
    <row r="43" spans="1:1" x14ac:dyDescent="0.25">
      <c r="A43">
        <v>-255</v>
      </c>
    </row>
    <row r="44" spans="1:1" x14ac:dyDescent="0.25">
      <c r="A44">
        <v>-254.9</v>
      </c>
    </row>
    <row r="45" spans="1:1" x14ac:dyDescent="0.25">
      <c r="A45">
        <v>-254.6</v>
      </c>
    </row>
    <row r="46" spans="1:1" x14ac:dyDescent="0.25">
      <c r="A46">
        <v>-254.3</v>
      </c>
    </row>
    <row r="47" spans="1:1" x14ac:dyDescent="0.25">
      <c r="A47">
        <v>-254.2</v>
      </c>
    </row>
    <row r="48" spans="1:1" x14ac:dyDescent="0.25">
      <c r="A48">
        <v>-254</v>
      </c>
    </row>
    <row r="49" spans="1:1" x14ac:dyDescent="0.25">
      <c r="A49">
        <v>-254</v>
      </c>
    </row>
    <row r="50" spans="1:1" x14ac:dyDescent="0.25">
      <c r="A50">
        <v>-253.9</v>
      </c>
    </row>
    <row r="51" spans="1:1" x14ac:dyDescent="0.25">
      <c r="A51">
        <v>-253.9</v>
      </c>
    </row>
    <row r="52" spans="1:1" x14ac:dyDescent="0.25">
      <c r="A52">
        <v>-253.8</v>
      </c>
    </row>
    <row r="53" spans="1:1" x14ac:dyDescent="0.25">
      <c r="A53">
        <v>-253.2</v>
      </c>
    </row>
    <row r="54" spans="1:1" x14ac:dyDescent="0.25">
      <c r="A54">
        <v>-252.6</v>
      </c>
    </row>
    <row r="55" spans="1:1" x14ac:dyDescent="0.25">
      <c r="A55">
        <v>-252.3</v>
      </c>
    </row>
    <row r="56" spans="1:1" x14ac:dyDescent="0.25">
      <c r="A56">
        <v>-252.2</v>
      </c>
    </row>
    <row r="57" spans="1:1" x14ac:dyDescent="0.25">
      <c r="A57">
        <v>-251</v>
      </c>
    </row>
    <row r="58" spans="1:1" x14ac:dyDescent="0.25">
      <c r="A58">
        <v>-250.6</v>
      </c>
    </row>
    <row r="59" spans="1:1" x14ac:dyDescent="0.25">
      <c r="A59">
        <v>-250.1</v>
      </c>
    </row>
    <row r="60" spans="1:1" x14ac:dyDescent="0.25">
      <c r="A60">
        <v>-249.9</v>
      </c>
    </row>
    <row r="61" spans="1:1" x14ac:dyDescent="0.25">
      <c r="A61">
        <v>-249.8</v>
      </c>
    </row>
    <row r="62" spans="1:1" x14ac:dyDescent="0.25">
      <c r="A62">
        <v>-249.4</v>
      </c>
    </row>
    <row r="63" spans="1:1" x14ac:dyDescent="0.25">
      <c r="A63">
        <v>-249.2</v>
      </c>
    </row>
    <row r="64" spans="1:1" x14ac:dyDescent="0.25">
      <c r="A64">
        <v>-248.7</v>
      </c>
    </row>
    <row r="65" spans="1:1" x14ac:dyDescent="0.25">
      <c r="A65">
        <v>-248.4</v>
      </c>
    </row>
    <row r="66" spans="1:1" x14ac:dyDescent="0.25">
      <c r="A66">
        <v>-248</v>
      </c>
    </row>
    <row r="67" spans="1:1" x14ac:dyDescent="0.25">
      <c r="A67">
        <v>-247.6</v>
      </c>
    </row>
    <row r="68" spans="1:1" x14ac:dyDescent="0.25">
      <c r="A68">
        <v>-247.4</v>
      </c>
    </row>
    <row r="69" spans="1:1" x14ac:dyDescent="0.25">
      <c r="A69">
        <v>-246.7</v>
      </c>
    </row>
    <row r="70" spans="1:1" x14ac:dyDescent="0.25">
      <c r="A70">
        <v>-246.6</v>
      </c>
    </row>
    <row r="71" spans="1:1" x14ac:dyDescent="0.25">
      <c r="A71">
        <v>-246.2</v>
      </c>
    </row>
    <row r="72" spans="1:1" x14ac:dyDescent="0.25">
      <c r="A72">
        <v>-246.1</v>
      </c>
    </row>
    <row r="73" spans="1:1" x14ac:dyDescent="0.25">
      <c r="A73">
        <v>-245.5</v>
      </c>
    </row>
    <row r="74" spans="1:1" x14ac:dyDescent="0.25">
      <c r="A74">
        <v>-245.3</v>
      </c>
    </row>
    <row r="75" spans="1:1" x14ac:dyDescent="0.25">
      <c r="A75">
        <v>-244.9</v>
      </c>
    </row>
    <row r="76" spans="1:1" x14ac:dyDescent="0.25">
      <c r="A76">
        <v>-244.4</v>
      </c>
    </row>
    <row r="77" spans="1:1" x14ac:dyDescent="0.25">
      <c r="A77">
        <v>-244.3</v>
      </c>
    </row>
    <row r="78" spans="1:1" x14ac:dyDescent="0.25">
      <c r="A78">
        <v>-243.8</v>
      </c>
    </row>
    <row r="79" spans="1:1" x14ac:dyDescent="0.25">
      <c r="A79">
        <v>-243.4</v>
      </c>
    </row>
    <row r="80" spans="1:1" x14ac:dyDescent="0.25">
      <c r="A80">
        <v>-243.4</v>
      </c>
    </row>
    <row r="81" spans="1:1" x14ac:dyDescent="0.25">
      <c r="A81">
        <v>-243.3</v>
      </c>
    </row>
    <row r="82" spans="1:1" x14ac:dyDescent="0.25">
      <c r="A82">
        <v>-243.2</v>
      </c>
    </row>
    <row r="83" spans="1:1" x14ac:dyDescent="0.25">
      <c r="A83">
        <v>-243.2</v>
      </c>
    </row>
    <row r="84" spans="1:1" x14ac:dyDescent="0.25">
      <c r="A84">
        <v>-242.7</v>
      </c>
    </row>
    <row r="85" spans="1:1" x14ac:dyDescent="0.25">
      <c r="A85">
        <v>-242.5</v>
      </c>
    </row>
    <row r="86" spans="1:1" x14ac:dyDescent="0.25">
      <c r="A86">
        <v>-242.2</v>
      </c>
    </row>
    <row r="87" spans="1:1" x14ac:dyDescent="0.25">
      <c r="A87">
        <v>-242</v>
      </c>
    </row>
    <row r="88" spans="1:1" x14ac:dyDescent="0.25">
      <c r="A88">
        <v>-241.9</v>
      </c>
    </row>
    <row r="89" spans="1:1" x14ac:dyDescent="0.25">
      <c r="A89">
        <v>-241.7</v>
      </c>
    </row>
    <row r="90" spans="1:1" x14ac:dyDescent="0.25">
      <c r="A90" s="7">
        <v>-241.6</v>
      </c>
    </row>
    <row r="91" spans="1:1" x14ac:dyDescent="0.25">
      <c r="A91">
        <v>-241.5</v>
      </c>
    </row>
    <row r="92" spans="1:1" x14ac:dyDescent="0.25">
      <c r="A92">
        <v>-241.2</v>
      </c>
    </row>
    <row r="93" spans="1:1" x14ac:dyDescent="0.25">
      <c r="A93">
        <v>-241.1</v>
      </c>
    </row>
    <row r="94" spans="1:1" x14ac:dyDescent="0.25">
      <c r="A94">
        <v>-241</v>
      </c>
    </row>
    <row r="95" spans="1:1" x14ac:dyDescent="0.25">
      <c r="A95">
        <v>-240.7</v>
      </c>
    </row>
    <row r="96" spans="1:1" x14ac:dyDescent="0.25">
      <c r="A96">
        <v>-240.6</v>
      </c>
    </row>
    <row r="97" spans="1:1" x14ac:dyDescent="0.25">
      <c r="A97">
        <v>-240.6</v>
      </c>
    </row>
    <row r="98" spans="1:1" x14ac:dyDescent="0.25">
      <c r="A98">
        <v>-240.1</v>
      </c>
    </row>
    <row r="99" spans="1:1" x14ac:dyDescent="0.25">
      <c r="A99">
        <v>-240</v>
      </c>
    </row>
    <row r="100" spans="1:1" x14ac:dyDescent="0.25">
      <c r="A100">
        <v>-239.7</v>
      </c>
    </row>
    <row r="101" spans="1:1" x14ac:dyDescent="0.25">
      <c r="A101">
        <v>-239.6</v>
      </c>
    </row>
    <row r="102" spans="1:1" x14ac:dyDescent="0.25">
      <c r="A102">
        <v>-239.4</v>
      </c>
    </row>
    <row r="103" spans="1:1" x14ac:dyDescent="0.25">
      <c r="A103">
        <v>-239.1</v>
      </c>
    </row>
    <row r="104" spans="1:1" x14ac:dyDescent="0.25">
      <c r="A104">
        <v>-238.9</v>
      </c>
    </row>
    <row r="105" spans="1:1" x14ac:dyDescent="0.25">
      <c r="A105">
        <v>-238.8</v>
      </c>
    </row>
    <row r="106" spans="1:1" x14ac:dyDescent="0.25">
      <c r="A106">
        <v>-238</v>
      </c>
    </row>
    <row r="107" spans="1:1" x14ac:dyDescent="0.25">
      <c r="A107">
        <v>-237.3</v>
      </c>
    </row>
    <row r="108" spans="1:1" x14ac:dyDescent="0.25">
      <c r="A108">
        <v>-237.2</v>
      </c>
    </row>
    <row r="109" spans="1:1" x14ac:dyDescent="0.25">
      <c r="A109">
        <v>-236.9</v>
      </c>
    </row>
    <row r="110" spans="1:1" x14ac:dyDescent="0.25">
      <c r="A110">
        <v>-236.8</v>
      </c>
    </row>
    <row r="111" spans="1:1" x14ac:dyDescent="0.25">
      <c r="A111">
        <v>-236.4</v>
      </c>
    </row>
    <row r="112" spans="1:1" x14ac:dyDescent="0.25">
      <c r="A112">
        <v>-236.1</v>
      </c>
    </row>
    <row r="113" spans="1:1" x14ac:dyDescent="0.25">
      <c r="A113">
        <v>-235.6</v>
      </c>
    </row>
    <row r="114" spans="1:1" x14ac:dyDescent="0.25">
      <c r="A114">
        <v>-235.6</v>
      </c>
    </row>
    <row r="115" spans="1:1" x14ac:dyDescent="0.25">
      <c r="A115">
        <v>-235.5</v>
      </c>
    </row>
    <row r="116" spans="1:1" x14ac:dyDescent="0.25">
      <c r="A116">
        <v>-235</v>
      </c>
    </row>
    <row r="117" spans="1:1" x14ac:dyDescent="0.25">
      <c r="A117">
        <v>-234.8</v>
      </c>
    </row>
    <row r="118" spans="1:1" x14ac:dyDescent="0.25">
      <c r="A118">
        <v>-234.5</v>
      </c>
    </row>
    <row r="119" spans="1:1" x14ac:dyDescent="0.25">
      <c r="A119">
        <v>-234.5</v>
      </c>
    </row>
    <row r="120" spans="1:1" x14ac:dyDescent="0.25">
      <c r="A120">
        <v>-234.4</v>
      </c>
    </row>
    <row r="121" spans="1:1" x14ac:dyDescent="0.25">
      <c r="A121">
        <v>-233.9</v>
      </c>
    </row>
    <row r="122" spans="1:1" x14ac:dyDescent="0.25">
      <c r="A122">
        <v>-233.7</v>
      </c>
    </row>
    <row r="123" spans="1:1" x14ac:dyDescent="0.25">
      <c r="A123">
        <v>-233.6</v>
      </c>
    </row>
    <row r="124" spans="1:1" x14ac:dyDescent="0.25">
      <c r="A124">
        <v>-233.3</v>
      </c>
    </row>
    <row r="125" spans="1:1" x14ac:dyDescent="0.25">
      <c r="A125">
        <v>-233.2</v>
      </c>
    </row>
    <row r="126" spans="1:1" x14ac:dyDescent="0.25">
      <c r="A126">
        <v>-232.9</v>
      </c>
    </row>
    <row r="127" spans="1:1" x14ac:dyDescent="0.25">
      <c r="A127">
        <v>-232.8</v>
      </c>
    </row>
    <row r="128" spans="1:1" x14ac:dyDescent="0.25">
      <c r="A128">
        <v>-232.5</v>
      </c>
    </row>
    <row r="129" spans="1:1" x14ac:dyDescent="0.25">
      <c r="A129">
        <v>-232</v>
      </c>
    </row>
    <row r="130" spans="1:1" x14ac:dyDescent="0.25">
      <c r="A130">
        <v>-231.8</v>
      </c>
    </row>
    <row r="131" spans="1:1" x14ac:dyDescent="0.25">
      <c r="A131">
        <v>-231.2</v>
      </c>
    </row>
    <row r="132" spans="1:1" x14ac:dyDescent="0.25">
      <c r="A132">
        <v>-231.2</v>
      </c>
    </row>
    <row r="133" spans="1:1" x14ac:dyDescent="0.25">
      <c r="A133">
        <v>-230.8</v>
      </c>
    </row>
    <row r="134" spans="1:1" x14ac:dyDescent="0.25">
      <c r="A134">
        <v>-230.7</v>
      </c>
    </row>
    <row r="135" spans="1:1" x14ac:dyDescent="0.25">
      <c r="A135">
        <v>-230.2</v>
      </c>
    </row>
    <row r="136" spans="1:1" x14ac:dyDescent="0.25">
      <c r="A136">
        <v>-229.9</v>
      </c>
    </row>
    <row r="137" spans="1:1" x14ac:dyDescent="0.25">
      <c r="A137">
        <v>-229.7</v>
      </c>
    </row>
    <row r="138" spans="1:1" x14ac:dyDescent="0.25">
      <c r="A138">
        <v>-229.1</v>
      </c>
    </row>
    <row r="139" spans="1:1" x14ac:dyDescent="0.25">
      <c r="A139">
        <v>-229</v>
      </c>
    </row>
    <row r="140" spans="1:1" x14ac:dyDescent="0.25">
      <c r="A140">
        <v>-229</v>
      </c>
    </row>
    <row r="141" spans="1:1" x14ac:dyDescent="0.25">
      <c r="A141">
        <v>-228.9</v>
      </c>
    </row>
    <row r="142" spans="1:1" x14ac:dyDescent="0.25">
      <c r="A142">
        <v>-228.8</v>
      </c>
    </row>
    <row r="143" spans="1:1" x14ac:dyDescent="0.25">
      <c r="A143">
        <v>-228.6</v>
      </c>
    </row>
    <row r="144" spans="1:1" x14ac:dyDescent="0.25">
      <c r="A144">
        <v>-228.4</v>
      </c>
    </row>
    <row r="145" spans="1:1" x14ac:dyDescent="0.25">
      <c r="A145">
        <v>-228.4</v>
      </c>
    </row>
    <row r="146" spans="1:1" x14ac:dyDescent="0.25">
      <c r="A146">
        <v>-228.4</v>
      </c>
    </row>
    <row r="147" spans="1:1" x14ac:dyDescent="0.25">
      <c r="A147">
        <v>-228.3</v>
      </c>
    </row>
    <row r="148" spans="1:1" x14ac:dyDescent="0.25">
      <c r="A148">
        <v>-228.1</v>
      </c>
    </row>
    <row r="149" spans="1:1" x14ac:dyDescent="0.25">
      <c r="A149">
        <v>-228</v>
      </c>
    </row>
    <row r="150" spans="1:1" x14ac:dyDescent="0.25">
      <c r="A150">
        <v>-227.9</v>
      </c>
    </row>
    <row r="151" spans="1:1" x14ac:dyDescent="0.25">
      <c r="A151">
        <v>-227.4</v>
      </c>
    </row>
    <row r="152" spans="1:1" x14ac:dyDescent="0.25">
      <c r="A152">
        <v>-227.3</v>
      </c>
    </row>
    <row r="153" spans="1:1" x14ac:dyDescent="0.25">
      <c r="A153">
        <v>-227.2</v>
      </c>
    </row>
    <row r="154" spans="1:1" x14ac:dyDescent="0.25">
      <c r="A154">
        <v>-226.7</v>
      </c>
    </row>
    <row r="155" spans="1:1" x14ac:dyDescent="0.25">
      <c r="A155">
        <v>-226.4</v>
      </c>
    </row>
    <row r="156" spans="1:1" x14ac:dyDescent="0.25">
      <c r="A156">
        <v>-225.7</v>
      </c>
    </row>
    <row r="157" spans="1:1" x14ac:dyDescent="0.25">
      <c r="A157">
        <v>-225.6</v>
      </c>
    </row>
    <row r="158" spans="1:1" x14ac:dyDescent="0.25">
      <c r="A158">
        <v>-225.6</v>
      </c>
    </row>
    <row r="159" spans="1:1" x14ac:dyDescent="0.25">
      <c r="A159">
        <v>-225.5</v>
      </c>
    </row>
    <row r="160" spans="1:1" x14ac:dyDescent="0.25">
      <c r="A160">
        <v>-225.2</v>
      </c>
    </row>
    <row r="161" spans="1:1" x14ac:dyDescent="0.25">
      <c r="A161">
        <v>-224.7</v>
      </c>
    </row>
    <row r="162" spans="1:1" x14ac:dyDescent="0.25">
      <c r="A162">
        <v>-224.5</v>
      </c>
    </row>
    <row r="163" spans="1:1" x14ac:dyDescent="0.25">
      <c r="A163">
        <v>-224.5</v>
      </c>
    </row>
    <row r="164" spans="1:1" x14ac:dyDescent="0.25">
      <c r="A164">
        <v>-224.2</v>
      </c>
    </row>
    <row r="165" spans="1:1" x14ac:dyDescent="0.25">
      <c r="A165">
        <v>-223.6</v>
      </c>
    </row>
    <row r="166" spans="1:1" x14ac:dyDescent="0.25">
      <c r="A166">
        <v>-223.4</v>
      </c>
    </row>
    <row r="167" spans="1:1" x14ac:dyDescent="0.25">
      <c r="A167">
        <v>-223.2</v>
      </c>
    </row>
    <row r="168" spans="1:1" x14ac:dyDescent="0.25">
      <c r="A168">
        <v>-223.2</v>
      </c>
    </row>
    <row r="169" spans="1:1" x14ac:dyDescent="0.25">
      <c r="A169">
        <v>-222.7</v>
      </c>
    </row>
    <row r="170" spans="1:1" x14ac:dyDescent="0.25">
      <c r="A170">
        <v>-221.9</v>
      </c>
    </row>
    <row r="171" spans="1:1" x14ac:dyDescent="0.25">
      <c r="A171">
        <v>-221.8</v>
      </c>
    </row>
    <row r="172" spans="1:1" x14ac:dyDescent="0.25">
      <c r="A172">
        <v>-221.8</v>
      </c>
    </row>
    <row r="173" spans="1:1" x14ac:dyDescent="0.25">
      <c r="A173">
        <v>-221.7</v>
      </c>
    </row>
    <row r="174" spans="1:1" x14ac:dyDescent="0.25">
      <c r="A174">
        <v>-221.6</v>
      </c>
    </row>
    <row r="175" spans="1:1" x14ac:dyDescent="0.25">
      <c r="A175">
        <v>-221.4</v>
      </c>
    </row>
    <row r="176" spans="1:1" x14ac:dyDescent="0.25">
      <c r="A176">
        <v>-221.2</v>
      </c>
    </row>
    <row r="177" spans="1:1" x14ac:dyDescent="0.25">
      <c r="A177">
        <v>-221</v>
      </c>
    </row>
    <row r="178" spans="1:1" x14ac:dyDescent="0.25">
      <c r="A178">
        <v>-220.9</v>
      </c>
    </row>
    <row r="179" spans="1:1" x14ac:dyDescent="0.25">
      <c r="A179">
        <v>-220.9</v>
      </c>
    </row>
    <row r="180" spans="1:1" x14ac:dyDescent="0.25">
      <c r="A180">
        <v>-220.5</v>
      </c>
    </row>
    <row r="181" spans="1:1" x14ac:dyDescent="0.25">
      <c r="A181">
        <v>-220.3</v>
      </c>
    </row>
    <row r="182" spans="1:1" x14ac:dyDescent="0.25">
      <c r="A182">
        <v>-220.1</v>
      </c>
    </row>
    <row r="183" spans="1:1" x14ac:dyDescent="0.25">
      <c r="A183">
        <v>-220</v>
      </c>
    </row>
    <row r="184" spans="1:1" x14ac:dyDescent="0.25">
      <c r="A184">
        <v>-219.7</v>
      </c>
    </row>
    <row r="185" spans="1:1" x14ac:dyDescent="0.25">
      <c r="A185">
        <v>-219.3</v>
      </c>
    </row>
    <row r="186" spans="1:1" x14ac:dyDescent="0.25">
      <c r="A186">
        <v>-219.3</v>
      </c>
    </row>
    <row r="187" spans="1:1" x14ac:dyDescent="0.25">
      <c r="A187">
        <v>-219.2</v>
      </c>
    </row>
    <row r="188" spans="1:1" x14ac:dyDescent="0.25">
      <c r="A188">
        <v>-219.2</v>
      </c>
    </row>
    <row r="189" spans="1:1" x14ac:dyDescent="0.25">
      <c r="A189">
        <v>-219</v>
      </c>
    </row>
    <row r="190" spans="1:1" x14ac:dyDescent="0.25">
      <c r="A190">
        <v>-218.8</v>
      </c>
    </row>
    <row r="191" spans="1:1" x14ac:dyDescent="0.25">
      <c r="A191">
        <v>-218.5</v>
      </c>
    </row>
    <row r="192" spans="1:1" x14ac:dyDescent="0.25">
      <c r="A192">
        <v>-218.4</v>
      </c>
    </row>
    <row r="193" spans="1:1" x14ac:dyDescent="0.25">
      <c r="A193">
        <v>-218.2</v>
      </c>
    </row>
    <row r="194" spans="1:1" x14ac:dyDescent="0.25">
      <c r="A194">
        <v>-218.2</v>
      </c>
    </row>
    <row r="195" spans="1:1" x14ac:dyDescent="0.25">
      <c r="A195">
        <v>-218.1</v>
      </c>
    </row>
    <row r="196" spans="1:1" x14ac:dyDescent="0.25">
      <c r="A196">
        <v>-217.5</v>
      </c>
    </row>
    <row r="197" spans="1:1" x14ac:dyDescent="0.25">
      <c r="A197">
        <v>-217.1</v>
      </c>
    </row>
    <row r="198" spans="1:1" x14ac:dyDescent="0.25">
      <c r="A198">
        <v>-216.9</v>
      </c>
    </row>
    <row r="199" spans="1:1" x14ac:dyDescent="0.25">
      <c r="A199">
        <v>-216.4</v>
      </c>
    </row>
    <row r="200" spans="1:1" x14ac:dyDescent="0.25">
      <c r="A200">
        <v>-216.2</v>
      </c>
    </row>
    <row r="201" spans="1:1" x14ac:dyDescent="0.25">
      <c r="A201">
        <v>-216</v>
      </c>
    </row>
    <row r="202" spans="1:1" x14ac:dyDescent="0.25">
      <c r="A202">
        <v>-215</v>
      </c>
    </row>
    <row r="203" spans="1:1" x14ac:dyDescent="0.25">
      <c r="A203">
        <v>-215</v>
      </c>
    </row>
    <row r="204" spans="1:1" x14ac:dyDescent="0.25">
      <c r="A204">
        <v>-214.3</v>
      </c>
    </row>
    <row r="205" spans="1:1" x14ac:dyDescent="0.25">
      <c r="A205">
        <v>-214.1</v>
      </c>
    </row>
    <row r="206" spans="1:1" x14ac:dyDescent="0.25">
      <c r="A206">
        <v>-214.1</v>
      </c>
    </row>
    <row r="207" spans="1:1" x14ac:dyDescent="0.25">
      <c r="A207">
        <v>-213.7</v>
      </c>
    </row>
    <row r="208" spans="1:1" x14ac:dyDescent="0.25">
      <c r="A208">
        <v>-213.2</v>
      </c>
    </row>
    <row r="209" spans="1:1" x14ac:dyDescent="0.25">
      <c r="A209">
        <v>-212.4</v>
      </c>
    </row>
    <row r="210" spans="1:1" x14ac:dyDescent="0.25">
      <c r="A210">
        <v>-212.4</v>
      </c>
    </row>
    <row r="211" spans="1:1" x14ac:dyDescent="0.25">
      <c r="A211">
        <v>-212.3</v>
      </c>
    </row>
    <row r="212" spans="1:1" x14ac:dyDescent="0.25">
      <c r="A212">
        <v>-211.5</v>
      </c>
    </row>
    <row r="213" spans="1:1" x14ac:dyDescent="0.25">
      <c r="A213">
        <v>-210.6</v>
      </c>
    </row>
    <row r="214" spans="1:1" x14ac:dyDescent="0.25">
      <c r="A214">
        <v>-210.4</v>
      </c>
    </row>
    <row r="215" spans="1:1" x14ac:dyDescent="0.25">
      <c r="A215">
        <v>-209.9</v>
      </c>
    </row>
    <row r="216" spans="1:1" x14ac:dyDescent="0.25">
      <c r="A216">
        <v>-209.7</v>
      </c>
    </row>
    <row r="217" spans="1:1" x14ac:dyDescent="0.25">
      <c r="A217">
        <v>-209.4</v>
      </c>
    </row>
    <row r="218" spans="1:1" x14ac:dyDescent="0.25">
      <c r="A218">
        <v>-209.4</v>
      </c>
    </row>
    <row r="219" spans="1:1" x14ac:dyDescent="0.25">
      <c r="A219">
        <v>-209.4</v>
      </c>
    </row>
    <row r="220" spans="1:1" x14ac:dyDescent="0.25">
      <c r="A220">
        <v>-209</v>
      </c>
    </row>
    <row r="221" spans="1:1" x14ac:dyDescent="0.25">
      <c r="A221">
        <v>-208.9</v>
      </c>
    </row>
    <row r="222" spans="1:1" x14ac:dyDescent="0.25">
      <c r="A222">
        <v>-208.3</v>
      </c>
    </row>
    <row r="223" spans="1:1" x14ac:dyDescent="0.25">
      <c r="A223">
        <v>-208.1</v>
      </c>
    </row>
    <row r="224" spans="1:1" x14ac:dyDescent="0.25">
      <c r="A224">
        <v>-207.8</v>
      </c>
    </row>
    <row r="225" spans="1:1" x14ac:dyDescent="0.25">
      <c r="A225">
        <v>-207.7</v>
      </c>
    </row>
    <row r="226" spans="1:1" x14ac:dyDescent="0.25">
      <c r="A226">
        <v>-207.4</v>
      </c>
    </row>
    <row r="227" spans="1:1" x14ac:dyDescent="0.25">
      <c r="A227">
        <v>-207.3</v>
      </c>
    </row>
    <row r="228" spans="1:1" x14ac:dyDescent="0.25">
      <c r="A228">
        <v>-207.2</v>
      </c>
    </row>
    <row r="229" spans="1:1" x14ac:dyDescent="0.25">
      <c r="A229">
        <v>-206.9</v>
      </c>
    </row>
    <row r="230" spans="1:1" x14ac:dyDescent="0.25">
      <c r="A230">
        <v>-206.5</v>
      </c>
    </row>
    <row r="231" spans="1:1" x14ac:dyDescent="0.25">
      <c r="A231">
        <v>-206.3</v>
      </c>
    </row>
    <row r="232" spans="1:1" x14ac:dyDescent="0.25">
      <c r="A232">
        <v>-206.3</v>
      </c>
    </row>
    <row r="233" spans="1:1" x14ac:dyDescent="0.25">
      <c r="A233">
        <v>-204.7</v>
      </c>
    </row>
    <row r="234" spans="1:1" x14ac:dyDescent="0.25">
      <c r="A234">
        <v>-204.2</v>
      </c>
    </row>
    <row r="235" spans="1:1" x14ac:dyDescent="0.25">
      <c r="A235">
        <v>-204</v>
      </c>
    </row>
    <row r="236" spans="1:1" x14ac:dyDescent="0.25">
      <c r="A236">
        <v>-204</v>
      </c>
    </row>
    <row r="237" spans="1:1" x14ac:dyDescent="0.25">
      <c r="A237">
        <v>-203.7</v>
      </c>
    </row>
    <row r="238" spans="1:1" x14ac:dyDescent="0.25">
      <c r="A238">
        <v>-203.6</v>
      </c>
    </row>
    <row r="239" spans="1:1" x14ac:dyDescent="0.25">
      <c r="A239">
        <v>-202.1</v>
      </c>
    </row>
    <row r="240" spans="1:1" x14ac:dyDescent="0.25">
      <c r="A240">
        <v>-200.9</v>
      </c>
    </row>
    <row r="241" spans="1:1" x14ac:dyDescent="0.25">
      <c r="A241">
        <v>-200.8</v>
      </c>
    </row>
    <row r="242" spans="1:1" x14ac:dyDescent="0.25">
      <c r="A242">
        <v>-200.8</v>
      </c>
    </row>
    <row r="243" spans="1:1" x14ac:dyDescent="0.25">
      <c r="A243">
        <v>-200.7</v>
      </c>
    </row>
    <row r="244" spans="1:1" x14ac:dyDescent="0.25">
      <c r="A244">
        <v>-198.6</v>
      </c>
    </row>
    <row r="245" spans="1:1" x14ac:dyDescent="0.25">
      <c r="A245">
        <v>-197.4</v>
      </c>
    </row>
    <row r="246" spans="1:1" x14ac:dyDescent="0.25">
      <c r="A246">
        <v>-197.2</v>
      </c>
    </row>
    <row r="247" spans="1:1" x14ac:dyDescent="0.25">
      <c r="A247">
        <v>-197.1</v>
      </c>
    </row>
    <row r="248" spans="1:1" x14ac:dyDescent="0.25">
      <c r="A248">
        <v>-197.1</v>
      </c>
    </row>
    <row r="249" spans="1:1" x14ac:dyDescent="0.25">
      <c r="A249">
        <v>-194.1</v>
      </c>
    </row>
    <row r="250" spans="1:1" x14ac:dyDescent="0.25">
      <c r="A250">
        <v>-192.6</v>
      </c>
    </row>
    <row r="251" spans="1:1" x14ac:dyDescent="0.25">
      <c r="A251">
        <v>-191.4</v>
      </c>
    </row>
    <row r="252" spans="1:1" x14ac:dyDescent="0.25">
      <c r="A252">
        <v>-191.4</v>
      </c>
    </row>
    <row r="253" spans="1:1" x14ac:dyDescent="0.25">
      <c r="A253">
        <v>-190.9</v>
      </c>
    </row>
    <row r="254" spans="1:1" x14ac:dyDescent="0.25">
      <c r="A254">
        <v>-189.9</v>
      </c>
    </row>
    <row r="255" spans="1:1" x14ac:dyDescent="0.25">
      <c r="A255">
        <v>-188.9</v>
      </c>
    </row>
    <row r="256" spans="1:1" x14ac:dyDescent="0.25">
      <c r="A256">
        <v>-187.5</v>
      </c>
    </row>
    <row r="257" spans="1:1" x14ac:dyDescent="0.25">
      <c r="A257">
        <v>-180</v>
      </c>
    </row>
    <row r="258" spans="1:1" x14ac:dyDescent="0.25">
      <c r="A258">
        <v>-176</v>
      </c>
    </row>
    <row r="259" spans="1:1" x14ac:dyDescent="0.25">
      <c r="A259">
        <v>-135.35</v>
      </c>
    </row>
    <row r="260" spans="1:1" x14ac:dyDescent="0.25">
      <c r="A260">
        <v>-133.55000000000001</v>
      </c>
    </row>
    <row r="261" spans="1:1" x14ac:dyDescent="0.25">
      <c r="A261" s="18"/>
    </row>
  </sheetData>
  <sortState ref="A4:A261">
    <sortCondition ref="A4"/>
  </sortState>
  <mergeCells count="4">
    <mergeCell ref="F6:F7"/>
    <mergeCell ref="F9:F10"/>
    <mergeCell ref="F20:F21"/>
    <mergeCell ref="F23:F24"/>
  </mergeCells>
  <hyperlinks>
    <hyperlink ref="A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zoomScale="115" zoomScaleNormal="115" workbookViewId="0">
      <selection activeCell="D31" sqref="D31"/>
    </sheetView>
  </sheetViews>
  <sheetFormatPr defaultRowHeight="15" x14ac:dyDescent="0.25"/>
  <cols>
    <col min="1" max="1" width="18.85546875" customWidth="1"/>
    <col min="3" max="3" width="3.7109375" customWidth="1"/>
    <col min="4" max="4" width="13.140625" customWidth="1"/>
  </cols>
  <sheetData>
    <row r="1" spans="1:5" x14ac:dyDescent="0.25">
      <c r="A1" s="8" t="s">
        <v>27</v>
      </c>
    </row>
    <row r="3" spans="1:5" x14ac:dyDescent="0.25">
      <c r="A3" t="s">
        <v>43</v>
      </c>
    </row>
    <row r="4" spans="1:5" x14ac:dyDescent="0.25">
      <c r="A4" t="s">
        <v>43</v>
      </c>
      <c r="C4" s="18" t="s">
        <v>0</v>
      </c>
      <c r="D4" s="18">
        <v>320</v>
      </c>
      <c r="E4" s="21" t="s">
        <v>23</v>
      </c>
    </row>
    <row r="5" spans="1:5" x14ac:dyDescent="0.25">
      <c r="A5" t="s">
        <v>43</v>
      </c>
      <c r="C5" s="18" t="s">
        <v>1</v>
      </c>
      <c r="D5" s="18">
        <v>300</v>
      </c>
      <c r="E5" s="21"/>
    </row>
    <row r="6" spans="1:5" x14ac:dyDescent="0.25">
      <c r="A6" t="s">
        <v>43</v>
      </c>
      <c r="C6" s="18" t="s">
        <v>2</v>
      </c>
      <c r="D6" s="18">
        <v>3</v>
      </c>
      <c r="E6" s="21"/>
    </row>
    <row r="7" spans="1:5" x14ac:dyDescent="0.25">
      <c r="A7" t="s">
        <v>43</v>
      </c>
      <c r="C7" s="18" t="s">
        <v>43</v>
      </c>
      <c r="D7" s="18">
        <f>COUNTIF(A3:A302,A84)</f>
        <v>104</v>
      </c>
      <c r="E7" s="21"/>
    </row>
    <row r="8" spans="1:5" x14ac:dyDescent="0.25">
      <c r="A8" t="s">
        <v>43</v>
      </c>
      <c r="C8" s="18" t="s">
        <v>41</v>
      </c>
      <c r="D8" s="18">
        <f>COUNTIF(A3:A302,A259)</f>
        <v>93</v>
      </c>
      <c r="E8" s="21"/>
    </row>
    <row r="9" spans="1:5" x14ac:dyDescent="0.25">
      <c r="A9" t="s">
        <v>43</v>
      </c>
      <c r="C9" s="18" t="s">
        <v>42</v>
      </c>
      <c r="D9" s="18">
        <f>COUNTIF(A3:A302,A176)</f>
        <v>103</v>
      </c>
      <c r="E9" s="21"/>
    </row>
    <row r="10" spans="1:5" x14ac:dyDescent="0.25">
      <c r="A10" t="s">
        <v>43</v>
      </c>
      <c r="C10" s="18"/>
      <c r="D10" s="18">
        <f>SUM(D7:D9)</f>
        <v>300</v>
      </c>
      <c r="E10" s="21"/>
    </row>
    <row r="11" spans="1:5" x14ac:dyDescent="0.25">
      <c r="A11" t="s">
        <v>43</v>
      </c>
      <c r="C11" s="18"/>
      <c r="D11" s="18"/>
      <c r="E11" s="21"/>
    </row>
    <row r="12" spans="1:5" x14ac:dyDescent="0.25">
      <c r="A12" t="s">
        <v>43</v>
      </c>
    </row>
    <row r="13" spans="1:5" x14ac:dyDescent="0.25">
      <c r="A13" t="s">
        <v>43</v>
      </c>
    </row>
    <row r="14" spans="1:5" x14ac:dyDescent="0.25">
      <c r="A14" t="s">
        <v>43</v>
      </c>
      <c r="C14" t="s">
        <v>46</v>
      </c>
      <c r="D14">
        <f>D7/D5</f>
        <v>0.34666666666666668</v>
      </c>
    </row>
    <row r="15" spans="1:5" x14ac:dyDescent="0.25">
      <c r="A15" t="s">
        <v>43</v>
      </c>
      <c r="C15" t="s">
        <v>45</v>
      </c>
      <c r="D15">
        <f>D8/D5</f>
        <v>0.31</v>
      </c>
    </row>
    <row r="16" spans="1:5" x14ac:dyDescent="0.25">
      <c r="A16" t="s">
        <v>43</v>
      </c>
      <c r="C16" t="s">
        <v>44</v>
      </c>
      <c r="D16">
        <f>D9/D5</f>
        <v>0.34333333333333332</v>
      </c>
    </row>
    <row r="17" spans="1:5" x14ac:dyDescent="0.25">
      <c r="A17" t="s">
        <v>43</v>
      </c>
      <c r="C17" t="s">
        <v>28</v>
      </c>
      <c r="D17">
        <f>D10/D5</f>
        <v>1</v>
      </c>
    </row>
    <row r="18" spans="1:5" x14ac:dyDescent="0.25">
      <c r="A18" t="s">
        <v>43</v>
      </c>
      <c r="C18" t="s">
        <v>29</v>
      </c>
      <c r="D18">
        <f>D11/D5</f>
        <v>0</v>
      </c>
    </row>
    <row r="19" spans="1:5" x14ac:dyDescent="0.25">
      <c r="A19" t="s">
        <v>43</v>
      </c>
    </row>
    <row r="20" spans="1:5" x14ac:dyDescent="0.25">
      <c r="A20" t="s">
        <v>43</v>
      </c>
      <c r="C20" t="s">
        <v>34</v>
      </c>
      <c r="D20">
        <f>D14-1.65*SQRT(D14*(1-D14)/D5)</f>
        <v>0.30133029421951707</v>
      </c>
      <c r="E20" s="11"/>
    </row>
    <row r="21" spans="1:5" x14ac:dyDescent="0.25">
      <c r="A21" t="s">
        <v>43</v>
      </c>
      <c r="C21" t="s">
        <v>35</v>
      </c>
      <c r="D21">
        <f>D15+1.65*SQRT(D15*(1-D15)/D5)</f>
        <v>0.35405839874530165</v>
      </c>
      <c r="E21" s="11"/>
    </row>
    <row r="22" spans="1:5" x14ac:dyDescent="0.25">
      <c r="A22" t="s">
        <v>43</v>
      </c>
    </row>
    <row r="23" spans="1:5" x14ac:dyDescent="0.25">
      <c r="A23" t="s">
        <v>43</v>
      </c>
      <c r="C23" t="s">
        <v>47</v>
      </c>
    </row>
    <row r="24" spans="1:5" x14ac:dyDescent="0.25">
      <c r="A24" t="s">
        <v>43</v>
      </c>
      <c r="C24" t="s">
        <v>48</v>
      </c>
    </row>
    <row r="25" spans="1:5" x14ac:dyDescent="0.25">
      <c r="A25" t="s">
        <v>43</v>
      </c>
    </row>
    <row r="26" spans="1:5" x14ac:dyDescent="0.25">
      <c r="A26" t="s">
        <v>43</v>
      </c>
    </row>
    <row r="27" spans="1:5" x14ac:dyDescent="0.25">
      <c r="A27" t="s">
        <v>43</v>
      </c>
    </row>
    <row r="28" spans="1:5" x14ac:dyDescent="0.25">
      <c r="A28" t="s">
        <v>43</v>
      </c>
    </row>
    <row r="29" spans="1:5" x14ac:dyDescent="0.25">
      <c r="A29" t="s">
        <v>43</v>
      </c>
    </row>
    <row r="30" spans="1:5" x14ac:dyDescent="0.25">
      <c r="A30" t="s">
        <v>43</v>
      </c>
    </row>
    <row r="31" spans="1:5" x14ac:dyDescent="0.25">
      <c r="A31" t="s">
        <v>43</v>
      </c>
    </row>
    <row r="32" spans="1:5" x14ac:dyDescent="0.25">
      <c r="A32" t="s">
        <v>43</v>
      </c>
    </row>
    <row r="33" spans="1:1" x14ac:dyDescent="0.25">
      <c r="A33" t="s">
        <v>43</v>
      </c>
    </row>
    <row r="34" spans="1:1" x14ac:dyDescent="0.25">
      <c r="A34" t="s">
        <v>43</v>
      </c>
    </row>
    <row r="35" spans="1:1" x14ac:dyDescent="0.25">
      <c r="A35" t="s">
        <v>43</v>
      </c>
    </row>
    <row r="36" spans="1:1" x14ac:dyDescent="0.25">
      <c r="A36" t="s">
        <v>43</v>
      </c>
    </row>
    <row r="37" spans="1:1" x14ac:dyDescent="0.25">
      <c r="A37" t="s">
        <v>43</v>
      </c>
    </row>
    <row r="38" spans="1:1" x14ac:dyDescent="0.25">
      <c r="A38" t="s">
        <v>43</v>
      </c>
    </row>
    <row r="39" spans="1:1" x14ac:dyDescent="0.25">
      <c r="A39" t="s">
        <v>43</v>
      </c>
    </row>
    <row r="40" spans="1:1" x14ac:dyDescent="0.25">
      <c r="A40" t="s">
        <v>43</v>
      </c>
    </row>
    <row r="41" spans="1:1" x14ac:dyDescent="0.25">
      <c r="A41" t="s">
        <v>43</v>
      </c>
    </row>
    <row r="42" spans="1:1" x14ac:dyDescent="0.25">
      <c r="A42" t="s">
        <v>43</v>
      </c>
    </row>
    <row r="43" spans="1:1" x14ac:dyDescent="0.25">
      <c r="A43" t="s">
        <v>43</v>
      </c>
    </row>
    <row r="44" spans="1:1" x14ac:dyDescent="0.25">
      <c r="A44" t="s">
        <v>43</v>
      </c>
    </row>
    <row r="45" spans="1:1" x14ac:dyDescent="0.25">
      <c r="A45" t="s">
        <v>43</v>
      </c>
    </row>
    <row r="46" spans="1:1" x14ac:dyDescent="0.25">
      <c r="A46" t="s">
        <v>43</v>
      </c>
    </row>
    <row r="47" spans="1:1" x14ac:dyDescent="0.25">
      <c r="A47" t="s">
        <v>43</v>
      </c>
    </row>
    <row r="48" spans="1:1" x14ac:dyDescent="0.25">
      <c r="A48" t="s">
        <v>43</v>
      </c>
    </row>
    <row r="49" spans="1:1" x14ac:dyDescent="0.25">
      <c r="A49" t="s">
        <v>43</v>
      </c>
    </row>
    <row r="50" spans="1:1" x14ac:dyDescent="0.25">
      <c r="A50" t="s">
        <v>43</v>
      </c>
    </row>
    <row r="51" spans="1:1" x14ac:dyDescent="0.25">
      <c r="A51" t="s">
        <v>43</v>
      </c>
    </row>
    <row r="52" spans="1:1" x14ac:dyDescent="0.25">
      <c r="A52" t="s">
        <v>43</v>
      </c>
    </row>
    <row r="53" spans="1:1" x14ac:dyDescent="0.25">
      <c r="A53" t="s">
        <v>43</v>
      </c>
    </row>
    <row r="54" spans="1:1" x14ac:dyDescent="0.25">
      <c r="A54" t="s">
        <v>43</v>
      </c>
    </row>
    <row r="55" spans="1:1" x14ac:dyDescent="0.25">
      <c r="A55" t="s">
        <v>43</v>
      </c>
    </row>
    <row r="56" spans="1:1" x14ac:dyDescent="0.25">
      <c r="A56" t="s">
        <v>43</v>
      </c>
    </row>
    <row r="57" spans="1:1" x14ac:dyDescent="0.25">
      <c r="A57" t="s">
        <v>43</v>
      </c>
    </row>
    <row r="58" spans="1:1" x14ac:dyDescent="0.25">
      <c r="A58" t="s">
        <v>43</v>
      </c>
    </row>
    <row r="59" spans="1:1" x14ac:dyDescent="0.25">
      <c r="A59" t="s">
        <v>43</v>
      </c>
    </row>
    <row r="60" spans="1:1" x14ac:dyDescent="0.25">
      <c r="A60" t="s">
        <v>43</v>
      </c>
    </row>
    <row r="61" spans="1:1" x14ac:dyDescent="0.25">
      <c r="A61" t="s">
        <v>43</v>
      </c>
    </row>
    <row r="62" spans="1:1" x14ac:dyDescent="0.25">
      <c r="A62" t="s">
        <v>43</v>
      </c>
    </row>
    <row r="63" spans="1:1" x14ac:dyDescent="0.25">
      <c r="A63" t="s">
        <v>43</v>
      </c>
    </row>
    <row r="64" spans="1:1" x14ac:dyDescent="0.25">
      <c r="A64" t="s">
        <v>43</v>
      </c>
    </row>
    <row r="65" spans="1:1" x14ac:dyDescent="0.25">
      <c r="A65" t="s">
        <v>43</v>
      </c>
    </row>
    <row r="66" spans="1:1" x14ac:dyDescent="0.25">
      <c r="A66" t="s">
        <v>43</v>
      </c>
    </row>
    <row r="67" spans="1:1" x14ac:dyDescent="0.25">
      <c r="A67" t="s">
        <v>43</v>
      </c>
    </row>
    <row r="68" spans="1:1" x14ac:dyDescent="0.25">
      <c r="A68" t="s">
        <v>43</v>
      </c>
    </row>
    <row r="69" spans="1:1" x14ac:dyDescent="0.25">
      <c r="A69" t="s">
        <v>43</v>
      </c>
    </row>
    <row r="70" spans="1:1" x14ac:dyDescent="0.25">
      <c r="A70" t="s">
        <v>43</v>
      </c>
    </row>
    <row r="71" spans="1:1" x14ac:dyDescent="0.25">
      <c r="A71" t="s">
        <v>43</v>
      </c>
    </row>
    <row r="72" spans="1:1" x14ac:dyDescent="0.25">
      <c r="A72" t="s">
        <v>43</v>
      </c>
    </row>
    <row r="73" spans="1:1" x14ac:dyDescent="0.25">
      <c r="A73" t="s">
        <v>43</v>
      </c>
    </row>
    <row r="74" spans="1:1" x14ac:dyDescent="0.25">
      <c r="A74" t="s">
        <v>43</v>
      </c>
    </row>
    <row r="75" spans="1:1" x14ac:dyDescent="0.25">
      <c r="A75" t="s">
        <v>43</v>
      </c>
    </row>
    <row r="76" spans="1:1" x14ac:dyDescent="0.25">
      <c r="A76" t="s">
        <v>43</v>
      </c>
    </row>
    <row r="77" spans="1:1" x14ac:dyDescent="0.25">
      <c r="A77" t="s">
        <v>43</v>
      </c>
    </row>
    <row r="78" spans="1:1" x14ac:dyDescent="0.25">
      <c r="A78" t="s">
        <v>43</v>
      </c>
    </row>
    <row r="79" spans="1:1" x14ac:dyDescent="0.25">
      <c r="A79" t="s">
        <v>43</v>
      </c>
    </row>
    <row r="80" spans="1:1" x14ac:dyDescent="0.25">
      <c r="A80" t="s">
        <v>43</v>
      </c>
    </row>
    <row r="81" spans="1:1" x14ac:dyDescent="0.25">
      <c r="A81" t="s">
        <v>43</v>
      </c>
    </row>
    <row r="82" spans="1:1" x14ac:dyDescent="0.25">
      <c r="A82" t="s">
        <v>43</v>
      </c>
    </row>
    <row r="83" spans="1:1" x14ac:dyDescent="0.25">
      <c r="A83" t="s">
        <v>43</v>
      </c>
    </row>
    <row r="84" spans="1:1" x14ac:dyDescent="0.25">
      <c r="A84" t="s">
        <v>43</v>
      </c>
    </row>
    <row r="85" spans="1:1" x14ac:dyDescent="0.25">
      <c r="A85" t="s">
        <v>43</v>
      </c>
    </row>
    <row r="86" spans="1:1" x14ac:dyDescent="0.25">
      <c r="A86" t="s">
        <v>43</v>
      </c>
    </row>
    <row r="87" spans="1:1" x14ac:dyDescent="0.25">
      <c r="A87" t="s">
        <v>43</v>
      </c>
    </row>
    <row r="88" spans="1:1" x14ac:dyDescent="0.25">
      <c r="A88" t="s">
        <v>43</v>
      </c>
    </row>
    <row r="89" spans="1:1" x14ac:dyDescent="0.25">
      <c r="A89" t="s">
        <v>43</v>
      </c>
    </row>
    <row r="90" spans="1:1" x14ac:dyDescent="0.25">
      <c r="A90" t="s">
        <v>43</v>
      </c>
    </row>
    <row r="91" spans="1:1" x14ac:dyDescent="0.25">
      <c r="A91" t="s">
        <v>43</v>
      </c>
    </row>
    <row r="92" spans="1:1" x14ac:dyDescent="0.25">
      <c r="A92" t="s">
        <v>43</v>
      </c>
    </row>
    <row r="93" spans="1:1" x14ac:dyDescent="0.25">
      <c r="A93" t="s">
        <v>43</v>
      </c>
    </row>
    <row r="94" spans="1:1" x14ac:dyDescent="0.25">
      <c r="A94" t="s">
        <v>43</v>
      </c>
    </row>
    <row r="95" spans="1:1" x14ac:dyDescent="0.25">
      <c r="A95" t="s">
        <v>43</v>
      </c>
    </row>
    <row r="96" spans="1:1" x14ac:dyDescent="0.25">
      <c r="A96" t="s">
        <v>43</v>
      </c>
    </row>
    <row r="97" spans="1:1" x14ac:dyDescent="0.25">
      <c r="A97" t="s">
        <v>43</v>
      </c>
    </row>
    <row r="98" spans="1:1" x14ac:dyDescent="0.25">
      <c r="A98" t="s">
        <v>43</v>
      </c>
    </row>
    <row r="99" spans="1:1" x14ac:dyDescent="0.25">
      <c r="A99" t="s">
        <v>43</v>
      </c>
    </row>
    <row r="100" spans="1:1" x14ac:dyDescent="0.25">
      <c r="A100" t="s">
        <v>43</v>
      </c>
    </row>
    <row r="101" spans="1:1" x14ac:dyDescent="0.25">
      <c r="A101" t="s">
        <v>43</v>
      </c>
    </row>
    <row r="102" spans="1:1" x14ac:dyDescent="0.25">
      <c r="A102" t="s">
        <v>43</v>
      </c>
    </row>
    <row r="103" spans="1:1" x14ac:dyDescent="0.25">
      <c r="A103" t="s">
        <v>43</v>
      </c>
    </row>
    <row r="104" spans="1:1" x14ac:dyDescent="0.25">
      <c r="A104" t="s">
        <v>43</v>
      </c>
    </row>
    <row r="105" spans="1:1" x14ac:dyDescent="0.25">
      <c r="A105" t="s">
        <v>43</v>
      </c>
    </row>
    <row r="106" spans="1:1" x14ac:dyDescent="0.25">
      <c r="A106" t="s">
        <v>43</v>
      </c>
    </row>
    <row r="107" spans="1:1" x14ac:dyDescent="0.25">
      <c r="A107" t="s">
        <v>42</v>
      </c>
    </row>
    <row r="108" spans="1:1" x14ac:dyDescent="0.25">
      <c r="A108" t="s">
        <v>42</v>
      </c>
    </row>
    <row r="109" spans="1:1" x14ac:dyDescent="0.25">
      <c r="A109" t="s">
        <v>42</v>
      </c>
    </row>
    <row r="110" spans="1:1" x14ac:dyDescent="0.25">
      <c r="A110" t="s">
        <v>42</v>
      </c>
    </row>
    <row r="111" spans="1:1" x14ac:dyDescent="0.25">
      <c r="A111" t="s">
        <v>42</v>
      </c>
    </row>
    <row r="112" spans="1:1" x14ac:dyDescent="0.25">
      <c r="A112" t="s">
        <v>42</v>
      </c>
    </row>
    <row r="113" spans="1:1" x14ac:dyDescent="0.25">
      <c r="A113" t="s">
        <v>42</v>
      </c>
    </row>
    <row r="114" spans="1:1" x14ac:dyDescent="0.25">
      <c r="A114" t="s">
        <v>42</v>
      </c>
    </row>
    <row r="115" spans="1:1" x14ac:dyDescent="0.25">
      <c r="A115" t="s">
        <v>42</v>
      </c>
    </row>
    <row r="116" spans="1:1" x14ac:dyDescent="0.25">
      <c r="A116" t="s">
        <v>42</v>
      </c>
    </row>
    <row r="117" spans="1:1" x14ac:dyDescent="0.25">
      <c r="A117" t="s">
        <v>42</v>
      </c>
    </row>
    <row r="118" spans="1:1" x14ac:dyDescent="0.25">
      <c r="A118" t="s">
        <v>42</v>
      </c>
    </row>
    <row r="119" spans="1:1" x14ac:dyDescent="0.25">
      <c r="A119" t="s">
        <v>42</v>
      </c>
    </row>
    <row r="120" spans="1:1" x14ac:dyDescent="0.25">
      <c r="A120" t="s">
        <v>42</v>
      </c>
    </row>
    <row r="121" spans="1:1" x14ac:dyDescent="0.25">
      <c r="A121" t="s">
        <v>42</v>
      </c>
    </row>
    <row r="122" spans="1:1" x14ac:dyDescent="0.25">
      <c r="A122" t="s">
        <v>42</v>
      </c>
    </row>
    <row r="123" spans="1:1" x14ac:dyDescent="0.25">
      <c r="A123" t="s">
        <v>42</v>
      </c>
    </row>
    <row r="124" spans="1:1" x14ac:dyDescent="0.25">
      <c r="A124" t="s">
        <v>42</v>
      </c>
    </row>
    <row r="125" spans="1:1" x14ac:dyDescent="0.25">
      <c r="A125" t="s">
        <v>42</v>
      </c>
    </row>
    <row r="126" spans="1:1" x14ac:dyDescent="0.25">
      <c r="A126" t="s">
        <v>42</v>
      </c>
    </row>
    <row r="127" spans="1:1" x14ac:dyDescent="0.25">
      <c r="A127" t="s">
        <v>42</v>
      </c>
    </row>
    <row r="128" spans="1:1" x14ac:dyDescent="0.25">
      <c r="A128" t="s">
        <v>42</v>
      </c>
    </row>
    <row r="129" spans="1:1" x14ac:dyDescent="0.25">
      <c r="A129" t="s">
        <v>42</v>
      </c>
    </row>
    <row r="130" spans="1:1" x14ac:dyDescent="0.25">
      <c r="A130" t="s">
        <v>42</v>
      </c>
    </row>
    <row r="131" spans="1:1" x14ac:dyDescent="0.25">
      <c r="A131" t="s">
        <v>42</v>
      </c>
    </row>
    <row r="132" spans="1:1" x14ac:dyDescent="0.25">
      <c r="A132" t="s">
        <v>42</v>
      </c>
    </row>
    <row r="133" spans="1:1" x14ac:dyDescent="0.25">
      <c r="A133" t="s">
        <v>42</v>
      </c>
    </row>
    <row r="134" spans="1:1" x14ac:dyDescent="0.25">
      <c r="A134" t="s">
        <v>42</v>
      </c>
    </row>
    <row r="135" spans="1:1" x14ac:dyDescent="0.25">
      <c r="A135" t="s">
        <v>42</v>
      </c>
    </row>
    <row r="136" spans="1:1" x14ac:dyDescent="0.25">
      <c r="A136" t="s">
        <v>42</v>
      </c>
    </row>
    <row r="137" spans="1:1" x14ac:dyDescent="0.25">
      <c r="A137" t="s">
        <v>42</v>
      </c>
    </row>
    <row r="138" spans="1:1" x14ac:dyDescent="0.25">
      <c r="A138" t="s">
        <v>42</v>
      </c>
    </row>
    <row r="139" spans="1:1" x14ac:dyDescent="0.25">
      <c r="A139" t="s">
        <v>42</v>
      </c>
    </row>
    <row r="140" spans="1:1" x14ac:dyDescent="0.25">
      <c r="A140" t="s">
        <v>42</v>
      </c>
    </row>
    <row r="141" spans="1:1" x14ac:dyDescent="0.25">
      <c r="A141" t="s">
        <v>42</v>
      </c>
    </row>
    <row r="142" spans="1:1" x14ac:dyDescent="0.25">
      <c r="A142" t="s">
        <v>42</v>
      </c>
    </row>
    <row r="143" spans="1:1" x14ac:dyDescent="0.25">
      <c r="A143" t="s">
        <v>42</v>
      </c>
    </row>
    <row r="144" spans="1:1" x14ac:dyDescent="0.25">
      <c r="A144" t="s">
        <v>42</v>
      </c>
    </row>
    <row r="145" spans="1:1" x14ac:dyDescent="0.25">
      <c r="A145" t="s">
        <v>42</v>
      </c>
    </row>
    <row r="146" spans="1:1" x14ac:dyDescent="0.25">
      <c r="A146" t="s">
        <v>42</v>
      </c>
    </row>
    <row r="147" spans="1:1" x14ac:dyDescent="0.25">
      <c r="A147" t="s">
        <v>42</v>
      </c>
    </row>
    <row r="148" spans="1:1" x14ac:dyDescent="0.25">
      <c r="A148" t="s">
        <v>42</v>
      </c>
    </row>
    <row r="149" spans="1:1" x14ac:dyDescent="0.25">
      <c r="A149" t="s">
        <v>42</v>
      </c>
    </row>
    <row r="150" spans="1:1" x14ac:dyDescent="0.25">
      <c r="A150" t="s">
        <v>42</v>
      </c>
    </row>
    <row r="151" spans="1:1" x14ac:dyDescent="0.25">
      <c r="A151" t="s">
        <v>42</v>
      </c>
    </row>
    <row r="152" spans="1:1" x14ac:dyDescent="0.25">
      <c r="A152" t="s">
        <v>42</v>
      </c>
    </row>
    <row r="153" spans="1:1" x14ac:dyDescent="0.25">
      <c r="A153" t="s">
        <v>42</v>
      </c>
    </row>
    <row r="154" spans="1:1" x14ac:dyDescent="0.25">
      <c r="A154" t="s">
        <v>42</v>
      </c>
    </row>
    <row r="155" spans="1:1" x14ac:dyDescent="0.25">
      <c r="A155" t="s">
        <v>42</v>
      </c>
    </row>
    <row r="156" spans="1:1" x14ac:dyDescent="0.25">
      <c r="A156" t="s">
        <v>42</v>
      </c>
    </row>
    <row r="157" spans="1:1" x14ac:dyDescent="0.25">
      <c r="A157" t="s">
        <v>42</v>
      </c>
    </row>
    <row r="158" spans="1:1" x14ac:dyDescent="0.25">
      <c r="A158" t="s">
        <v>42</v>
      </c>
    </row>
    <row r="159" spans="1:1" x14ac:dyDescent="0.25">
      <c r="A159" t="s">
        <v>42</v>
      </c>
    </row>
    <row r="160" spans="1:1" x14ac:dyDescent="0.25">
      <c r="A160" t="s">
        <v>42</v>
      </c>
    </row>
    <row r="161" spans="1:1" x14ac:dyDescent="0.25">
      <c r="A161" t="s">
        <v>42</v>
      </c>
    </row>
    <row r="162" spans="1:1" x14ac:dyDescent="0.25">
      <c r="A162" t="s">
        <v>42</v>
      </c>
    </row>
    <row r="163" spans="1:1" x14ac:dyDescent="0.25">
      <c r="A163" t="s">
        <v>42</v>
      </c>
    </row>
    <row r="164" spans="1:1" x14ac:dyDescent="0.25">
      <c r="A164" t="s">
        <v>42</v>
      </c>
    </row>
    <row r="165" spans="1:1" x14ac:dyDescent="0.25">
      <c r="A165" t="s">
        <v>42</v>
      </c>
    </row>
    <row r="166" spans="1:1" x14ac:dyDescent="0.25">
      <c r="A166" t="s">
        <v>42</v>
      </c>
    </row>
    <row r="167" spans="1:1" x14ac:dyDescent="0.25">
      <c r="A167" t="s">
        <v>42</v>
      </c>
    </row>
    <row r="168" spans="1:1" x14ac:dyDescent="0.25">
      <c r="A168" t="s">
        <v>42</v>
      </c>
    </row>
    <row r="169" spans="1:1" x14ac:dyDescent="0.25">
      <c r="A169" t="s">
        <v>42</v>
      </c>
    </row>
    <row r="170" spans="1:1" x14ac:dyDescent="0.25">
      <c r="A170" t="s">
        <v>42</v>
      </c>
    </row>
    <row r="171" spans="1:1" x14ac:dyDescent="0.25">
      <c r="A171" t="s">
        <v>42</v>
      </c>
    </row>
    <row r="172" spans="1:1" x14ac:dyDescent="0.25">
      <c r="A172" t="s">
        <v>42</v>
      </c>
    </row>
    <row r="173" spans="1:1" x14ac:dyDescent="0.25">
      <c r="A173" t="s">
        <v>42</v>
      </c>
    </row>
    <row r="174" spans="1:1" x14ac:dyDescent="0.25">
      <c r="A174" t="s">
        <v>42</v>
      </c>
    </row>
    <row r="175" spans="1:1" x14ac:dyDescent="0.25">
      <c r="A175" t="s">
        <v>42</v>
      </c>
    </row>
    <row r="176" spans="1:1" x14ac:dyDescent="0.25">
      <c r="A176" t="s">
        <v>42</v>
      </c>
    </row>
    <row r="177" spans="1:1" x14ac:dyDescent="0.25">
      <c r="A177" t="s">
        <v>42</v>
      </c>
    </row>
    <row r="178" spans="1:1" x14ac:dyDescent="0.25">
      <c r="A178" t="s">
        <v>42</v>
      </c>
    </row>
    <row r="179" spans="1:1" x14ac:dyDescent="0.25">
      <c r="A179" t="s">
        <v>42</v>
      </c>
    </row>
    <row r="180" spans="1:1" x14ac:dyDescent="0.25">
      <c r="A180" t="s">
        <v>42</v>
      </c>
    </row>
    <row r="181" spans="1:1" x14ac:dyDescent="0.25">
      <c r="A181" t="s">
        <v>42</v>
      </c>
    </row>
    <row r="182" spans="1:1" x14ac:dyDescent="0.25">
      <c r="A182" t="s">
        <v>42</v>
      </c>
    </row>
    <row r="183" spans="1:1" x14ac:dyDescent="0.25">
      <c r="A183" t="s">
        <v>42</v>
      </c>
    </row>
    <row r="184" spans="1:1" x14ac:dyDescent="0.25">
      <c r="A184" t="s">
        <v>42</v>
      </c>
    </row>
    <row r="185" spans="1:1" x14ac:dyDescent="0.25">
      <c r="A185" t="s">
        <v>42</v>
      </c>
    </row>
    <row r="186" spans="1:1" x14ac:dyDescent="0.25">
      <c r="A186" t="s">
        <v>42</v>
      </c>
    </row>
    <row r="187" spans="1:1" x14ac:dyDescent="0.25">
      <c r="A187" t="s">
        <v>42</v>
      </c>
    </row>
    <row r="188" spans="1:1" x14ac:dyDescent="0.25">
      <c r="A188" t="s">
        <v>42</v>
      </c>
    </row>
    <row r="189" spans="1:1" x14ac:dyDescent="0.25">
      <c r="A189" t="s">
        <v>42</v>
      </c>
    </row>
    <row r="190" spans="1:1" x14ac:dyDescent="0.25">
      <c r="A190" t="s">
        <v>42</v>
      </c>
    </row>
    <row r="191" spans="1:1" x14ac:dyDescent="0.25">
      <c r="A191" t="s">
        <v>42</v>
      </c>
    </row>
    <row r="192" spans="1:1" x14ac:dyDescent="0.25">
      <c r="A192" t="s">
        <v>42</v>
      </c>
    </row>
    <row r="193" spans="1:1" x14ac:dyDescent="0.25">
      <c r="A193" t="s">
        <v>42</v>
      </c>
    </row>
    <row r="194" spans="1:1" x14ac:dyDescent="0.25">
      <c r="A194" t="s">
        <v>42</v>
      </c>
    </row>
    <row r="195" spans="1:1" x14ac:dyDescent="0.25">
      <c r="A195" t="s">
        <v>42</v>
      </c>
    </row>
    <row r="196" spans="1:1" x14ac:dyDescent="0.25">
      <c r="A196" t="s">
        <v>42</v>
      </c>
    </row>
    <row r="197" spans="1:1" x14ac:dyDescent="0.25">
      <c r="A197" t="s">
        <v>42</v>
      </c>
    </row>
    <row r="198" spans="1:1" x14ac:dyDescent="0.25">
      <c r="A198" t="s">
        <v>42</v>
      </c>
    </row>
    <row r="199" spans="1:1" x14ac:dyDescent="0.25">
      <c r="A199" t="s">
        <v>42</v>
      </c>
    </row>
    <row r="200" spans="1:1" x14ac:dyDescent="0.25">
      <c r="A200" t="s">
        <v>42</v>
      </c>
    </row>
    <row r="201" spans="1:1" x14ac:dyDescent="0.25">
      <c r="A201" t="s">
        <v>42</v>
      </c>
    </row>
    <row r="202" spans="1:1" x14ac:dyDescent="0.25">
      <c r="A202" t="s">
        <v>42</v>
      </c>
    </row>
    <row r="203" spans="1:1" x14ac:dyDescent="0.25">
      <c r="A203" t="s">
        <v>42</v>
      </c>
    </row>
    <row r="204" spans="1:1" x14ac:dyDescent="0.25">
      <c r="A204" t="s">
        <v>42</v>
      </c>
    </row>
    <row r="205" spans="1:1" x14ac:dyDescent="0.25">
      <c r="A205" t="s">
        <v>42</v>
      </c>
    </row>
    <row r="206" spans="1:1" x14ac:dyDescent="0.25">
      <c r="A206" t="s">
        <v>42</v>
      </c>
    </row>
    <row r="207" spans="1:1" x14ac:dyDescent="0.25">
      <c r="A207" t="s">
        <v>42</v>
      </c>
    </row>
    <row r="208" spans="1:1" x14ac:dyDescent="0.25">
      <c r="A208" t="s">
        <v>42</v>
      </c>
    </row>
    <row r="209" spans="1:1" x14ac:dyDescent="0.25">
      <c r="A209" t="s">
        <v>42</v>
      </c>
    </row>
    <row r="210" spans="1:1" x14ac:dyDescent="0.25">
      <c r="A210" s="17" t="s">
        <v>41</v>
      </c>
    </row>
    <row r="211" spans="1:1" x14ac:dyDescent="0.25">
      <c r="A211" t="s">
        <v>41</v>
      </c>
    </row>
    <row r="212" spans="1:1" x14ac:dyDescent="0.25">
      <c r="A212" t="s">
        <v>41</v>
      </c>
    </row>
    <row r="213" spans="1:1" x14ac:dyDescent="0.25">
      <c r="A213" t="s">
        <v>41</v>
      </c>
    </row>
    <row r="214" spans="1:1" x14ac:dyDescent="0.25">
      <c r="A214" t="s">
        <v>41</v>
      </c>
    </row>
    <row r="215" spans="1:1" x14ac:dyDescent="0.25">
      <c r="A215" t="s">
        <v>41</v>
      </c>
    </row>
    <row r="216" spans="1:1" x14ac:dyDescent="0.25">
      <c r="A216" t="s">
        <v>41</v>
      </c>
    </row>
    <row r="217" spans="1:1" x14ac:dyDescent="0.25">
      <c r="A217" t="s">
        <v>41</v>
      </c>
    </row>
    <row r="218" spans="1:1" x14ac:dyDescent="0.25">
      <c r="A218" t="s">
        <v>41</v>
      </c>
    </row>
    <row r="219" spans="1:1" x14ac:dyDescent="0.25">
      <c r="A219" t="s">
        <v>41</v>
      </c>
    </row>
    <row r="220" spans="1:1" x14ac:dyDescent="0.25">
      <c r="A220" t="s">
        <v>41</v>
      </c>
    </row>
    <row r="221" spans="1:1" x14ac:dyDescent="0.25">
      <c r="A221" t="s">
        <v>41</v>
      </c>
    </row>
    <row r="222" spans="1:1" x14ac:dyDescent="0.25">
      <c r="A222" t="s">
        <v>41</v>
      </c>
    </row>
    <row r="223" spans="1:1" x14ac:dyDescent="0.25">
      <c r="A223" t="s">
        <v>41</v>
      </c>
    </row>
    <row r="224" spans="1:1" x14ac:dyDescent="0.25">
      <c r="A224" t="s">
        <v>41</v>
      </c>
    </row>
    <row r="225" spans="1:1" x14ac:dyDescent="0.25">
      <c r="A225" t="s">
        <v>41</v>
      </c>
    </row>
    <row r="226" spans="1:1" x14ac:dyDescent="0.25">
      <c r="A226" t="s">
        <v>41</v>
      </c>
    </row>
    <row r="227" spans="1:1" x14ac:dyDescent="0.25">
      <c r="A227" t="s">
        <v>41</v>
      </c>
    </row>
    <row r="228" spans="1:1" x14ac:dyDescent="0.25">
      <c r="A228" t="s">
        <v>41</v>
      </c>
    </row>
    <row r="229" spans="1:1" x14ac:dyDescent="0.25">
      <c r="A229" t="s">
        <v>41</v>
      </c>
    </row>
    <row r="230" spans="1:1" x14ac:dyDescent="0.25">
      <c r="A230" t="s">
        <v>41</v>
      </c>
    </row>
    <row r="231" spans="1:1" x14ac:dyDescent="0.25">
      <c r="A231" t="s">
        <v>41</v>
      </c>
    </row>
    <row r="232" spans="1:1" x14ac:dyDescent="0.25">
      <c r="A232" t="s">
        <v>41</v>
      </c>
    </row>
    <row r="233" spans="1:1" x14ac:dyDescent="0.25">
      <c r="A233" t="s">
        <v>41</v>
      </c>
    </row>
    <row r="234" spans="1:1" x14ac:dyDescent="0.25">
      <c r="A234" t="s">
        <v>41</v>
      </c>
    </row>
    <row r="235" spans="1:1" x14ac:dyDescent="0.25">
      <c r="A235" t="s">
        <v>41</v>
      </c>
    </row>
    <row r="236" spans="1:1" x14ac:dyDescent="0.25">
      <c r="A236" t="s">
        <v>41</v>
      </c>
    </row>
    <row r="237" spans="1:1" x14ac:dyDescent="0.25">
      <c r="A237" t="s">
        <v>41</v>
      </c>
    </row>
    <row r="238" spans="1:1" x14ac:dyDescent="0.25">
      <c r="A238" t="s">
        <v>41</v>
      </c>
    </row>
    <row r="239" spans="1:1" x14ac:dyDescent="0.25">
      <c r="A239" t="s">
        <v>41</v>
      </c>
    </row>
    <row r="240" spans="1:1" x14ac:dyDescent="0.25">
      <c r="A240" t="s">
        <v>41</v>
      </c>
    </row>
    <row r="241" spans="1:1" x14ac:dyDescent="0.25">
      <c r="A241" t="s">
        <v>41</v>
      </c>
    </row>
    <row r="242" spans="1:1" x14ac:dyDescent="0.25">
      <c r="A242" t="s">
        <v>41</v>
      </c>
    </row>
    <row r="243" spans="1:1" x14ac:dyDescent="0.25">
      <c r="A243" t="s">
        <v>41</v>
      </c>
    </row>
    <row r="244" spans="1:1" x14ac:dyDescent="0.25">
      <c r="A244" t="s">
        <v>41</v>
      </c>
    </row>
    <row r="245" spans="1:1" x14ac:dyDescent="0.25">
      <c r="A245" t="s">
        <v>41</v>
      </c>
    </row>
    <row r="246" spans="1:1" x14ac:dyDescent="0.25">
      <c r="A246" t="s">
        <v>41</v>
      </c>
    </row>
    <row r="247" spans="1:1" x14ac:dyDescent="0.25">
      <c r="A247" t="s">
        <v>41</v>
      </c>
    </row>
    <row r="248" spans="1:1" x14ac:dyDescent="0.25">
      <c r="A248" t="s">
        <v>41</v>
      </c>
    </row>
    <row r="249" spans="1:1" x14ac:dyDescent="0.25">
      <c r="A249" t="s">
        <v>41</v>
      </c>
    </row>
    <row r="250" spans="1:1" x14ac:dyDescent="0.25">
      <c r="A250" t="s">
        <v>41</v>
      </c>
    </row>
    <row r="251" spans="1:1" x14ac:dyDescent="0.25">
      <c r="A251" t="s">
        <v>41</v>
      </c>
    </row>
    <row r="252" spans="1:1" x14ac:dyDescent="0.25">
      <c r="A252" t="s">
        <v>41</v>
      </c>
    </row>
    <row r="253" spans="1:1" x14ac:dyDescent="0.25">
      <c r="A253" t="s">
        <v>41</v>
      </c>
    </row>
    <row r="254" spans="1:1" x14ac:dyDescent="0.25">
      <c r="A254" t="s">
        <v>41</v>
      </c>
    </row>
    <row r="255" spans="1:1" x14ac:dyDescent="0.25">
      <c r="A255" t="s">
        <v>41</v>
      </c>
    </row>
    <row r="256" spans="1:1" x14ac:dyDescent="0.25">
      <c r="A256" t="s">
        <v>41</v>
      </c>
    </row>
    <row r="257" spans="1:1" x14ac:dyDescent="0.25">
      <c r="A257" t="s">
        <v>41</v>
      </c>
    </row>
    <row r="258" spans="1:1" x14ac:dyDescent="0.25">
      <c r="A258" t="s">
        <v>41</v>
      </c>
    </row>
    <row r="259" spans="1:1" x14ac:dyDescent="0.25">
      <c r="A259" t="s">
        <v>41</v>
      </c>
    </row>
    <row r="260" spans="1:1" x14ac:dyDescent="0.25">
      <c r="A260" t="s">
        <v>41</v>
      </c>
    </row>
    <row r="261" spans="1:1" x14ac:dyDescent="0.25">
      <c r="A261" t="s">
        <v>41</v>
      </c>
    </row>
    <row r="262" spans="1:1" x14ac:dyDescent="0.25">
      <c r="A262" t="s">
        <v>41</v>
      </c>
    </row>
    <row r="263" spans="1:1" x14ac:dyDescent="0.25">
      <c r="A263" t="s">
        <v>41</v>
      </c>
    </row>
    <row r="264" spans="1:1" x14ac:dyDescent="0.25">
      <c r="A264" t="s">
        <v>41</v>
      </c>
    </row>
    <row r="265" spans="1:1" x14ac:dyDescent="0.25">
      <c r="A265" t="s">
        <v>41</v>
      </c>
    </row>
    <row r="266" spans="1:1" x14ac:dyDescent="0.25">
      <c r="A266" t="s">
        <v>41</v>
      </c>
    </row>
    <row r="267" spans="1:1" x14ac:dyDescent="0.25">
      <c r="A267" t="s">
        <v>41</v>
      </c>
    </row>
    <row r="268" spans="1:1" x14ac:dyDescent="0.25">
      <c r="A268" t="s">
        <v>41</v>
      </c>
    </row>
    <row r="269" spans="1:1" x14ac:dyDescent="0.25">
      <c r="A269" t="s">
        <v>41</v>
      </c>
    </row>
    <row r="270" spans="1:1" x14ac:dyDescent="0.25">
      <c r="A270" t="s">
        <v>41</v>
      </c>
    </row>
    <row r="271" spans="1:1" x14ac:dyDescent="0.25">
      <c r="A271" t="s">
        <v>41</v>
      </c>
    </row>
    <row r="272" spans="1:1" x14ac:dyDescent="0.25">
      <c r="A272" t="s">
        <v>41</v>
      </c>
    </row>
    <row r="273" spans="1:1" x14ac:dyDescent="0.25">
      <c r="A273" t="s">
        <v>41</v>
      </c>
    </row>
    <row r="274" spans="1:1" x14ac:dyDescent="0.25">
      <c r="A274" t="s">
        <v>41</v>
      </c>
    </row>
    <row r="275" spans="1:1" x14ac:dyDescent="0.25">
      <c r="A275" t="s">
        <v>41</v>
      </c>
    </row>
    <row r="276" spans="1:1" x14ac:dyDescent="0.25">
      <c r="A276" t="s">
        <v>41</v>
      </c>
    </row>
    <row r="277" spans="1:1" x14ac:dyDescent="0.25">
      <c r="A277" t="s">
        <v>41</v>
      </c>
    </row>
    <row r="278" spans="1:1" x14ac:dyDescent="0.25">
      <c r="A278" t="s">
        <v>41</v>
      </c>
    </row>
    <row r="279" spans="1:1" x14ac:dyDescent="0.25">
      <c r="A279" t="s">
        <v>41</v>
      </c>
    </row>
    <row r="280" spans="1:1" x14ac:dyDescent="0.25">
      <c r="A280" t="s">
        <v>41</v>
      </c>
    </row>
    <row r="281" spans="1:1" x14ac:dyDescent="0.25">
      <c r="A281" t="s">
        <v>41</v>
      </c>
    </row>
    <row r="282" spans="1:1" x14ac:dyDescent="0.25">
      <c r="A282" t="s">
        <v>41</v>
      </c>
    </row>
    <row r="283" spans="1:1" x14ac:dyDescent="0.25">
      <c r="A283" t="s">
        <v>41</v>
      </c>
    </row>
    <row r="284" spans="1:1" x14ac:dyDescent="0.25">
      <c r="A284" t="s">
        <v>41</v>
      </c>
    </row>
    <row r="285" spans="1:1" x14ac:dyDescent="0.25">
      <c r="A285" t="s">
        <v>41</v>
      </c>
    </row>
    <row r="286" spans="1:1" x14ac:dyDescent="0.25">
      <c r="A286" t="s">
        <v>41</v>
      </c>
    </row>
    <row r="287" spans="1:1" x14ac:dyDescent="0.25">
      <c r="A287" t="s">
        <v>41</v>
      </c>
    </row>
    <row r="288" spans="1:1" x14ac:dyDescent="0.25">
      <c r="A288" t="s">
        <v>41</v>
      </c>
    </row>
    <row r="289" spans="1:1" x14ac:dyDescent="0.25">
      <c r="A289" t="s">
        <v>41</v>
      </c>
    </row>
    <row r="290" spans="1:1" x14ac:dyDescent="0.25">
      <c r="A290" t="s">
        <v>41</v>
      </c>
    </row>
    <row r="291" spans="1:1" x14ac:dyDescent="0.25">
      <c r="A291" t="s">
        <v>41</v>
      </c>
    </row>
    <row r="292" spans="1:1" x14ac:dyDescent="0.25">
      <c r="A292" t="s">
        <v>41</v>
      </c>
    </row>
    <row r="293" spans="1:1" x14ac:dyDescent="0.25">
      <c r="A293" t="s">
        <v>41</v>
      </c>
    </row>
    <row r="294" spans="1:1" x14ac:dyDescent="0.25">
      <c r="A294" t="s">
        <v>41</v>
      </c>
    </row>
    <row r="295" spans="1:1" x14ac:dyDescent="0.25">
      <c r="A295" t="s">
        <v>41</v>
      </c>
    </row>
    <row r="296" spans="1:1" x14ac:dyDescent="0.25">
      <c r="A296" t="s">
        <v>41</v>
      </c>
    </row>
    <row r="297" spans="1:1" x14ac:dyDescent="0.25">
      <c r="A297" t="s">
        <v>41</v>
      </c>
    </row>
    <row r="298" spans="1:1" x14ac:dyDescent="0.25">
      <c r="A298" t="s">
        <v>41</v>
      </c>
    </row>
    <row r="299" spans="1:1" x14ac:dyDescent="0.25">
      <c r="A299" t="s">
        <v>41</v>
      </c>
    </row>
    <row r="300" spans="1:1" x14ac:dyDescent="0.25">
      <c r="A300" t="s">
        <v>41</v>
      </c>
    </row>
    <row r="301" spans="1:1" x14ac:dyDescent="0.25">
      <c r="A301" t="s">
        <v>41</v>
      </c>
    </row>
    <row r="302" spans="1:1" x14ac:dyDescent="0.25">
      <c r="A302" t="s">
        <v>41</v>
      </c>
    </row>
    <row r="303" spans="1:1" x14ac:dyDescent="0.25">
      <c r="A303" s="8"/>
    </row>
  </sheetData>
  <sortState ref="A3:A303">
    <sortCondition ref="A2"/>
  </sortState>
  <mergeCells count="2">
    <mergeCell ref="E4:E11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   </vt:lpstr>
      <vt:lpstr> </vt:lpstr>
      <vt:lpstr>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2024-01-18T18:59:00Z</dcterms:modified>
</cp:coreProperties>
</file>