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2605" windowHeight="10335" activeTab="2"/>
  </bookViews>
  <sheets>
    <sheet name="Лист1" sheetId="1" r:id="rId1"/>
    <sheet name="Задание 1." sheetId="5" r:id="rId2"/>
    <sheet name="Задание 2." sheetId="3" r:id="rId3"/>
  </sheets>
  <calcPr calcId="145621" concurrentCalc="0"/>
</workbook>
</file>

<file path=xl/calcChain.xml><?xml version="1.0" encoding="utf-8"?>
<calcChain xmlns="http://schemas.openxmlformats.org/spreadsheetml/2006/main">
  <c r="E16" i="5" l="1"/>
  <c r="D21" i="3"/>
  <c r="D20" i="3"/>
  <c r="D18" i="3"/>
  <c r="D17" i="3"/>
  <c r="D16" i="3"/>
  <c r="D15" i="3"/>
  <c r="D14" i="3"/>
  <c r="I8" i="5"/>
  <c r="I7" i="5"/>
  <c r="E18" i="5"/>
  <c r="E17" i="5"/>
  <c r="E14" i="5"/>
  <c r="E23" i="5"/>
  <c r="E13" i="5"/>
  <c r="E12" i="5"/>
  <c r="E11" i="5"/>
  <c r="E10" i="5"/>
  <c r="E7" i="5"/>
  <c r="E15" i="5"/>
  <c r="I10" i="5"/>
  <c r="E25" i="5"/>
  <c r="E22" i="5"/>
  <c r="I9" i="5"/>
  <c r="E21" i="5"/>
  <c r="E20" i="5"/>
  <c r="E19" i="5"/>
</calcChain>
</file>

<file path=xl/sharedStrings.xml><?xml version="1.0" encoding="utf-8"?>
<sst xmlns="http://schemas.openxmlformats.org/spreadsheetml/2006/main" count="323" uniqueCount="45">
  <si>
    <t>С на</t>
  </si>
  <si>
    <t>без</t>
  </si>
  <si>
    <t>Four</t>
  </si>
  <si>
    <t>Five</t>
  </si>
  <si>
    <t>Two</t>
  </si>
  <si>
    <t>One</t>
  </si>
  <si>
    <t>Thr</t>
  </si>
  <si>
    <t>кол-во</t>
  </si>
  <si>
    <t>доля от 4</t>
  </si>
  <si>
    <t>доля от 5</t>
  </si>
  <si>
    <t>мин</t>
  </si>
  <si>
    <t>макс</t>
  </si>
  <si>
    <t>медиана</t>
  </si>
  <si>
    <t xml:space="preserve">ср.знач </t>
  </si>
  <si>
    <t>эксцесс</t>
  </si>
  <si>
    <t>значение ошибки выборки</t>
  </si>
  <si>
    <t>доверит.норма</t>
  </si>
  <si>
    <t>левая граница 0,9-доверительного интервала для E(X)</t>
  </si>
  <si>
    <t>нижняя граница нормы</t>
  </si>
  <si>
    <t>левая границу 0,9-доверительного интервала для Var(X)</t>
  </si>
  <si>
    <t>правая граница 0,9-доверительного интервала для Var(X)</t>
  </si>
  <si>
    <t>исходной выборки</t>
  </si>
  <si>
    <t>объем очищенной от пропусков выборки</t>
  </si>
  <si>
    <t>первая квартиль</t>
  </si>
  <si>
    <t>третья квартиль</t>
  </si>
  <si>
    <t>исправленная дисперсию</t>
  </si>
  <si>
    <t>стандартное отклонение (несмещенное)</t>
  </si>
  <si>
    <t>размах выборки</t>
  </si>
  <si>
    <t>коэффициент асимметрии</t>
  </si>
  <si>
    <t>не трогать</t>
  </si>
  <si>
    <t>найди сам</t>
  </si>
  <si>
    <t xml:space="preserve">подставь свои значения </t>
  </si>
  <si>
    <t>Задание 1.</t>
  </si>
  <si>
    <t>критечская точка для левой</t>
  </si>
  <si>
    <t>критечская точка для правой</t>
  </si>
  <si>
    <t>Ответы корресп.</t>
  </si>
  <si>
    <t>доля от 3</t>
  </si>
  <si>
    <t>доля от 2</t>
  </si>
  <si>
    <t>доля от 1</t>
  </si>
  <si>
    <t>корень/2</t>
  </si>
  <si>
    <t>17(1)</t>
  </si>
  <si>
    <t>верхняя граница нормы</t>
  </si>
  <si>
    <t>правая граница 0,9-доверительного интервала для E(X)</t>
  </si>
  <si>
    <t>Введите левую границу 0,9-доверительного интервала для истинной доли "Five"</t>
  </si>
  <si>
    <t>Введите правую границу 0,9-доверительного интервала для истинной доли ответов "Four"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</si>
</sst>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C2D2E"/>
      <name val="Arial"/>
      <family val="2"/>
      <charset val="204"/>
    </font>
    <font>
      <sz val="8"/>
      <color rgb="FF2C2D2E"/>
      <name val="Times New Roman"/>
      <family val="1"/>
      <charset val="204"/>
    </font>
    <font>
      <sz val="8"/>
      <color theme="1"/>
      <name val="Calibri"/>
      <family val="2"/>
      <scheme val="minor"/>
    </font>
    <font>
      <sz val="11"/>
      <color rgb="FF2C2D2E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4"/>
      <color rgb="FF2C2D2E"/>
      <name val="Times New Roman"/>
      <family val="1"/>
      <charset val="204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3" fillId="0" borderId="0" xfId="0" applyNumberFormat="1" applyFont="1" applyAlignment="1">
      <alignment horizontal="justify" wrapText="1"/>
    </xf>
    <xf numFmtId="2" fontId="1" fillId="0" borderId="0" xfId="0" applyNumberFormat="1" applyFont="1" applyAlignment="1"/>
    <xf numFmtId="2" fontId="2" fillId="0" borderId="0" xfId="0" applyNumberFormat="1" applyFont="1" applyAlignment="1">
      <alignment horizontal="justify" wrapText="1"/>
    </xf>
    <xf numFmtId="2" fontId="0" fillId="0" borderId="0" xfId="0" applyNumberFormat="1" applyAlignment="1"/>
    <xf numFmtId="0" fontId="4" fillId="0" borderId="0" xfId="0" applyFont="1"/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5" borderId="2" xfId="0" applyFill="1" applyBorder="1"/>
    <xf numFmtId="0" fontId="0" fillId="5" borderId="3" xfId="0" applyFill="1" applyBorder="1"/>
    <xf numFmtId="0" fontId="8" fillId="5" borderId="3" xfId="0" applyFont="1" applyFill="1" applyBorder="1"/>
    <xf numFmtId="0" fontId="0" fillId="5" borderId="4" xfId="0" applyFill="1" applyBorder="1"/>
    <xf numFmtId="0" fontId="5" fillId="0" borderId="1" xfId="0" applyFont="1" applyBorder="1" applyAlignment="1">
      <alignment horizontal="center" vertic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6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9" fillId="3" borderId="0" xfId="0" applyFont="1" applyFill="1" applyAlignment="1">
      <alignment horizont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'Задание 2.'!$C$7:$C$11</c:f>
              <c:strCache>
                <c:ptCount val="5"/>
                <c:pt idx="0">
                  <c:v>Five</c:v>
                </c:pt>
                <c:pt idx="1">
                  <c:v>Four</c:v>
                </c:pt>
                <c:pt idx="2">
                  <c:v>Thr</c:v>
                </c:pt>
                <c:pt idx="3">
                  <c:v>Two</c:v>
                </c:pt>
                <c:pt idx="4">
                  <c:v>One</c:v>
                </c:pt>
              </c:strCache>
            </c:strRef>
          </c:cat>
          <c:val>
            <c:numRef>
              <c:f>'Задание 2.'!$D$7:$D$11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30</c:v>
                </c:pt>
                <c:pt idx="3">
                  <c:v>106</c:v>
                </c:pt>
                <c:pt idx="4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ED-4F65-B028-247E518A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02976"/>
        <c:axId val="225904512"/>
      </c:barChart>
      <c:catAx>
        <c:axId val="2259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904512"/>
        <c:crosses val="autoZero"/>
        <c:auto val="1"/>
        <c:lblAlgn val="ctr"/>
        <c:lblOffset val="100"/>
        <c:noMultiLvlLbl val="0"/>
      </c:catAx>
      <c:valAx>
        <c:axId val="22590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142875</xdr:colOff>
      <xdr:row>32</xdr:row>
      <xdr:rowOff>104775</xdr:rowOff>
    </xdr:to>
    <xdr:pic>
      <xdr:nvPicPr>
        <xdr:cNvPr id="2" name="Рисунок 1" descr="https://storage.yandexcloud.net/wr4img/568565_image157_5d6153691290024f84c41660_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1500"/>
          <a:ext cx="5629275" cy="562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523875</xdr:colOff>
      <xdr:row>4</xdr:row>
      <xdr:rowOff>76200</xdr:rowOff>
    </xdr:from>
    <xdr:to>
      <xdr:col>20</xdr:col>
      <xdr:colOff>219075</xdr:colOff>
      <xdr:row>11</xdr:row>
      <xdr:rowOff>76200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7975" y="838200"/>
          <a:ext cx="5791200" cy="133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68592</xdr:colOff>
      <xdr:row>14</xdr:row>
      <xdr:rowOff>41413</xdr:rowOff>
    </xdr:from>
    <xdr:to>
      <xdr:col>5</xdr:col>
      <xdr:colOff>558782</xdr:colOff>
      <xdr:row>14</xdr:row>
      <xdr:rowOff>180923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483" y="2724978"/>
          <a:ext cx="490190" cy="13951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596348</xdr:colOff>
      <xdr:row>7</xdr:row>
      <xdr:rowOff>8283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8891" y="1159565"/>
          <a:ext cx="596348" cy="198783"/>
        </a:xfrm>
        <a:prstGeom prst="rect">
          <a:avLst/>
        </a:prstGeom>
      </xdr:spPr>
    </xdr:pic>
    <xdr:clientData/>
  </xdr:twoCellAnchor>
  <xdr:twoCellAnchor editAs="oneCell">
    <xdr:from>
      <xdr:col>5</xdr:col>
      <xdr:colOff>24848</xdr:colOff>
      <xdr:row>9</xdr:row>
      <xdr:rowOff>16565</xdr:rowOff>
    </xdr:from>
    <xdr:to>
      <xdr:col>6</xdr:col>
      <xdr:colOff>6069</xdr:colOff>
      <xdr:row>10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3739" y="1747630"/>
          <a:ext cx="594134" cy="173935"/>
        </a:xfrm>
        <a:prstGeom prst="rect">
          <a:avLst/>
        </a:prstGeom>
      </xdr:spPr>
    </xdr:pic>
    <xdr:clientData/>
  </xdr:twoCellAnchor>
  <xdr:twoCellAnchor editAs="oneCell">
    <xdr:from>
      <xdr:col>5</xdr:col>
      <xdr:colOff>33131</xdr:colOff>
      <xdr:row>11</xdr:row>
      <xdr:rowOff>8283</xdr:rowOff>
    </xdr:from>
    <xdr:to>
      <xdr:col>6</xdr:col>
      <xdr:colOff>16412</xdr:colOff>
      <xdr:row>12</xdr:row>
      <xdr:rowOff>3656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2022" y="2120348"/>
          <a:ext cx="596194" cy="1858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190499</xdr:rowOff>
    </xdr:from>
    <xdr:to>
      <xdr:col>6</xdr:col>
      <xdr:colOff>33131</xdr:colOff>
      <xdr:row>11</xdr:row>
      <xdr:rowOff>16233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28891" y="1921564"/>
          <a:ext cx="646044" cy="206734"/>
        </a:xfrm>
        <a:prstGeom prst="rect">
          <a:avLst/>
        </a:prstGeom>
      </xdr:spPr>
    </xdr:pic>
    <xdr:clientData/>
  </xdr:twoCellAnchor>
  <xdr:twoCellAnchor editAs="oneCell">
    <xdr:from>
      <xdr:col>5</xdr:col>
      <xdr:colOff>2929</xdr:colOff>
      <xdr:row>12</xdr:row>
      <xdr:rowOff>0</xdr:rowOff>
    </xdr:from>
    <xdr:to>
      <xdr:col>6</xdr:col>
      <xdr:colOff>24850</xdr:colOff>
      <xdr:row>12</xdr:row>
      <xdr:rowOff>182216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31820" y="2302565"/>
          <a:ext cx="634834" cy="182216"/>
        </a:xfrm>
        <a:prstGeom prst="rect">
          <a:avLst/>
        </a:prstGeom>
      </xdr:spPr>
    </xdr:pic>
    <xdr:clientData/>
  </xdr:twoCellAnchor>
  <xdr:twoCellAnchor editAs="oneCell">
    <xdr:from>
      <xdr:col>5</xdr:col>
      <xdr:colOff>41413</xdr:colOff>
      <xdr:row>13</xdr:row>
      <xdr:rowOff>0</xdr:rowOff>
    </xdr:from>
    <xdr:to>
      <xdr:col>6</xdr:col>
      <xdr:colOff>24848</xdr:colOff>
      <xdr:row>13</xdr:row>
      <xdr:rowOff>174318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70304" y="2493065"/>
          <a:ext cx="596348" cy="1743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8283</xdr:colOff>
      <xdr:row>16</xdr:row>
      <xdr:rowOff>5312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28891" y="2874065"/>
          <a:ext cx="621196" cy="19581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1</xdr:rowOff>
    </xdr:from>
    <xdr:to>
      <xdr:col>6</xdr:col>
      <xdr:colOff>4570</xdr:colOff>
      <xdr:row>17</xdr:row>
      <xdr:rowOff>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8891" y="3064566"/>
          <a:ext cx="617483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182216</xdr:rowOff>
    </xdr:from>
    <xdr:to>
      <xdr:col>6</xdr:col>
      <xdr:colOff>8283</xdr:colOff>
      <xdr:row>19</xdr:row>
      <xdr:rowOff>173935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28891" y="3437281"/>
          <a:ext cx="621196" cy="372719"/>
        </a:xfrm>
        <a:prstGeom prst="rect">
          <a:avLst/>
        </a:prstGeom>
      </xdr:spPr>
    </xdr:pic>
    <xdr:clientData/>
  </xdr:twoCellAnchor>
  <xdr:twoCellAnchor editAs="oneCell">
    <xdr:from>
      <xdr:col>4</xdr:col>
      <xdr:colOff>1010477</xdr:colOff>
      <xdr:row>21</xdr:row>
      <xdr:rowOff>1</xdr:rowOff>
    </xdr:from>
    <xdr:to>
      <xdr:col>5</xdr:col>
      <xdr:colOff>596348</xdr:colOff>
      <xdr:row>23</xdr:row>
      <xdr:rowOff>8283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28890" y="4017066"/>
          <a:ext cx="596349" cy="389282"/>
        </a:xfrm>
        <a:prstGeom prst="rect">
          <a:avLst/>
        </a:prstGeom>
      </xdr:spPr>
    </xdr:pic>
    <xdr:clientData/>
  </xdr:twoCellAnchor>
  <xdr:twoCellAnchor editAs="oneCell">
    <xdr:from>
      <xdr:col>5</xdr:col>
      <xdr:colOff>41414</xdr:colOff>
      <xdr:row>17</xdr:row>
      <xdr:rowOff>24848</xdr:rowOff>
    </xdr:from>
    <xdr:to>
      <xdr:col>5</xdr:col>
      <xdr:colOff>497244</xdr:colOff>
      <xdr:row>18</xdr:row>
      <xdr:rowOff>8283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70305" y="3279913"/>
          <a:ext cx="455830" cy="1739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102706</xdr:colOff>
      <xdr:row>20</xdr:row>
      <xdr:rowOff>132522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28891" y="3826565"/>
          <a:ext cx="715619" cy="13252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6</xdr:col>
      <xdr:colOff>81757</xdr:colOff>
      <xdr:row>24</xdr:row>
      <xdr:rowOff>165652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28891" y="4588565"/>
          <a:ext cx="694670" cy="1656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165652</xdr:colOff>
      <xdr:row>7</xdr:row>
      <xdr:rowOff>163190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20500" y="1350065"/>
          <a:ext cx="670891" cy="163190"/>
        </a:xfrm>
        <a:prstGeom prst="rect">
          <a:avLst/>
        </a:prstGeom>
      </xdr:spPr>
    </xdr:pic>
    <xdr:clientData/>
  </xdr:twoCellAnchor>
  <xdr:twoCellAnchor editAs="oneCell">
    <xdr:from>
      <xdr:col>8</xdr:col>
      <xdr:colOff>579781</xdr:colOff>
      <xdr:row>6</xdr:row>
      <xdr:rowOff>13341</xdr:rowOff>
    </xdr:from>
    <xdr:to>
      <xdr:col>10</xdr:col>
      <xdr:colOff>149086</xdr:colOff>
      <xdr:row>6</xdr:row>
      <xdr:rowOff>177601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587368" y="1172906"/>
          <a:ext cx="687457" cy="164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176212</xdr:rowOff>
    </xdr:from>
    <xdr:to>
      <xdr:col>13</xdr:col>
      <xdr:colOff>457200</xdr:colOff>
      <xdr:row>17</xdr:row>
      <xdr:rowOff>42862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5</xdr:col>
      <xdr:colOff>9525</xdr:colOff>
      <xdr:row>20</xdr:row>
      <xdr:rowOff>104775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3638550"/>
          <a:ext cx="619125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P18" sqref="P18"/>
    </sheetView>
  </sheetViews>
  <sheetFormatPr defaultRowHeight="15" x14ac:dyDescent="0.25"/>
  <cols>
    <col min="1" max="1" width="9.7109375" style="4" customWidth="1"/>
  </cols>
  <sheetData>
    <row r="1" spans="1:5" x14ac:dyDescent="0.25">
      <c r="A1" s="1"/>
      <c r="B1" s="6"/>
      <c r="E1" s="5"/>
    </row>
    <row r="2" spans="1:5" x14ac:dyDescent="0.25">
      <c r="A2" s="2"/>
    </row>
    <row r="3" spans="1:5" x14ac:dyDescent="0.25">
      <c r="A3" s="3"/>
    </row>
  </sheetData>
  <sortState ref="A1:A3">
    <sortCondition ref="A1:A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zoomScale="115" zoomScaleNormal="115" workbookViewId="0">
      <selection activeCell="E23" sqref="E23"/>
    </sheetView>
  </sheetViews>
  <sheetFormatPr defaultRowHeight="15" x14ac:dyDescent="0.25"/>
  <cols>
    <col min="1" max="1" width="23.42578125" bestFit="1" customWidth="1"/>
    <col min="2" max="2" width="13.85546875" customWidth="1"/>
    <col min="3" max="3" width="5.28515625" customWidth="1"/>
    <col min="4" max="4" width="55" bestFit="1" customWidth="1"/>
    <col min="5" max="5" width="15.140625" customWidth="1"/>
    <col min="6" max="6" width="9.140625" customWidth="1"/>
    <col min="7" max="7" width="15.140625" bestFit="1" customWidth="1"/>
    <col min="8" max="8" width="27.85546875" customWidth="1"/>
    <col min="9" max="9" width="9.140625" customWidth="1"/>
    <col min="10" max="10" width="7.5703125" bestFit="1" customWidth="1"/>
    <col min="11" max="13" width="9.140625" customWidth="1"/>
  </cols>
  <sheetData>
    <row r="1" spans="1:13" ht="15.75" thickBot="1" x14ac:dyDescent="0.3">
      <c r="A1" s="18" t="s">
        <v>32</v>
      </c>
    </row>
    <row r="2" spans="1:13" x14ac:dyDescent="0.25">
      <c r="A2" s="14" t="s">
        <v>31</v>
      </c>
    </row>
    <row r="3" spans="1:13" ht="15.75" thickBot="1" x14ac:dyDescent="0.3">
      <c r="A3" s="17"/>
    </row>
    <row r="4" spans="1:13" x14ac:dyDescent="0.25">
      <c r="A4" s="14">
        <v>-349.5041875</v>
      </c>
    </row>
    <row r="5" spans="1:13" x14ac:dyDescent="0.25">
      <c r="A5" s="15">
        <v>-319.49796250000003</v>
      </c>
      <c r="C5" s="10">
        <v>1</v>
      </c>
      <c r="D5" t="s">
        <v>21</v>
      </c>
      <c r="E5" s="13">
        <v>300</v>
      </c>
      <c r="F5" s="30" t="s">
        <v>30</v>
      </c>
    </row>
    <row r="6" spans="1:13" x14ac:dyDescent="0.25">
      <c r="A6" s="15">
        <v>-281.7362</v>
      </c>
      <c r="C6" s="10">
        <v>2</v>
      </c>
      <c r="D6" t="s">
        <v>22</v>
      </c>
      <c r="E6" s="13">
        <v>257</v>
      </c>
      <c r="F6" s="30"/>
      <c r="H6" s="11" t="s">
        <v>29</v>
      </c>
      <c r="I6" s="28"/>
      <c r="J6" s="28"/>
      <c r="K6" s="28"/>
      <c r="L6" s="29"/>
      <c r="M6" s="29"/>
    </row>
    <row r="7" spans="1:13" x14ac:dyDescent="0.25">
      <c r="A7" s="15">
        <v>-280.5154</v>
      </c>
      <c r="C7" s="10">
        <v>3</v>
      </c>
      <c r="D7" s="29" t="s">
        <v>15</v>
      </c>
      <c r="E7" s="29">
        <f>_xlfn.STDEV.S(A5:A261)/SQRT(COUNT(A5:A261))</f>
        <v>1.6749187775810273</v>
      </c>
      <c r="H7" s="26" t="s">
        <v>33</v>
      </c>
      <c r="I7" s="12">
        <f>_xlfn.CHISQ.INV.RT(0.1,E6-1)</f>
        <v>285.39266666914097</v>
      </c>
      <c r="J7" s="12"/>
      <c r="K7" s="12"/>
      <c r="L7" s="11"/>
      <c r="M7" s="11"/>
    </row>
    <row r="8" spans="1:13" x14ac:dyDescent="0.25">
      <c r="A8" s="15">
        <v>-279.01589999999999</v>
      </c>
      <c r="C8" s="10">
        <v>4</v>
      </c>
      <c r="D8" t="s">
        <v>10</v>
      </c>
      <c r="E8" s="13">
        <v>-349.5041875</v>
      </c>
      <c r="F8" s="30" t="s">
        <v>30</v>
      </c>
      <c r="H8" s="26" t="s">
        <v>34</v>
      </c>
      <c r="I8" s="12">
        <f>_xlfn.CHISQ.INV.RT(0.9,E6-1)</f>
        <v>227.46369331642094</v>
      </c>
      <c r="J8" s="12"/>
      <c r="K8" s="12"/>
      <c r="L8" s="11"/>
      <c r="M8" s="11"/>
    </row>
    <row r="9" spans="1:13" x14ac:dyDescent="0.25">
      <c r="A9" s="15">
        <v>-277.76400000000001</v>
      </c>
      <c r="C9" s="10">
        <v>5</v>
      </c>
      <c r="D9" t="s">
        <v>11</v>
      </c>
      <c r="E9" s="13">
        <v>-49.441937500000201</v>
      </c>
      <c r="F9" s="30"/>
      <c r="H9" s="27" t="s">
        <v>16</v>
      </c>
      <c r="I9" s="12">
        <f>_xlfn.CONFIDENCE.NORM(0.1,E15,E6)</f>
        <v>2.8504301884395349</v>
      </c>
      <c r="J9" s="12"/>
      <c r="K9" s="12"/>
      <c r="L9" s="11"/>
      <c r="M9" s="11"/>
    </row>
    <row r="10" spans="1:13" x14ac:dyDescent="0.25">
      <c r="A10" s="15">
        <v>-276.6558</v>
      </c>
      <c r="C10" s="10">
        <v>6</v>
      </c>
      <c r="D10" t="s">
        <v>23</v>
      </c>
      <c r="E10">
        <f>_xlfn.QUARTILE.INC(A4:A260,1)</f>
        <v>-244.50880000000001</v>
      </c>
      <c r="H10" s="26" t="s">
        <v>39</v>
      </c>
      <c r="I10" s="12">
        <f>E15/2</f>
        <v>13.890558828742737</v>
      </c>
      <c r="J10" s="9"/>
      <c r="K10" s="9"/>
    </row>
    <row r="11" spans="1:13" x14ac:dyDescent="0.25">
      <c r="A11" s="15">
        <v>-276.01749999999998</v>
      </c>
      <c r="C11" s="10">
        <v>7</v>
      </c>
      <c r="D11" t="s">
        <v>12</v>
      </c>
      <c r="E11">
        <f>_xlfn.QUARTILE.INC(A4:A260,2)</f>
        <v>-229.62299999999999</v>
      </c>
    </row>
    <row r="12" spans="1:13" x14ac:dyDescent="0.25">
      <c r="A12" s="15">
        <v>-275.62200000000001</v>
      </c>
      <c r="C12" s="10">
        <v>8</v>
      </c>
      <c r="D12" t="s">
        <v>24</v>
      </c>
      <c r="E12">
        <f>_xlfn.QUARTILE.INC(A4:A260,3)</f>
        <v>-214.4409</v>
      </c>
    </row>
    <row r="13" spans="1:13" x14ac:dyDescent="0.25">
      <c r="A13" s="15">
        <v>-274.4896</v>
      </c>
      <c r="C13" s="10">
        <v>9</v>
      </c>
      <c r="D13" t="s">
        <v>13</v>
      </c>
      <c r="E13">
        <f>AVERAGE(A4:A260)</f>
        <v>-229.55118190661477</v>
      </c>
    </row>
    <row r="14" spans="1:13" x14ac:dyDescent="0.25">
      <c r="A14" s="15">
        <v>-273.74119999999999</v>
      </c>
      <c r="C14" s="10">
        <v>10</v>
      </c>
      <c r="D14" t="s">
        <v>25</v>
      </c>
      <c r="E14">
        <f>_xlfn.VAR.S(A4:A260)</f>
        <v>771.79049829905125</v>
      </c>
    </row>
    <row r="15" spans="1:13" x14ac:dyDescent="0.25">
      <c r="A15" s="15">
        <v>-271.69310000000002</v>
      </c>
      <c r="C15" s="10">
        <v>11</v>
      </c>
      <c r="D15" t="s">
        <v>26</v>
      </c>
      <c r="E15">
        <f>SQRT(E14)</f>
        <v>27.781117657485474</v>
      </c>
    </row>
    <row r="16" spans="1:13" x14ac:dyDescent="0.25">
      <c r="A16" s="15">
        <v>-271.68650000000002</v>
      </c>
      <c r="C16" s="10">
        <v>12</v>
      </c>
      <c r="D16" t="s">
        <v>27</v>
      </c>
      <c r="E16">
        <f>E9-E8</f>
        <v>300.06224999999978</v>
      </c>
    </row>
    <row r="17" spans="1:6" x14ac:dyDescent="0.25">
      <c r="A17" s="15">
        <v>-271.26170000000002</v>
      </c>
      <c r="C17" s="10">
        <v>13</v>
      </c>
      <c r="D17" t="s">
        <v>14</v>
      </c>
      <c r="E17">
        <f>KURT(A4:A260)</f>
        <v>10.308348187890941</v>
      </c>
    </row>
    <row r="18" spans="1:6" x14ac:dyDescent="0.25">
      <c r="A18" s="15">
        <v>-269.69</v>
      </c>
      <c r="C18" s="10">
        <v>14</v>
      </c>
      <c r="D18" t="s">
        <v>28</v>
      </c>
      <c r="E18">
        <f>SKEW(A4:A260)</f>
        <v>1.1510329974758451</v>
      </c>
    </row>
    <row r="19" spans="1:6" x14ac:dyDescent="0.25">
      <c r="A19" s="15">
        <v>-268.29759999999999</v>
      </c>
      <c r="C19" s="10">
        <v>15</v>
      </c>
      <c r="D19" t="s">
        <v>17</v>
      </c>
      <c r="E19">
        <f>E13-I9</f>
        <v>-232.4016120950543</v>
      </c>
      <c r="F19" s="34"/>
    </row>
    <row r="20" spans="1:6" x14ac:dyDescent="0.25">
      <c r="A20" s="15">
        <v>-268.18599999999998</v>
      </c>
      <c r="C20" s="10">
        <v>16</v>
      </c>
      <c r="D20" t="s">
        <v>42</v>
      </c>
      <c r="E20">
        <f>E13+I9</f>
        <v>-226.70075171817524</v>
      </c>
      <c r="F20" s="34"/>
    </row>
    <row r="21" spans="1:6" x14ac:dyDescent="0.25">
      <c r="A21" s="15">
        <v>-268.0138</v>
      </c>
      <c r="C21" s="10">
        <v>17</v>
      </c>
      <c r="D21" t="s">
        <v>18</v>
      </c>
      <c r="E21">
        <f>E13-I10</f>
        <v>-243.44174073535751</v>
      </c>
    </row>
    <row r="22" spans="1:6" x14ac:dyDescent="0.25">
      <c r="A22" s="15">
        <v>-267.01670000000001</v>
      </c>
      <c r="C22" s="10">
        <v>18</v>
      </c>
      <c r="D22" t="s">
        <v>19</v>
      </c>
      <c r="E22">
        <f>(E6-1)*E14/I7</f>
        <v>692.30358954391784</v>
      </c>
      <c r="F22" s="34"/>
    </row>
    <row r="23" spans="1:6" x14ac:dyDescent="0.25">
      <c r="A23" s="15">
        <v>-265.81229999999999</v>
      </c>
      <c r="C23" s="10">
        <v>19</v>
      </c>
      <c r="D23" t="s">
        <v>20</v>
      </c>
      <c r="E23">
        <f>(E6-1)*E14/I8</f>
        <v>868.61496304691207</v>
      </c>
      <c r="F23" s="34"/>
    </row>
    <row r="24" spans="1:6" x14ac:dyDescent="0.25">
      <c r="A24" s="15">
        <v>-265.66890000000001</v>
      </c>
    </row>
    <row r="25" spans="1:6" x14ac:dyDescent="0.25">
      <c r="A25" s="15">
        <v>-264.99290000000002</v>
      </c>
      <c r="C25" s="25" t="s">
        <v>40</v>
      </c>
      <c r="D25" t="s">
        <v>41</v>
      </c>
      <c r="E25">
        <f>E13+I10</f>
        <v>-215.66062307787203</v>
      </c>
    </row>
    <row r="26" spans="1:6" x14ac:dyDescent="0.25">
      <c r="A26" s="15">
        <v>-264.00560000000002</v>
      </c>
    </row>
    <row r="27" spans="1:6" x14ac:dyDescent="0.25">
      <c r="A27" s="15">
        <v>-262.83640000000003</v>
      </c>
    </row>
    <row r="28" spans="1:6" x14ac:dyDescent="0.25">
      <c r="A28" s="15">
        <v>-261.45209999999997</v>
      </c>
    </row>
    <row r="29" spans="1:6" x14ac:dyDescent="0.25">
      <c r="A29" s="15">
        <v>-260.02620000000002</v>
      </c>
    </row>
    <row r="30" spans="1:6" x14ac:dyDescent="0.25">
      <c r="A30" s="15">
        <v>-258.76780000000002</v>
      </c>
    </row>
    <row r="31" spans="1:6" x14ac:dyDescent="0.25">
      <c r="A31" s="15">
        <v>-258.7099</v>
      </c>
    </row>
    <row r="32" spans="1:6" x14ac:dyDescent="0.25">
      <c r="A32" s="15">
        <v>-258.57729999999998</v>
      </c>
    </row>
    <row r="33" spans="1:1" x14ac:dyDescent="0.25">
      <c r="A33" s="15">
        <v>-258.50880000000001</v>
      </c>
    </row>
    <row r="34" spans="1:1" x14ac:dyDescent="0.25">
      <c r="A34" s="15">
        <v>-258.31130000000002</v>
      </c>
    </row>
    <row r="35" spans="1:1" x14ac:dyDescent="0.25">
      <c r="A35" s="15">
        <v>-257.36540000000002</v>
      </c>
    </row>
    <row r="36" spans="1:1" x14ac:dyDescent="0.25">
      <c r="A36" s="15">
        <v>-256.40039999999999</v>
      </c>
    </row>
    <row r="37" spans="1:1" x14ac:dyDescent="0.25">
      <c r="A37" s="15">
        <v>-256.27100000000002</v>
      </c>
    </row>
    <row r="38" spans="1:1" x14ac:dyDescent="0.25">
      <c r="A38" s="15">
        <v>-256.04790000000003</v>
      </c>
    </row>
    <row r="39" spans="1:1" x14ac:dyDescent="0.25">
      <c r="A39" s="15">
        <v>-255.08269999999999</v>
      </c>
    </row>
    <row r="40" spans="1:1" x14ac:dyDescent="0.25">
      <c r="A40" s="15">
        <v>-255.06319999999999</v>
      </c>
    </row>
    <row r="41" spans="1:1" x14ac:dyDescent="0.25">
      <c r="A41" s="15">
        <v>-254.4675</v>
      </c>
    </row>
    <row r="42" spans="1:1" x14ac:dyDescent="0.25">
      <c r="A42" s="15">
        <v>-253.72559999999999</v>
      </c>
    </row>
    <row r="43" spans="1:1" x14ac:dyDescent="0.25">
      <c r="A43" s="15">
        <v>-253.3749</v>
      </c>
    </row>
    <row r="44" spans="1:1" x14ac:dyDescent="0.25">
      <c r="A44" s="15">
        <v>-251.63509999999999</v>
      </c>
    </row>
    <row r="45" spans="1:1" x14ac:dyDescent="0.25">
      <c r="A45" s="15">
        <v>-251.4699</v>
      </c>
    </row>
    <row r="46" spans="1:1" x14ac:dyDescent="0.25">
      <c r="A46" s="15">
        <v>-251.37950000000001</v>
      </c>
    </row>
    <row r="47" spans="1:1" x14ac:dyDescent="0.25">
      <c r="A47" s="15">
        <v>-251.10419999999999</v>
      </c>
    </row>
    <row r="48" spans="1:1" x14ac:dyDescent="0.25">
      <c r="A48" s="15">
        <v>-250.94589999999999</v>
      </c>
    </row>
    <row r="49" spans="1:1" x14ac:dyDescent="0.25">
      <c r="A49" s="15">
        <v>-250.83969999999999</v>
      </c>
    </row>
    <row r="50" spans="1:1" x14ac:dyDescent="0.25">
      <c r="A50" s="15">
        <v>-250.642</v>
      </c>
    </row>
    <row r="51" spans="1:1" x14ac:dyDescent="0.25">
      <c r="A51" s="15">
        <v>-250.20509999999999</v>
      </c>
    </row>
    <row r="52" spans="1:1" x14ac:dyDescent="0.25">
      <c r="A52" s="15">
        <v>-249.66589999999999</v>
      </c>
    </row>
    <row r="53" spans="1:1" x14ac:dyDescent="0.25">
      <c r="A53" s="15">
        <v>-248.9057</v>
      </c>
    </row>
    <row r="54" spans="1:1" x14ac:dyDescent="0.25">
      <c r="A54" s="15">
        <v>-248.5855</v>
      </c>
    </row>
    <row r="55" spans="1:1" x14ac:dyDescent="0.25">
      <c r="A55" s="15">
        <v>-248.5608</v>
      </c>
    </row>
    <row r="56" spans="1:1" x14ac:dyDescent="0.25">
      <c r="A56" s="15">
        <v>-248.40190000000001</v>
      </c>
    </row>
    <row r="57" spans="1:1" ht="18.75" x14ac:dyDescent="0.3">
      <c r="A57" s="16">
        <v>-248.02780000000001</v>
      </c>
    </row>
    <row r="58" spans="1:1" x14ac:dyDescent="0.25">
      <c r="A58" s="15">
        <v>-247.16319999999999</v>
      </c>
    </row>
    <row r="59" spans="1:1" x14ac:dyDescent="0.25">
      <c r="A59" s="15">
        <v>-246.8638</v>
      </c>
    </row>
    <row r="60" spans="1:1" x14ac:dyDescent="0.25">
      <c r="A60" s="15">
        <v>-246.82390000000001</v>
      </c>
    </row>
    <row r="61" spans="1:1" x14ac:dyDescent="0.25">
      <c r="A61" s="15">
        <v>-246.5505</v>
      </c>
    </row>
    <row r="62" spans="1:1" x14ac:dyDescent="0.25">
      <c r="A62" s="15">
        <v>-246.03989999999999</v>
      </c>
    </row>
    <row r="63" spans="1:1" x14ac:dyDescent="0.25">
      <c r="A63" s="15">
        <v>-246.011</v>
      </c>
    </row>
    <row r="64" spans="1:1" x14ac:dyDescent="0.25">
      <c r="A64" s="15">
        <v>-245.59219999999999</v>
      </c>
    </row>
    <row r="65" spans="1:1" x14ac:dyDescent="0.25">
      <c r="A65" s="15">
        <v>-245.2903</v>
      </c>
    </row>
    <row r="66" spans="1:1" x14ac:dyDescent="0.25">
      <c r="A66" s="15">
        <v>-244.86340000000001</v>
      </c>
    </row>
    <row r="67" spans="1:1" x14ac:dyDescent="0.25">
      <c r="A67" s="15">
        <v>-244.78700000000001</v>
      </c>
    </row>
    <row r="68" spans="1:1" x14ac:dyDescent="0.25">
      <c r="A68" s="15">
        <v>-244.50880000000001</v>
      </c>
    </row>
    <row r="69" spans="1:1" x14ac:dyDescent="0.25">
      <c r="A69" s="15">
        <v>-244.4736</v>
      </c>
    </row>
    <row r="70" spans="1:1" x14ac:dyDescent="0.25">
      <c r="A70" s="15">
        <v>-244.35429999999999</v>
      </c>
    </row>
    <row r="71" spans="1:1" x14ac:dyDescent="0.25">
      <c r="A71" s="15">
        <v>-242.9187</v>
      </c>
    </row>
    <row r="72" spans="1:1" x14ac:dyDescent="0.25">
      <c r="A72" s="15">
        <v>-242.6123</v>
      </c>
    </row>
    <row r="73" spans="1:1" x14ac:dyDescent="0.25">
      <c r="A73" s="15">
        <v>-242.56790000000001</v>
      </c>
    </row>
    <row r="74" spans="1:1" x14ac:dyDescent="0.25">
      <c r="A74" s="15">
        <v>-242.41409999999999</v>
      </c>
    </row>
    <row r="75" spans="1:1" x14ac:dyDescent="0.25">
      <c r="A75" s="15">
        <v>-242.28569999999999</v>
      </c>
    </row>
    <row r="76" spans="1:1" x14ac:dyDescent="0.25">
      <c r="A76" s="15">
        <v>-242.27950000000001</v>
      </c>
    </row>
    <row r="77" spans="1:1" x14ac:dyDescent="0.25">
      <c r="A77" s="15">
        <v>-241.77629999999999</v>
      </c>
    </row>
    <row r="78" spans="1:1" x14ac:dyDescent="0.25">
      <c r="A78" s="15">
        <v>-241.74100000000001</v>
      </c>
    </row>
    <row r="79" spans="1:1" x14ac:dyDescent="0.25">
      <c r="A79" s="15">
        <v>-241.70480000000001</v>
      </c>
    </row>
    <row r="80" spans="1:1" x14ac:dyDescent="0.25">
      <c r="A80" s="15">
        <v>-241.3937</v>
      </c>
    </row>
    <row r="81" spans="1:1" x14ac:dyDescent="0.25">
      <c r="A81" s="15">
        <v>-241.3391</v>
      </c>
    </row>
    <row r="82" spans="1:1" x14ac:dyDescent="0.25">
      <c r="A82" s="15">
        <v>-241.24940000000001</v>
      </c>
    </row>
    <row r="83" spans="1:1" x14ac:dyDescent="0.25">
      <c r="A83" s="15">
        <v>-241.1097</v>
      </c>
    </row>
    <row r="84" spans="1:1" x14ac:dyDescent="0.25">
      <c r="A84" s="15">
        <v>-240.9879</v>
      </c>
    </row>
    <row r="85" spans="1:1" x14ac:dyDescent="0.25">
      <c r="A85" s="15">
        <v>-240.72989999999999</v>
      </c>
    </row>
    <row r="86" spans="1:1" x14ac:dyDescent="0.25">
      <c r="A86" s="15">
        <v>-240.559</v>
      </c>
    </row>
    <row r="87" spans="1:1" x14ac:dyDescent="0.25">
      <c r="A87" s="15">
        <v>-240.36429999999999</v>
      </c>
    </row>
    <row r="88" spans="1:1" x14ac:dyDescent="0.25">
      <c r="A88" s="15">
        <v>-240.20939999999999</v>
      </c>
    </row>
    <row r="89" spans="1:1" x14ac:dyDescent="0.25">
      <c r="A89" s="15">
        <v>-239.53569999999999</v>
      </c>
    </row>
    <row r="90" spans="1:1" x14ac:dyDescent="0.25">
      <c r="A90" s="15">
        <v>-239.0968</v>
      </c>
    </row>
    <row r="91" spans="1:1" x14ac:dyDescent="0.25">
      <c r="A91" s="15">
        <v>-238.95060000000001</v>
      </c>
    </row>
    <row r="92" spans="1:1" x14ac:dyDescent="0.25">
      <c r="A92" s="15">
        <v>-238.78700000000001</v>
      </c>
    </row>
    <row r="93" spans="1:1" x14ac:dyDescent="0.25">
      <c r="A93" s="15">
        <v>-238.74770000000001</v>
      </c>
    </row>
    <row r="94" spans="1:1" x14ac:dyDescent="0.25">
      <c r="A94" s="15">
        <v>-238.49</v>
      </c>
    </row>
    <row r="95" spans="1:1" x14ac:dyDescent="0.25">
      <c r="A95" s="15">
        <v>-238.07570000000001</v>
      </c>
    </row>
    <row r="96" spans="1:1" x14ac:dyDescent="0.25">
      <c r="A96" s="15">
        <v>-237.4306</v>
      </c>
    </row>
    <row r="97" spans="1:1" x14ac:dyDescent="0.25">
      <c r="A97" s="15">
        <v>-237.29519999999999</v>
      </c>
    </row>
    <row r="98" spans="1:1" x14ac:dyDescent="0.25">
      <c r="A98" s="15">
        <v>-236.977</v>
      </c>
    </row>
    <row r="99" spans="1:1" x14ac:dyDescent="0.25">
      <c r="A99" s="15">
        <v>-236.6249</v>
      </c>
    </row>
    <row r="100" spans="1:1" x14ac:dyDescent="0.25">
      <c r="A100" s="15">
        <v>-236.36429999999999</v>
      </c>
    </row>
    <row r="101" spans="1:1" x14ac:dyDescent="0.25">
      <c r="A101" s="15">
        <v>-236.2901</v>
      </c>
    </row>
    <row r="102" spans="1:1" x14ac:dyDescent="0.25">
      <c r="A102" s="15">
        <v>-236.1858</v>
      </c>
    </row>
    <row r="103" spans="1:1" x14ac:dyDescent="0.25">
      <c r="A103" s="15">
        <v>-236.1103</v>
      </c>
    </row>
    <row r="104" spans="1:1" x14ac:dyDescent="0.25">
      <c r="A104" s="15">
        <v>-235.89529999999999</v>
      </c>
    </row>
    <row r="105" spans="1:1" x14ac:dyDescent="0.25">
      <c r="A105" s="15">
        <v>-235.8595</v>
      </c>
    </row>
    <row r="106" spans="1:1" x14ac:dyDescent="0.25">
      <c r="A106" s="15">
        <v>-235.6713</v>
      </c>
    </row>
    <row r="107" spans="1:1" x14ac:dyDescent="0.25">
      <c r="A107" s="15">
        <v>-235.07220000000001</v>
      </c>
    </row>
    <row r="108" spans="1:1" x14ac:dyDescent="0.25">
      <c r="A108" s="15">
        <v>-235.0488</v>
      </c>
    </row>
    <row r="109" spans="1:1" x14ac:dyDescent="0.25">
      <c r="A109" s="15">
        <v>-235.0248</v>
      </c>
    </row>
    <row r="110" spans="1:1" x14ac:dyDescent="0.25">
      <c r="A110" s="15">
        <v>-234.5814</v>
      </c>
    </row>
    <row r="111" spans="1:1" x14ac:dyDescent="0.25">
      <c r="A111" s="15">
        <v>-234.56290000000001</v>
      </c>
    </row>
    <row r="112" spans="1:1" x14ac:dyDescent="0.25">
      <c r="A112" s="15">
        <v>-233.8253</v>
      </c>
    </row>
    <row r="113" spans="1:1" x14ac:dyDescent="0.25">
      <c r="A113" s="15">
        <v>-233.7747</v>
      </c>
    </row>
    <row r="114" spans="1:1" x14ac:dyDescent="0.25">
      <c r="A114" s="15">
        <v>-233.02420000000001</v>
      </c>
    </row>
    <row r="115" spans="1:1" x14ac:dyDescent="0.25">
      <c r="A115" s="15">
        <v>-232.7526</v>
      </c>
    </row>
    <row r="116" spans="1:1" x14ac:dyDescent="0.25">
      <c r="A116" s="15">
        <v>-232.61609999999999</v>
      </c>
    </row>
    <row r="117" spans="1:1" x14ac:dyDescent="0.25">
      <c r="A117" s="15">
        <v>-232.589</v>
      </c>
    </row>
    <row r="118" spans="1:1" x14ac:dyDescent="0.25">
      <c r="A118" s="15">
        <v>-232.3741</v>
      </c>
    </row>
    <row r="119" spans="1:1" x14ac:dyDescent="0.25">
      <c r="A119" s="15">
        <v>-231.77340000000001</v>
      </c>
    </row>
    <row r="120" spans="1:1" x14ac:dyDescent="0.25">
      <c r="A120" s="15">
        <v>-231.46719999999999</v>
      </c>
    </row>
    <row r="121" spans="1:1" x14ac:dyDescent="0.25">
      <c r="A121" s="15">
        <v>-231.31190000000001</v>
      </c>
    </row>
    <row r="122" spans="1:1" x14ac:dyDescent="0.25">
      <c r="A122" s="15">
        <v>-230.9118</v>
      </c>
    </row>
    <row r="123" spans="1:1" x14ac:dyDescent="0.25">
      <c r="A123" s="15">
        <v>-230.8537</v>
      </c>
    </row>
    <row r="124" spans="1:1" x14ac:dyDescent="0.25">
      <c r="A124" s="15">
        <v>-230.60230000000001</v>
      </c>
    </row>
    <row r="125" spans="1:1" x14ac:dyDescent="0.25">
      <c r="A125" s="15">
        <v>-230.5308</v>
      </c>
    </row>
    <row r="126" spans="1:1" x14ac:dyDescent="0.25">
      <c r="A126" s="15">
        <v>-230.47139999999999</v>
      </c>
    </row>
    <row r="127" spans="1:1" x14ac:dyDescent="0.25">
      <c r="A127" s="15">
        <v>-230.45480000000001</v>
      </c>
    </row>
    <row r="128" spans="1:1" x14ac:dyDescent="0.25">
      <c r="A128" s="15">
        <v>-230.2611</v>
      </c>
    </row>
    <row r="129" spans="1:1" x14ac:dyDescent="0.25">
      <c r="A129" s="15">
        <v>-230.2364</v>
      </c>
    </row>
    <row r="130" spans="1:1" x14ac:dyDescent="0.25">
      <c r="A130" s="15">
        <v>-230.2045</v>
      </c>
    </row>
    <row r="131" spans="1:1" x14ac:dyDescent="0.25">
      <c r="A131" s="15">
        <v>-229.8571</v>
      </c>
    </row>
    <row r="132" spans="1:1" x14ac:dyDescent="0.25">
      <c r="A132" s="15">
        <v>-229.62299999999999</v>
      </c>
    </row>
    <row r="133" spans="1:1" x14ac:dyDescent="0.25">
      <c r="A133" s="15">
        <v>-229.3886</v>
      </c>
    </row>
    <row r="134" spans="1:1" x14ac:dyDescent="0.25">
      <c r="A134" s="15">
        <v>-229.0925</v>
      </c>
    </row>
    <row r="135" spans="1:1" x14ac:dyDescent="0.25">
      <c r="A135" s="15">
        <v>-229.06120000000001</v>
      </c>
    </row>
    <row r="136" spans="1:1" x14ac:dyDescent="0.25">
      <c r="A136" s="15">
        <v>-228.90719999999999</v>
      </c>
    </row>
    <row r="137" spans="1:1" x14ac:dyDescent="0.25">
      <c r="A137" s="15">
        <v>-228.4085</v>
      </c>
    </row>
    <row r="138" spans="1:1" x14ac:dyDescent="0.25">
      <c r="A138" s="15">
        <v>-228.26179999999999</v>
      </c>
    </row>
    <row r="139" spans="1:1" x14ac:dyDescent="0.25">
      <c r="A139" s="15">
        <v>-227.93780000000001</v>
      </c>
    </row>
    <row r="140" spans="1:1" x14ac:dyDescent="0.25">
      <c r="A140" s="15">
        <v>-227.81870000000001</v>
      </c>
    </row>
    <row r="141" spans="1:1" x14ac:dyDescent="0.25">
      <c r="A141" s="15">
        <v>-227.41659999999999</v>
      </c>
    </row>
    <row r="142" spans="1:1" x14ac:dyDescent="0.25">
      <c r="A142" s="15">
        <v>-226.66900000000001</v>
      </c>
    </row>
    <row r="143" spans="1:1" x14ac:dyDescent="0.25">
      <c r="A143" s="15">
        <v>-226.47139999999999</v>
      </c>
    </row>
    <row r="144" spans="1:1" x14ac:dyDescent="0.25">
      <c r="A144" s="15">
        <v>-226.1781</v>
      </c>
    </row>
    <row r="145" spans="1:1" x14ac:dyDescent="0.25">
      <c r="A145" s="15">
        <v>-225.9057</v>
      </c>
    </row>
    <row r="146" spans="1:1" x14ac:dyDescent="0.25">
      <c r="A146" s="15">
        <v>-225.1414</v>
      </c>
    </row>
    <row r="147" spans="1:1" x14ac:dyDescent="0.25">
      <c r="A147" s="15">
        <v>-224.9502</v>
      </c>
    </row>
    <row r="148" spans="1:1" x14ac:dyDescent="0.25">
      <c r="A148" s="15">
        <v>-224.928</v>
      </c>
    </row>
    <row r="149" spans="1:1" x14ac:dyDescent="0.25">
      <c r="A149" s="15">
        <v>-224.76570000000001</v>
      </c>
    </row>
    <row r="150" spans="1:1" x14ac:dyDescent="0.25">
      <c r="A150" s="15">
        <v>-224.75470000000001</v>
      </c>
    </row>
    <row r="151" spans="1:1" x14ac:dyDescent="0.25">
      <c r="A151" s="15">
        <v>-224.72319999999999</v>
      </c>
    </row>
    <row r="152" spans="1:1" x14ac:dyDescent="0.25">
      <c r="A152" s="15">
        <v>-224.6155</v>
      </c>
    </row>
    <row r="153" spans="1:1" x14ac:dyDescent="0.25">
      <c r="A153" s="15">
        <v>-224.3734</v>
      </c>
    </row>
    <row r="154" spans="1:1" x14ac:dyDescent="0.25">
      <c r="A154" s="15">
        <v>-223.42349999999999</v>
      </c>
    </row>
    <row r="155" spans="1:1" x14ac:dyDescent="0.25">
      <c r="A155" s="15">
        <v>-223.40110000000001</v>
      </c>
    </row>
    <row r="156" spans="1:1" x14ac:dyDescent="0.25">
      <c r="A156" s="15">
        <v>-223.15710000000001</v>
      </c>
    </row>
    <row r="157" spans="1:1" x14ac:dyDescent="0.25">
      <c r="A157" s="15">
        <v>-222.42330000000001</v>
      </c>
    </row>
    <row r="158" spans="1:1" x14ac:dyDescent="0.25">
      <c r="A158" s="15">
        <v>-222.2636</v>
      </c>
    </row>
    <row r="159" spans="1:1" x14ac:dyDescent="0.25">
      <c r="A159" s="15">
        <v>-222.25229999999999</v>
      </c>
    </row>
    <row r="160" spans="1:1" x14ac:dyDescent="0.25">
      <c r="A160" s="15">
        <v>-222.0454</v>
      </c>
    </row>
    <row r="161" spans="1:1" x14ac:dyDescent="0.25">
      <c r="A161" s="15">
        <v>-221.9967</v>
      </c>
    </row>
    <row r="162" spans="1:1" x14ac:dyDescent="0.25">
      <c r="A162" s="15">
        <v>-221.88390000000001</v>
      </c>
    </row>
    <row r="163" spans="1:1" x14ac:dyDescent="0.25">
      <c r="A163" s="15">
        <v>-221.77029999999999</v>
      </c>
    </row>
    <row r="164" spans="1:1" x14ac:dyDescent="0.25">
      <c r="A164" s="15">
        <v>-221.56569999999999</v>
      </c>
    </row>
    <row r="165" spans="1:1" x14ac:dyDescent="0.25">
      <c r="A165" s="15">
        <v>-221.39160000000001</v>
      </c>
    </row>
    <row r="166" spans="1:1" x14ac:dyDescent="0.25">
      <c r="A166" s="15">
        <v>-221.37119999999999</v>
      </c>
    </row>
    <row r="167" spans="1:1" x14ac:dyDescent="0.25">
      <c r="A167" s="15">
        <v>-221.20920000000001</v>
      </c>
    </row>
    <row r="168" spans="1:1" x14ac:dyDescent="0.25">
      <c r="A168" s="15">
        <v>-221.14850000000001</v>
      </c>
    </row>
    <row r="169" spans="1:1" x14ac:dyDescent="0.25">
      <c r="A169" s="15">
        <v>-220.84530000000001</v>
      </c>
    </row>
    <row r="170" spans="1:1" x14ac:dyDescent="0.25">
      <c r="A170" s="15">
        <v>-220.78110000000001</v>
      </c>
    </row>
    <row r="171" spans="1:1" x14ac:dyDescent="0.25">
      <c r="A171" s="15">
        <v>-220.57419999999999</v>
      </c>
    </row>
    <row r="172" spans="1:1" x14ac:dyDescent="0.25">
      <c r="A172" s="15">
        <v>-220.5284</v>
      </c>
    </row>
    <row r="173" spans="1:1" x14ac:dyDescent="0.25">
      <c r="A173" s="15">
        <v>-220.44149999999999</v>
      </c>
    </row>
    <row r="174" spans="1:1" x14ac:dyDescent="0.25">
      <c r="A174" s="15">
        <v>-220.21369999999999</v>
      </c>
    </row>
    <row r="175" spans="1:1" x14ac:dyDescent="0.25">
      <c r="A175" s="15">
        <v>-219.84469999999999</v>
      </c>
    </row>
    <row r="176" spans="1:1" x14ac:dyDescent="0.25">
      <c r="A176" s="15">
        <v>-219.72749999999999</v>
      </c>
    </row>
    <row r="177" spans="1:1" x14ac:dyDescent="0.25">
      <c r="A177" s="15">
        <v>-219.57089999999999</v>
      </c>
    </row>
    <row r="178" spans="1:1" x14ac:dyDescent="0.25">
      <c r="A178" s="15">
        <v>-218.93979999999999</v>
      </c>
    </row>
    <row r="179" spans="1:1" x14ac:dyDescent="0.25">
      <c r="A179" s="15">
        <v>-218.77770000000001</v>
      </c>
    </row>
    <row r="180" spans="1:1" x14ac:dyDescent="0.25">
      <c r="A180" s="15">
        <v>-218.72880000000001</v>
      </c>
    </row>
    <row r="181" spans="1:1" x14ac:dyDescent="0.25">
      <c r="A181" s="15">
        <v>-217.9504</v>
      </c>
    </row>
    <row r="182" spans="1:1" x14ac:dyDescent="0.25">
      <c r="A182" s="15">
        <v>-217.8646</v>
      </c>
    </row>
    <row r="183" spans="1:1" x14ac:dyDescent="0.25">
      <c r="A183" s="15">
        <v>-217.6816</v>
      </c>
    </row>
    <row r="184" spans="1:1" x14ac:dyDescent="0.25">
      <c r="A184" s="15">
        <v>-216.50319999999999</v>
      </c>
    </row>
    <row r="185" spans="1:1" x14ac:dyDescent="0.25">
      <c r="A185" s="15">
        <v>-216.2569</v>
      </c>
    </row>
    <row r="186" spans="1:1" x14ac:dyDescent="0.25">
      <c r="A186" s="15">
        <v>-215.7749</v>
      </c>
    </row>
    <row r="187" spans="1:1" x14ac:dyDescent="0.25">
      <c r="A187" s="15">
        <v>-215.76949999999999</v>
      </c>
    </row>
    <row r="188" spans="1:1" x14ac:dyDescent="0.25">
      <c r="A188" s="15">
        <v>-215.7413</v>
      </c>
    </row>
    <row r="189" spans="1:1" x14ac:dyDescent="0.25">
      <c r="A189" s="15">
        <v>-215.2989</v>
      </c>
    </row>
    <row r="190" spans="1:1" x14ac:dyDescent="0.25">
      <c r="A190" s="15">
        <v>-215.1507</v>
      </c>
    </row>
    <row r="191" spans="1:1" x14ac:dyDescent="0.25">
      <c r="A191" s="15">
        <v>-215.12430000000001</v>
      </c>
    </row>
    <row r="192" spans="1:1" x14ac:dyDescent="0.25">
      <c r="A192" s="15">
        <v>-214.91739999999999</v>
      </c>
    </row>
    <row r="193" spans="1:1" x14ac:dyDescent="0.25">
      <c r="A193" s="15">
        <v>-214.57769999999999</v>
      </c>
    </row>
    <row r="194" spans="1:1" x14ac:dyDescent="0.25">
      <c r="A194" s="15">
        <v>-214.4802</v>
      </c>
    </row>
    <row r="195" spans="1:1" x14ac:dyDescent="0.25">
      <c r="A195" s="15">
        <v>-214.4641</v>
      </c>
    </row>
    <row r="196" spans="1:1" x14ac:dyDescent="0.25">
      <c r="A196" s="15">
        <v>-214.4409</v>
      </c>
    </row>
    <row r="197" spans="1:1" x14ac:dyDescent="0.25">
      <c r="A197" s="15">
        <v>-214.35640000000001</v>
      </c>
    </row>
    <row r="198" spans="1:1" x14ac:dyDescent="0.25">
      <c r="A198" s="15">
        <v>-214.33680000000001</v>
      </c>
    </row>
    <row r="199" spans="1:1" x14ac:dyDescent="0.25">
      <c r="A199" s="15">
        <v>-213.97020000000001</v>
      </c>
    </row>
    <row r="200" spans="1:1" x14ac:dyDescent="0.25">
      <c r="A200" s="15">
        <v>-213.96170000000001</v>
      </c>
    </row>
    <row r="201" spans="1:1" x14ac:dyDescent="0.25">
      <c r="A201" s="15">
        <v>-213.95439999999999</v>
      </c>
    </row>
    <row r="202" spans="1:1" x14ac:dyDescent="0.25">
      <c r="A202" s="15">
        <v>-213.39109999999999</v>
      </c>
    </row>
    <row r="203" spans="1:1" x14ac:dyDescent="0.25">
      <c r="A203" s="15">
        <v>-213.232</v>
      </c>
    </row>
    <row r="204" spans="1:1" x14ac:dyDescent="0.25">
      <c r="A204" s="15">
        <v>-212.68620000000001</v>
      </c>
    </row>
    <row r="205" spans="1:1" x14ac:dyDescent="0.25">
      <c r="A205" s="15">
        <v>-212.00059999999999</v>
      </c>
    </row>
    <row r="206" spans="1:1" x14ac:dyDescent="0.25">
      <c r="A206" s="15">
        <v>-211.8785</v>
      </c>
    </row>
    <row r="207" spans="1:1" x14ac:dyDescent="0.25">
      <c r="A207" s="15">
        <v>-211.71809999999999</v>
      </c>
    </row>
    <row r="208" spans="1:1" x14ac:dyDescent="0.25">
      <c r="A208" s="15">
        <v>-211.6798</v>
      </c>
    </row>
    <row r="209" spans="1:1" x14ac:dyDescent="0.25">
      <c r="A209" s="15">
        <v>-211.5684</v>
      </c>
    </row>
    <row r="210" spans="1:1" x14ac:dyDescent="0.25">
      <c r="A210" s="15">
        <v>-211.4023</v>
      </c>
    </row>
    <row r="211" spans="1:1" x14ac:dyDescent="0.25">
      <c r="A211" s="15">
        <v>-211.31030000000001</v>
      </c>
    </row>
    <row r="212" spans="1:1" x14ac:dyDescent="0.25">
      <c r="A212" s="15">
        <v>-211.1061</v>
      </c>
    </row>
    <row r="213" spans="1:1" x14ac:dyDescent="0.25">
      <c r="A213" s="15">
        <v>-210.8271</v>
      </c>
    </row>
    <row r="214" spans="1:1" x14ac:dyDescent="0.25">
      <c r="A214" s="15">
        <v>-210.65600000000001</v>
      </c>
    </row>
    <row r="215" spans="1:1" x14ac:dyDescent="0.25">
      <c r="A215" s="15">
        <v>-210.56229999999999</v>
      </c>
    </row>
    <row r="216" spans="1:1" x14ac:dyDescent="0.25">
      <c r="A216" s="15">
        <v>-210.47069999999999</v>
      </c>
    </row>
    <row r="217" spans="1:1" x14ac:dyDescent="0.25">
      <c r="A217" s="15">
        <v>-209.79990000000001</v>
      </c>
    </row>
    <row r="218" spans="1:1" x14ac:dyDescent="0.25">
      <c r="A218" s="15">
        <v>-208.65280000000001</v>
      </c>
    </row>
    <row r="219" spans="1:1" x14ac:dyDescent="0.25">
      <c r="A219" s="15">
        <v>-208.60319999999999</v>
      </c>
    </row>
    <row r="220" spans="1:1" x14ac:dyDescent="0.25">
      <c r="A220" s="15">
        <v>-208.1551</v>
      </c>
    </row>
    <row r="221" spans="1:1" x14ac:dyDescent="0.25">
      <c r="A221" s="15">
        <v>-208.04220000000001</v>
      </c>
    </row>
    <row r="222" spans="1:1" x14ac:dyDescent="0.25">
      <c r="A222" s="15">
        <v>-207.28110000000001</v>
      </c>
    </row>
    <row r="223" spans="1:1" x14ac:dyDescent="0.25">
      <c r="A223" s="15">
        <v>-206.54159999999999</v>
      </c>
    </row>
    <row r="224" spans="1:1" x14ac:dyDescent="0.25">
      <c r="A224" s="15">
        <v>-205.9726</v>
      </c>
    </row>
    <row r="225" spans="1:1" x14ac:dyDescent="0.25">
      <c r="A225" s="15">
        <v>-205.2843</v>
      </c>
    </row>
    <row r="226" spans="1:1" x14ac:dyDescent="0.25">
      <c r="A226" s="15">
        <v>-205.24760000000001</v>
      </c>
    </row>
    <row r="227" spans="1:1" x14ac:dyDescent="0.25">
      <c r="A227" s="15">
        <v>-205.13239999999999</v>
      </c>
    </row>
    <row r="228" spans="1:1" x14ac:dyDescent="0.25">
      <c r="A228" s="15">
        <v>-204.95519999999999</v>
      </c>
    </row>
    <row r="229" spans="1:1" x14ac:dyDescent="0.25">
      <c r="A229" s="15">
        <v>-204.6412</v>
      </c>
    </row>
    <row r="230" spans="1:1" x14ac:dyDescent="0.25">
      <c r="A230" s="15">
        <v>-203.78819999999999</v>
      </c>
    </row>
    <row r="231" spans="1:1" x14ac:dyDescent="0.25">
      <c r="A231" s="15">
        <v>-203.70930000000001</v>
      </c>
    </row>
    <row r="232" spans="1:1" x14ac:dyDescent="0.25">
      <c r="A232" s="15">
        <v>-203.52260000000001</v>
      </c>
    </row>
    <row r="233" spans="1:1" x14ac:dyDescent="0.25">
      <c r="A233" s="15">
        <v>-203.446</v>
      </c>
    </row>
    <row r="234" spans="1:1" x14ac:dyDescent="0.25">
      <c r="A234" s="15">
        <v>-202.9631</v>
      </c>
    </row>
    <row r="235" spans="1:1" x14ac:dyDescent="0.25">
      <c r="A235" s="15">
        <v>-202.76</v>
      </c>
    </row>
    <row r="236" spans="1:1" x14ac:dyDescent="0.25">
      <c r="A236" s="15">
        <v>-200.886</v>
      </c>
    </row>
    <row r="237" spans="1:1" x14ac:dyDescent="0.25">
      <c r="A237" s="15">
        <v>-199.66159999999999</v>
      </c>
    </row>
    <row r="238" spans="1:1" x14ac:dyDescent="0.25">
      <c r="A238" s="15">
        <v>-199.34229999999999</v>
      </c>
    </row>
    <row r="239" spans="1:1" x14ac:dyDescent="0.25">
      <c r="A239" s="15">
        <v>-197.91200000000001</v>
      </c>
    </row>
    <row r="240" spans="1:1" x14ac:dyDescent="0.25">
      <c r="A240" s="15">
        <v>-197.79239999999999</v>
      </c>
    </row>
    <row r="241" spans="1:1" x14ac:dyDescent="0.25">
      <c r="A241" s="15">
        <v>-197.6652</v>
      </c>
    </row>
    <row r="242" spans="1:1" x14ac:dyDescent="0.25">
      <c r="A242" s="15">
        <v>-197.5445</v>
      </c>
    </row>
    <row r="243" spans="1:1" x14ac:dyDescent="0.25">
      <c r="A243" s="15">
        <v>-197.52709999999999</v>
      </c>
    </row>
    <row r="244" spans="1:1" x14ac:dyDescent="0.25">
      <c r="A244" s="15">
        <v>-197.12799999999999</v>
      </c>
    </row>
    <row r="245" spans="1:1" x14ac:dyDescent="0.25">
      <c r="A245" s="15">
        <v>-196.14760000000001</v>
      </c>
    </row>
    <row r="246" spans="1:1" x14ac:dyDescent="0.25">
      <c r="A246" s="15">
        <v>-196.12379999999999</v>
      </c>
    </row>
    <row r="247" spans="1:1" x14ac:dyDescent="0.25">
      <c r="A247" s="15">
        <v>-195.93289999999999</v>
      </c>
    </row>
    <row r="248" spans="1:1" x14ac:dyDescent="0.25">
      <c r="A248" s="15">
        <v>-195.78800000000001</v>
      </c>
    </row>
    <row r="249" spans="1:1" x14ac:dyDescent="0.25">
      <c r="A249" s="15">
        <v>-195.47329999999999</v>
      </c>
    </row>
    <row r="250" spans="1:1" x14ac:dyDescent="0.25">
      <c r="A250" s="15">
        <v>-193.89449999999999</v>
      </c>
    </row>
    <row r="251" spans="1:1" x14ac:dyDescent="0.25">
      <c r="A251" s="15">
        <v>-192.90819999999999</v>
      </c>
    </row>
    <row r="252" spans="1:1" x14ac:dyDescent="0.25">
      <c r="A252" s="15">
        <v>-188.4151</v>
      </c>
    </row>
    <row r="253" spans="1:1" x14ac:dyDescent="0.25">
      <c r="A253" s="15">
        <v>-187.96610000000001</v>
      </c>
    </row>
    <row r="254" spans="1:1" x14ac:dyDescent="0.25">
      <c r="A254" s="15">
        <v>-187.4717</v>
      </c>
    </row>
    <row r="255" spans="1:1" x14ac:dyDescent="0.25">
      <c r="A255" s="15">
        <v>-180.40880000000001</v>
      </c>
    </row>
    <row r="256" spans="1:1" x14ac:dyDescent="0.25">
      <c r="A256" s="15">
        <v>-180.20609999999999</v>
      </c>
    </row>
    <row r="257" spans="1:1" x14ac:dyDescent="0.25">
      <c r="A257" s="15">
        <v>-177.28399999999999</v>
      </c>
    </row>
    <row r="258" spans="1:1" x14ac:dyDescent="0.25">
      <c r="A258" s="15">
        <v>-172.67410000000001</v>
      </c>
    </row>
    <row r="259" spans="1:1" x14ac:dyDescent="0.25">
      <c r="A259" s="15">
        <v>-79.448162500000095</v>
      </c>
    </row>
    <row r="260" spans="1:1" ht="15.75" thickBot="1" x14ac:dyDescent="0.3">
      <c r="A260" s="17">
        <v>-49.441937500000201</v>
      </c>
    </row>
  </sheetData>
  <sortState ref="A3:A260">
    <sortCondition ref="A3"/>
  </sortState>
  <mergeCells count="4">
    <mergeCell ref="F5:F6"/>
    <mergeCell ref="F8:F9"/>
    <mergeCell ref="F19:F20"/>
    <mergeCell ref="F22:F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workbookViewId="0">
      <selection activeCell="G22" sqref="G22"/>
    </sheetView>
  </sheetViews>
  <sheetFormatPr defaultRowHeight="15" x14ac:dyDescent="0.25"/>
  <cols>
    <col min="1" max="1" width="18.85546875" customWidth="1"/>
    <col min="3" max="3" width="11.85546875" customWidth="1"/>
    <col min="4" max="4" width="13.42578125" customWidth="1"/>
  </cols>
  <sheetData>
    <row r="1" spans="1:5" x14ac:dyDescent="0.25">
      <c r="A1" s="8" t="s">
        <v>35</v>
      </c>
    </row>
    <row r="2" spans="1:5" x14ac:dyDescent="0.25">
      <c r="A2" s="8"/>
    </row>
    <row r="3" spans="1:5" ht="15.75" thickBot="1" x14ac:dyDescent="0.3">
      <c r="A3" s="7" t="s">
        <v>2</v>
      </c>
    </row>
    <row r="4" spans="1:5" x14ac:dyDescent="0.25">
      <c r="A4" t="s">
        <v>3</v>
      </c>
      <c r="C4" s="20" t="s">
        <v>0</v>
      </c>
      <c r="D4" s="21">
        <v>300</v>
      </c>
      <c r="E4" s="31" t="s">
        <v>30</v>
      </c>
    </row>
    <row r="5" spans="1:5" x14ac:dyDescent="0.25">
      <c r="A5" t="s">
        <v>4</v>
      </c>
      <c r="C5" s="22" t="s">
        <v>1</v>
      </c>
      <c r="D5" s="19">
        <v>276</v>
      </c>
      <c r="E5" s="32"/>
    </row>
    <row r="6" spans="1:5" x14ac:dyDescent="0.25">
      <c r="A6" t="s">
        <v>5</v>
      </c>
      <c r="C6" s="22" t="s">
        <v>7</v>
      </c>
      <c r="D6" s="19">
        <v>5</v>
      </c>
      <c r="E6" s="32"/>
    </row>
    <row r="7" spans="1:5" x14ac:dyDescent="0.25">
      <c r="A7" t="s">
        <v>4</v>
      </c>
      <c r="C7" s="22" t="s">
        <v>3</v>
      </c>
      <c r="D7" s="19">
        <v>38</v>
      </c>
      <c r="E7" s="32"/>
    </row>
    <row r="8" spans="1:5" x14ac:dyDescent="0.25">
      <c r="A8" t="s">
        <v>2</v>
      </c>
      <c r="C8" s="22" t="s">
        <v>2</v>
      </c>
      <c r="D8" s="19">
        <v>37</v>
      </c>
      <c r="E8" s="32"/>
    </row>
    <row r="9" spans="1:5" x14ac:dyDescent="0.25">
      <c r="A9" t="s">
        <v>4</v>
      </c>
      <c r="C9" s="22" t="s">
        <v>6</v>
      </c>
      <c r="D9" s="19">
        <v>30</v>
      </c>
      <c r="E9" s="32"/>
    </row>
    <row r="10" spans="1:5" x14ac:dyDescent="0.25">
      <c r="A10" t="s">
        <v>6</v>
      </c>
      <c r="C10" s="22" t="s">
        <v>4</v>
      </c>
      <c r="D10" s="19">
        <v>106</v>
      </c>
      <c r="E10" s="32"/>
    </row>
    <row r="11" spans="1:5" ht="15.75" thickBot="1" x14ac:dyDescent="0.3">
      <c r="A11" t="s">
        <v>3</v>
      </c>
      <c r="C11" s="23" t="s">
        <v>5</v>
      </c>
      <c r="D11" s="24">
        <v>65</v>
      </c>
      <c r="E11" s="33"/>
    </row>
    <row r="12" spans="1:5" x14ac:dyDescent="0.25">
      <c r="A12" t="s">
        <v>5</v>
      </c>
    </row>
    <row r="13" spans="1:5" x14ac:dyDescent="0.25">
      <c r="A13" t="s">
        <v>3</v>
      </c>
    </row>
    <row r="14" spans="1:5" x14ac:dyDescent="0.25">
      <c r="A14" t="s">
        <v>4</v>
      </c>
      <c r="C14" t="s">
        <v>9</v>
      </c>
      <c r="D14">
        <f>D7/D5</f>
        <v>0.13768115942028986</v>
      </c>
    </row>
    <row r="15" spans="1:5" x14ac:dyDescent="0.25">
      <c r="A15" t="s">
        <v>5</v>
      </c>
      <c r="C15" t="s">
        <v>8</v>
      </c>
      <c r="D15">
        <f>D8/D5</f>
        <v>0.13405797101449277</v>
      </c>
    </row>
    <row r="16" spans="1:5" x14ac:dyDescent="0.25">
      <c r="A16" t="s">
        <v>5</v>
      </c>
      <c r="C16" t="s">
        <v>36</v>
      </c>
      <c r="D16">
        <f>D9/D5</f>
        <v>0.10869565217391304</v>
      </c>
    </row>
    <row r="17" spans="1:5" x14ac:dyDescent="0.25">
      <c r="A17" t="s">
        <v>5</v>
      </c>
      <c r="C17" t="s">
        <v>37</v>
      </c>
      <c r="D17">
        <f>D10/D5</f>
        <v>0.38405797101449274</v>
      </c>
    </row>
    <row r="18" spans="1:5" x14ac:dyDescent="0.25">
      <c r="A18" t="s">
        <v>4</v>
      </c>
      <c r="C18" t="s">
        <v>38</v>
      </c>
      <c r="D18">
        <f>D11/D5</f>
        <v>0.23550724637681159</v>
      </c>
    </row>
    <row r="19" spans="1:5" x14ac:dyDescent="0.25">
      <c r="A19" t="s">
        <v>3</v>
      </c>
    </row>
    <row r="20" spans="1:5" x14ac:dyDescent="0.25">
      <c r="A20" t="s">
        <v>4</v>
      </c>
      <c r="C20" t="s">
        <v>43</v>
      </c>
      <c r="D20">
        <f>D14-1.65*SQRT(D14*(1-D14)/D5)</f>
        <v>0.10345953678734984</v>
      </c>
      <c r="E20" s="34"/>
    </row>
    <row r="21" spans="1:5" x14ac:dyDescent="0.25">
      <c r="A21" t="s">
        <v>5</v>
      </c>
      <c r="C21" t="s">
        <v>44</v>
      </c>
      <c r="D21">
        <f>D15+1.65*SQRT(D15*(1-D15)/D5)</f>
        <v>0.16789717462886231</v>
      </c>
      <c r="E21" s="34"/>
    </row>
    <row r="22" spans="1:5" x14ac:dyDescent="0.25">
      <c r="A22" t="s">
        <v>4</v>
      </c>
    </row>
    <row r="23" spans="1:5" x14ac:dyDescent="0.25">
      <c r="A23" t="s">
        <v>5</v>
      </c>
    </row>
    <row r="24" spans="1:5" x14ac:dyDescent="0.25">
      <c r="A24" t="s">
        <v>5</v>
      </c>
    </row>
    <row r="25" spans="1:5" x14ac:dyDescent="0.25">
      <c r="A25" t="s">
        <v>4</v>
      </c>
    </row>
    <row r="26" spans="1:5" x14ac:dyDescent="0.25">
      <c r="A26" t="s">
        <v>4</v>
      </c>
    </row>
    <row r="27" spans="1:5" x14ac:dyDescent="0.25">
      <c r="A27" t="s">
        <v>4</v>
      </c>
    </row>
    <row r="28" spans="1:5" x14ac:dyDescent="0.25">
      <c r="A28" t="s">
        <v>4</v>
      </c>
    </row>
    <row r="29" spans="1:5" x14ac:dyDescent="0.25">
      <c r="A29" t="s">
        <v>2</v>
      </c>
    </row>
    <row r="30" spans="1:5" x14ac:dyDescent="0.25">
      <c r="A30" t="s">
        <v>3</v>
      </c>
    </row>
    <row r="31" spans="1:5" x14ac:dyDescent="0.25">
      <c r="A31" t="s">
        <v>4</v>
      </c>
    </row>
    <row r="32" spans="1:5" x14ac:dyDescent="0.25">
      <c r="A32" t="s">
        <v>5</v>
      </c>
    </row>
    <row r="33" spans="1:1" x14ac:dyDescent="0.25">
      <c r="A33" t="s">
        <v>6</v>
      </c>
    </row>
    <row r="34" spans="1:1" x14ac:dyDescent="0.25">
      <c r="A34" t="s">
        <v>6</v>
      </c>
    </row>
    <row r="35" spans="1:1" x14ac:dyDescent="0.25">
      <c r="A35" t="s">
        <v>4</v>
      </c>
    </row>
    <row r="36" spans="1:1" x14ac:dyDescent="0.25">
      <c r="A36" t="s">
        <v>5</v>
      </c>
    </row>
    <row r="37" spans="1:1" x14ac:dyDescent="0.25">
      <c r="A37" t="s">
        <v>6</v>
      </c>
    </row>
    <row r="38" spans="1:1" x14ac:dyDescent="0.25">
      <c r="A38" t="s">
        <v>4</v>
      </c>
    </row>
    <row r="39" spans="1:1" x14ac:dyDescent="0.25">
      <c r="A39" t="s">
        <v>4</v>
      </c>
    </row>
    <row r="40" spans="1:1" x14ac:dyDescent="0.25">
      <c r="A40" t="s">
        <v>2</v>
      </c>
    </row>
    <row r="41" spans="1:1" x14ac:dyDescent="0.25">
      <c r="A41" t="s">
        <v>5</v>
      </c>
    </row>
    <row r="42" spans="1:1" x14ac:dyDescent="0.25">
      <c r="A42" t="s">
        <v>4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4</v>
      </c>
    </row>
    <row r="46" spans="1:1" x14ac:dyDescent="0.25">
      <c r="A46" t="s">
        <v>5</v>
      </c>
    </row>
    <row r="47" spans="1:1" x14ac:dyDescent="0.25">
      <c r="A47" t="s">
        <v>6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5</v>
      </c>
    </row>
    <row r="51" spans="1:1" x14ac:dyDescent="0.25">
      <c r="A51" t="s">
        <v>5</v>
      </c>
    </row>
    <row r="52" spans="1:1" x14ac:dyDescent="0.25">
      <c r="A52" t="s">
        <v>4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5</v>
      </c>
    </row>
    <row r="56" spans="1:1" x14ac:dyDescent="0.25">
      <c r="A56" t="s">
        <v>4</v>
      </c>
    </row>
    <row r="57" spans="1:1" x14ac:dyDescent="0.25">
      <c r="A57" t="s">
        <v>4</v>
      </c>
    </row>
    <row r="58" spans="1:1" x14ac:dyDescent="0.25">
      <c r="A58" t="s">
        <v>2</v>
      </c>
    </row>
    <row r="59" spans="1:1" x14ac:dyDescent="0.25">
      <c r="A59" t="s">
        <v>4</v>
      </c>
    </row>
    <row r="60" spans="1:1" x14ac:dyDescent="0.25">
      <c r="A60" t="s">
        <v>4</v>
      </c>
    </row>
    <row r="61" spans="1:1" x14ac:dyDescent="0.25">
      <c r="A61" t="s">
        <v>5</v>
      </c>
    </row>
    <row r="62" spans="1:1" x14ac:dyDescent="0.25">
      <c r="A62" t="s">
        <v>3</v>
      </c>
    </row>
    <row r="63" spans="1:1" x14ac:dyDescent="0.25">
      <c r="A63" t="s">
        <v>5</v>
      </c>
    </row>
    <row r="64" spans="1:1" x14ac:dyDescent="0.25">
      <c r="A64" t="s">
        <v>4</v>
      </c>
    </row>
    <row r="65" spans="1:1" x14ac:dyDescent="0.25">
      <c r="A65" t="s">
        <v>3</v>
      </c>
    </row>
    <row r="66" spans="1:1" x14ac:dyDescent="0.25">
      <c r="A66" t="s">
        <v>5</v>
      </c>
    </row>
    <row r="67" spans="1:1" x14ac:dyDescent="0.25">
      <c r="A67" t="s">
        <v>4</v>
      </c>
    </row>
    <row r="68" spans="1:1" x14ac:dyDescent="0.25">
      <c r="A68" t="s">
        <v>5</v>
      </c>
    </row>
    <row r="69" spans="1:1" x14ac:dyDescent="0.25">
      <c r="A69" t="s">
        <v>4</v>
      </c>
    </row>
    <row r="70" spans="1:1" x14ac:dyDescent="0.25">
      <c r="A70" t="s">
        <v>4</v>
      </c>
    </row>
    <row r="71" spans="1:1" x14ac:dyDescent="0.25">
      <c r="A71" t="s">
        <v>6</v>
      </c>
    </row>
    <row r="72" spans="1:1" x14ac:dyDescent="0.25">
      <c r="A72" t="s">
        <v>6</v>
      </c>
    </row>
    <row r="73" spans="1:1" x14ac:dyDescent="0.25">
      <c r="A73" t="s">
        <v>4</v>
      </c>
    </row>
    <row r="74" spans="1:1" x14ac:dyDescent="0.25">
      <c r="A74" t="s">
        <v>4</v>
      </c>
    </row>
    <row r="75" spans="1:1" x14ac:dyDescent="0.25">
      <c r="A75" t="s">
        <v>6</v>
      </c>
    </row>
    <row r="76" spans="1:1" x14ac:dyDescent="0.25">
      <c r="A76" t="s">
        <v>4</v>
      </c>
    </row>
    <row r="77" spans="1:1" x14ac:dyDescent="0.25">
      <c r="A77" t="s">
        <v>3</v>
      </c>
    </row>
    <row r="78" spans="1:1" x14ac:dyDescent="0.25">
      <c r="A78" t="s">
        <v>5</v>
      </c>
    </row>
    <row r="79" spans="1:1" x14ac:dyDescent="0.25">
      <c r="A79" t="s">
        <v>2</v>
      </c>
    </row>
    <row r="80" spans="1:1" x14ac:dyDescent="0.25">
      <c r="A80" t="s">
        <v>4</v>
      </c>
    </row>
    <row r="81" spans="1:1" x14ac:dyDescent="0.25">
      <c r="A81" t="s">
        <v>4</v>
      </c>
    </row>
    <row r="82" spans="1:1" x14ac:dyDescent="0.25">
      <c r="A82" t="s">
        <v>5</v>
      </c>
    </row>
    <row r="83" spans="1:1" x14ac:dyDescent="0.25">
      <c r="A83" t="s">
        <v>6</v>
      </c>
    </row>
    <row r="84" spans="1:1" x14ac:dyDescent="0.25">
      <c r="A84" t="s">
        <v>4</v>
      </c>
    </row>
    <row r="85" spans="1:1" x14ac:dyDescent="0.25">
      <c r="A85" t="s">
        <v>4</v>
      </c>
    </row>
    <row r="86" spans="1:1" x14ac:dyDescent="0.25">
      <c r="A86" t="s">
        <v>3</v>
      </c>
    </row>
    <row r="87" spans="1:1" x14ac:dyDescent="0.25">
      <c r="A87" t="s">
        <v>2</v>
      </c>
    </row>
    <row r="88" spans="1:1" x14ac:dyDescent="0.25">
      <c r="A88" t="s">
        <v>6</v>
      </c>
    </row>
    <row r="89" spans="1:1" x14ac:dyDescent="0.25">
      <c r="A89" t="s">
        <v>3</v>
      </c>
    </row>
    <row r="90" spans="1:1" x14ac:dyDescent="0.25">
      <c r="A90" t="s">
        <v>2</v>
      </c>
    </row>
    <row r="91" spans="1:1" x14ac:dyDescent="0.25">
      <c r="A91" t="s">
        <v>5</v>
      </c>
    </row>
    <row r="92" spans="1:1" x14ac:dyDescent="0.25">
      <c r="A92" t="s">
        <v>4</v>
      </c>
    </row>
    <row r="93" spans="1:1" x14ac:dyDescent="0.25">
      <c r="A93" t="s">
        <v>2</v>
      </c>
    </row>
    <row r="94" spans="1:1" x14ac:dyDescent="0.25">
      <c r="A94" t="s">
        <v>6</v>
      </c>
    </row>
    <row r="95" spans="1:1" x14ac:dyDescent="0.25">
      <c r="A95" t="s">
        <v>3</v>
      </c>
    </row>
    <row r="96" spans="1:1" x14ac:dyDescent="0.25">
      <c r="A96" t="s">
        <v>6</v>
      </c>
    </row>
    <row r="97" spans="1:1" x14ac:dyDescent="0.25">
      <c r="A97" t="s">
        <v>2</v>
      </c>
    </row>
    <row r="98" spans="1:1" x14ac:dyDescent="0.25">
      <c r="A98" t="s">
        <v>4</v>
      </c>
    </row>
    <row r="99" spans="1:1" x14ac:dyDescent="0.25">
      <c r="A99" t="s">
        <v>4</v>
      </c>
    </row>
    <row r="100" spans="1:1" x14ac:dyDescent="0.25">
      <c r="A100" t="s">
        <v>6</v>
      </c>
    </row>
    <row r="101" spans="1:1" x14ac:dyDescent="0.25">
      <c r="A101" t="s">
        <v>5</v>
      </c>
    </row>
    <row r="102" spans="1:1" x14ac:dyDescent="0.25">
      <c r="A102" t="s">
        <v>4</v>
      </c>
    </row>
    <row r="103" spans="1:1" x14ac:dyDescent="0.25">
      <c r="A103" t="s">
        <v>4</v>
      </c>
    </row>
    <row r="104" spans="1:1" x14ac:dyDescent="0.25">
      <c r="A104" t="s">
        <v>5</v>
      </c>
    </row>
    <row r="105" spans="1:1" x14ac:dyDescent="0.25">
      <c r="A105" t="s">
        <v>4</v>
      </c>
    </row>
    <row r="106" spans="1:1" x14ac:dyDescent="0.25">
      <c r="A106" t="s">
        <v>4</v>
      </c>
    </row>
    <row r="107" spans="1:1" x14ac:dyDescent="0.25">
      <c r="A107" t="s">
        <v>5</v>
      </c>
    </row>
    <row r="108" spans="1:1" x14ac:dyDescent="0.25">
      <c r="A108" t="s">
        <v>4</v>
      </c>
    </row>
    <row r="109" spans="1:1" x14ac:dyDescent="0.25">
      <c r="A109" t="s">
        <v>2</v>
      </c>
    </row>
    <row r="110" spans="1:1" x14ac:dyDescent="0.25">
      <c r="A110" t="s">
        <v>6</v>
      </c>
    </row>
    <row r="111" spans="1:1" x14ac:dyDescent="0.25">
      <c r="A111" t="s">
        <v>5</v>
      </c>
    </row>
    <row r="112" spans="1:1" x14ac:dyDescent="0.25">
      <c r="A112" t="s">
        <v>5</v>
      </c>
    </row>
    <row r="113" spans="1:1" x14ac:dyDescent="0.25">
      <c r="A113" t="s">
        <v>6</v>
      </c>
    </row>
    <row r="114" spans="1:1" x14ac:dyDescent="0.25">
      <c r="A114" t="s">
        <v>5</v>
      </c>
    </row>
    <row r="115" spans="1:1" x14ac:dyDescent="0.25">
      <c r="A115" t="s">
        <v>3</v>
      </c>
    </row>
    <row r="116" spans="1:1" x14ac:dyDescent="0.25">
      <c r="A116" t="s">
        <v>5</v>
      </c>
    </row>
    <row r="117" spans="1:1" x14ac:dyDescent="0.25">
      <c r="A117" t="s">
        <v>3</v>
      </c>
    </row>
    <row r="118" spans="1:1" x14ac:dyDescent="0.25">
      <c r="A118" t="s">
        <v>2</v>
      </c>
    </row>
    <row r="119" spans="1:1" x14ac:dyDescent="0.25">
      <c r="A119" t="s">
        <v>4</v>
      </c>
    </row>
    <row r="120" spans="1:1" x14ac:dyDescent="0.25">
      <c r="A120" t="s">
        <v>4</v>
      </c>
    </row>
    <row r="121" spans="1:1" x14ac:dyDescent="0.25">
      <c r="A121" t="s">
        <v>5</v>
      </c>
    </row>
    <row r="122" spans="1:1" x14ac:dyDescent="0.25">
      <c r="A122" t="s">
        <v>2</v>
      </c>
    </row>
    <row r="123" spans="1:1" x14ac:dyDescent="0.25">
      <c r="A123" t="s">
        <v>3</v>
      </c>
    </row>
    <row r="124" spans="1:1" x14ac:dyDescent="0.25">
      <c r="A124" t="s">
        <v>3</v>
      </c>
    </row>
    <row r="125" spans="1:1" x14ac:dyDescent="0.25">
      <c r="A125" t="s">
        <v>5</v>
      </c>
    </row>
    <row r="126" spans="1:1" x14ac:dyDescent="0.25">
      <c r="A126" t="s">
        <v>6</v>
      </c>
    </row>
    <row r="127" spans="1:1" x14ac:dyDescent="0.25">
      <c r="A127" t="s">
        <v>2</v>
      </c>
    </row>
    <row r="128" spans="1:1" x14ac:dyDescent="0.25">
      <c r="A128" t="s">
        <v>4</v>
      </c>
    </row>
    <row r="129" spans="1:1" x14ac:dyDescent="0.25">
      <c r="A129" t="s">
        <v>2</v>
      </c>
    </row>
    <row r="130" spans="1:1" x14ac:dyDescent="0.25">
      <c r="A130" t="s">
        <v>5</v>
      </c>
    </row>
    <row r="131" spans="1:1" x14ac:dyDescent="0.25">
      <c r="A131" t="s">
        <v>5</v>
      </c>
    </row>
    <row r="132" spans="1:1" x14ac:dyDescent="0.25">
      <c r="A132" t="s">
        <v>4</v>
      </c>
    </row>
    <row r="133" spans="1:1" x14ac:dyDescent="0.25">
      <c r="A133" t="s">
        <v>3</v>
      </c>
    </row>
    <row r="134" spans="1:1" x14ac:dyDescent="0.25">
      <c r="A134" t="s">
        <v>4</v>
      </c>
    </row>
    <row r="135" spans="1:1" x14ac:dyDescent="0.25">
      <c r="A135" t="s">
        <v>6</v>
      </c>
    </row>
    <row r="136" spans="1:1" x14ac:dyDescent="0.25">
      <c r="A136" t="s">
        <v>5</v>
      </c>
    </row>
    <row r="137" spans="1:1" x14ac:dyDescent="0.25">
      <c r="A137" t="s">
        <v>4</v>
      </c>
    </row>
    <row r="138" spans="1:1" x14ac:dyDescent="0.25">
      <c r="A138" t="s">
        <v>4</v>
      </c>
    </row>
    <row r="139" spans="1:1" x14ac:dyDescent="0.25">
      <c r="A139" t="s">
        <v>4</v>
      </c>
    </row>
    <row r="140" spans="1:1" x14ac:dyDescent="0.25">
      <c r="A140" t="s">
        <v>4</v>
      </c>
    </row>
    <row r="141" spans="1:1" x14ac:dyDescent="0.25">
      <c r="A141" t="s">
        <v>2</v>
      </c>
    </row>
    <row r="142" spans="1:1" x14ac:dyDescent="0.25">
      <c r="A142" t="s">
        <v>5</v>
      </c>
    </row>
    <row r="143" spans="1:1" x14ac:dyDescent="0.25">
      <c r="A143" t="s">
        <v>4</v>
      </c>
    </row>
    <row r="144" spans="1:1" x14ac:dyDescent="0.25">
      <c r="A144" t="s">
        <v>2</v>
      </c>
    </row>
    <row r="145" spans="1:1" x14ac:dyDescent="0.25">
      <c r="A145" t="s">
        <v>4</v>
      </c>
    </row>
    <row r="146" spans="1:1" x14ac:dyDescent="0.25">
      <c r="A146" t="s">
        <v>5</v>
      </c>
    </row>
    <row r="147" spans="1:1" x14ac:dyDescent="0.25">
      <c r="A147" t="s">
        <v>6</v>
      </c>
    </row>
    <row r="148" spans="1:1" x14ac:dyDescent="0.25">
      <c r="A148" t="s">
        <v>4</v>
      </c>
    </row>
    <row r="149" spans="1:1" x14ac:dyDescent="0.25">
      <c r="A149" t="s">
        <v>3</v>
      </c>
    </row>
    <row r="150" spans="1:1" x14ac:dyDescent="0.25">
      <c r="A150" t="s">
        <v>4</v>
      </c>
    </row>
    <row r="151" spans="1:1" x14ac:dyDescent="0.25">
      <c r="A151" t="s">
        <v>2</v>
      </c>
    </row>
    <row r="152" spans="1:1" x14ac:dyDescent="0.25">
      <c r="A152" t="s">
        <v>3</v>
      </c>
    </row>
    <row r="153" spans="1:1" x14ac:dyDescent="0.25">
      <c r="A153" t="s">
        <v>4</v>
      </c>
    </row>
    <row r="154" spans="1:1" x14ac:dyDescent="0.25">
      <c r="A154" t="s">
        <v>4</v>
      </c>
    </row>
    <row r="155" spans="1:1" x14ac:dyDescent="0.25">
      <c r="A155" t="s">
        <v>4</v>
      </c>
    </row>
    <row r="156" spans="1:1" x14ac:dyDescent="0.25">
      <c r="A156" t="s">
        <v>5</v>
      </c>
    </row>
    <row r="157" spans="1:1" x14ac:dyDescent="0.25">
      <c r="A157" t="s">
        <v>4</v>
      </c>
    </row>
    <row r="158" spans="1:1" x14ac:dyDescent="0.25">
      <c r="A158" t="s">
        <v>6</v>
      </c>
    </row>
    <row r="159" spans="1:1" x14ac:dyDescent="0.25">
      <c r="A159" t="s">
        <v>5</v>
      </c>
    </row>
    <row r="160" spans="1:1" x14ac:dyDescent="0.25">
      <c r="A160" t="s">
        <v>3</v>
      </c>
    </row>
    <row r="161" spans="1:1" x14ac:dyDescent="0.25">
      <c r="A161" t="s">
        <v>5</v>
      </c>
    </row>
    <row r="162" spans="1:1" x14ac:dyDescent="0.25">
      <c r="A162" t="s">
        <v>4</v>
      </c>
    </row>
    <row r="163" spans="1:1" x14ac:dyDescent="0.25">
      <c r="A163" t="s">
        <v>4</v>
      </c>
    </row>
    <row r="164" spans="1:1" x14ac:dyDescent="0.25">
      <c r="A164" t="s">
        <v>4</v>
      </c>
    </row>
    <row r="165" spans="1:1" x14ac:dyDescent="0.25">
      <c r="A165" t="s">
        <v>4</v>
      </c>
    </row>
    <row r="166" spans="1:1" x14ac:dyDescent="0.25">
      <c r="A166" t="s">
        <v>5</v>
      </c>
    </row>
    <row r="167" spans="1:1" x14ac:dyDescent="0.25">
      <c r="A167" t="s">
        <v>4</v>
      </c>
    </row>
    <row r="168" spans="1:1" x14ac:dyDescent="0.25">
      <c r="A168" t="s">
        <v>4</v>
      </c>
    </row>
    <row r="169" spans="1:1" x14ac:dyDescent="0.25">
      <c r="A169" t="s">
        <v>5</v>
      </c>
    </row>
    <row r="170" spans="1:1" x14ac:dyDescent="0.25">
      <c r="A170" t="s">
        <v>2</v>
      </c>
    </row>
    <row r="171" spans="1:1" x14ac:dyDescent="0.25">
      <c r="A171" t="s">
        <v>6</v>
      </c>
    </row>
    <row r="172" spans="1:1" x14ac:dyDescent="0.25">
      <c r="A172" t="s">
        <v>4</v>
      </c>
    </row>
    <row r="173" spans="1:1" x14ac:dyDescent="0.25">
      <c r="A173" t="s">
        <v>4</v>
      </c>
    </row>
    <row r="174" spans="1:1" x14ac:dyDescent="0.25">
      <c r="A174" t="s">
        <v>3</v>
      </c>
    </row>
    <row r="175" spans="1:1" x14ac:dyDescent="0.25">
      <c r="A175" t="s">
        <v>2</v>
      </c>
    </row>
    <row r="176" spans="1:1" x14ac:dyDescent="0.25">
      <c r="A176" t="s">
        <v>3</v>
      </c>
    </row>
    <row r="177" spans="1:1" x14ac:dyDescent="0.25">
      <c r="A177" t="s">
        <v>4</v>
      </c>
    </row>
    <row r="178" spans="1:1" x14ac:dyDescent="0.25">
      <c r="A178" t="s">
        <v>4</v>
      </c>
    </row>
    <row r="179" spans="1:1" x14ac:dyDescent="0.25">
      <c r="A179" t="s">
        <v>3</v>
      </c>
    </row>
    <row r="180" spans="1:1" x14ac:dyDescent="0.25">
      <c r="A180" t="s">
        <v>4</v>
      </c>
    </row>
    <row r="181" spans="1:1" x14ac:dyDescent="0.25">
      <c r="A181" t="s">
        <v>3</v>
      </c>
    </row>
    <row r="182" spans="1:1" x14ac:dyDescent="0.25">
      <c r="A182" t="s">
        <v>2</v>
      </c>
    </row>
    <row r="183" spans="1:1" x14ac:dyDescent="0.25">
      <c r="A183" t="s">
        <v>5</v>
      </c>
    </row>
    <row r="184" spans="1:1" x14ac:dyDescent="0.25">
      <c r="A184" t="s">
        <v>3</v>
      </c>
    </row>
    <row r="185" spans="1:1" x14ac:dyDescent="0.25">
      <c r="A185" t="s">
        <v>5</v>
      </c>
    </row>
    <row r="186" spans="1:1" x14ac:dyDescent="0.25">
      <c r="A186" t="s">
        <v>6</v>
      </c>
    </row>
    <row r="187" spans="1:1" x14ac:dyDescent="0.25">
      <c r="A187" t="s">
        <v>4</v>
      </c>
    </row>
    <row r="188" spans="1:1" x14ac:dyDescent="0.25">
      <c r="A188" t="s">
        <v>5</v>
      </c>
    </row>
    <row r="189" spans="1:1" x14ac:dyDescent="0.25">
      <c r="A189" t="s">
        <v>4</v>
      </c>
    </row>
    <row r="190" spans="1:1" x14ac:dyDescent="0.25">
      <c r="A190" t="s">
        <v>4</v>
      </c>
    </row>
    <row r="191" spans="1:1" x14ac:dyDescent="0.25">
      <c r="A191" t="s">
        <v>2</v>
      </c>
    </row>
    <row r="192" spans="1:1" x14ac:dyDescent="0.25">
      <c r="A192" t="s">
        <v>3</v>
      </c>
    </row>
    <row r="193" spans="1:1" x14ac:dyDescent="0.25">
      <c r="A193" t="s">
        <v>4</v>
      </c>
    </row>
    <row r="194" spans="1:1" x14ac:dyDescent="0.25">
      <c r="A194" t="s">
        <v>3</v>
      </c>
    </row>
    <row r="195" spans="1:1" x14ac:dyDescent="0.25">
      <c r="A195" t="s">
        <v>4</v>
      </c>
    </row>
    <row r="196" spans="1:1" x14ac:dyDescent="0.25">
      <c r="A196" t="s">
        <v>4</v>
      </c>
    </row>
    <row r="197" spans="1:1" x14ac:dyDescent="0.25">
      <c r="A197" t="s">
        <v>4</v>
      </c>
    </row>
    <row r="198" spans="1:1" x14ac:dyDescent="0.25">
      <c r="A198" t="s">
        <v>2</v>
      </c>
    </row>
    <row r="199" spans="1:1" x14ac:dyDescent="0.25">
      <c r="A199" t="s">
        <v>4</v>
      </c>
    </row>
    <row r="200" spans="1:1" x14ac:dyDescent="0.25">
      <c r="A200" t="s">
        <v>3</v>
      </c>
    </row>
    <row r="201" spans="1:1" x14ac:dyDescent="0.25">
      <c r="A201" t="s">
        <v>4</v>
      </c>
    </row>
    <row r="202" spans="1:1" x14ac:dyDescent="0.25">
      <c r="A202" t="s">
        <v>4</v>
      </c>
    </row>
    <row r="203" spans="1:1" x14ac:dyDescent="0.25">
      <c r="A203" t="s">
        <v>6</v>
      </c>
    </row>
    <row r="204" spans="1:1" x14ac:dyDescent="0.25">
      <c r="A204" t="s">
        <v>5</v>
      </c>
    </row>
    <row r="205" spans="1:1" x14ac:dyDescent="0.25">
      <c r="A205" t="s">
        <v>4</v>
      </c>
    </row>
    <row r="206" spans="1:1" x14ac:dyDescent="0.25">
      <c r="A206" t="s">
        <v>4</v>
      </c>
    </row>
    <row r="207" spans="1:1" x14ac:dyDescent="0.25">
      <c r="A207" t="s">
        <v>6</v>
      </c>
    </row>
    <row r="208" spans="1:1" x14ac:dyDescent="0.25">
      <c r="A208" t="s">
        <v>5</v>
      </c>
    </row>
    <row r="209" spans="1:1" x14ac:dyDescent="0.25">
      <c r="A209" t="s">
        <v>3</v>
      </c>
    </row>
    <row r="210" spans="1:1" x14ac:dyDescent="0.25">
      <c r="A210" t="s">
        <v>4</v>
      </c>
    </row>
    <row r="211" spans="1:1" x14ac:dyDescent="0.25">
      <c r="A211" t="s">
        <v>3</v>
      </c>
    </row>
    <row r="212" spans="1:1" x14ac:dyDescent="0.25">
      <c r="A212" t="s">
        <v>2</v>
      </c>
    </row>
    <row r="213" spans="1:1" x14ac:dyDescent="0.25">
      <c r="A213" t="s">
        <v>4</v>
      </c>
    </row>
    <row r="214" spans="1:1" x14ac:dyDescent="0.25">
      <c r="A214" t="s">
        <v>6</v>
      </c>
    </row>
    <row r="215" spans="1:1" x14ac:dyDescent="0.25">
      <c r="A215" t="s">
        <v>2</v>
      </c>
    </row>
    <row r="216" spans="1:1" x14ac:dyDescent="0.25">
      <c r="A216" t="s">
        <v>5</v>
      </c>
    </row>
    <row r="217" spans="1:1" x14ac:dyDescent="0.25">
      <c r="A217" t="s">
        <v>4</v>
      </c>
    </row>
    <row r="218" spans="1:1" x14ac:dyDescent="0.25">
      <c r="A218" t="s">
        <v>3</v>
      </c>
    </row>
    <row r="219" spans="1:1" x14ac:dyDescent="0.25">
      <c r="A219" t="s">
        <v>2</v>
      </c>
    </row>
    <row r="220" spans="1:1" x14ac:dyDescent="0.25">
      <c r="A220" t="s">
        <v>5</v>
      </c>
    </row>
    <row r="221" spans="1:1" x14ac:dyDescent="0.25">
      <c r="A221" t="s">
        <v>4</v>
      </c>
    </row>
    <row r="222" spans="1:1" x14ac:dyDescent="0.25">
      <c r="A222" t="s">
        <v>5</v>
      </c>
    </row>
    <row r="223" spans="1:1" x14ac:dyDescent="0.25">
      <c r="A223" t="s">
        <v>4</v>
      </c>
    </row>
    <row r="224" spans="1:1" x14ac:dyDescent="0.25">
      <c r="A224" t="s">
        <v>3</v>
      </c>
    </row>
    <row r="225" spans="1:1" x14ac:dyDescent="0.25">
      <c r="A225" t="s">
        <v>6</v>
      </c>
    </row>
    <row r="226" spans="1:1" x14ac:dyDescent="0.25">
      <c r="A226" t="s">
        <v>5</v>
      </c>
    </row>
    <row r="227" spans="1:1" x14ac:dyDescent="0.25">
      <c r="A227" t="s">
        <v>5</v>
      </c>
    </row>
    <row r="228" spans="1:1" x14ac:dyDescent="0.25">
      <c r="A228" t="s">
        <v>4</v>
      </c>
    </row>
    <row r="229" spans="1:1" x14ac:dyDescent="0.25">
      <c r="A229" t="s">
        <v>5</v>
      </c>
    </row>
    <row r="230" spans="1:1" x14ac:dyDescent="0.25">
      <c r="A230" t="s">
        <v>3</v>
      </c>
    </row>
    <row r="231" spans="1:1" x14ac:dyDescent="0.25">
      <c r="A231" t="s">
        <v>5</v>
      </c>
    </row>
    <row r="232" spans="1:1" x14ac:dyDescent="0.25">
      <c r="A232" t="s">
        <v>6</v>
      </c>
    </row>
    <row r="233" spans="1:1" x14ac:dyDescent="0.25">
      <c r="A233" t="s">
        <v>4</v>
      </c>
    </row>
    <row r="234" spans="1:1" x14ac:dyDescent="0.25">
      <c r="A234" t="s">
        <v>5</v>
      </c>
    </row>
    <row r="235" spans="1:1" x14ac:dyDescent="0.25">
      <c r="A235" t="s">
        <v>4</v>
      </c>
    </row>
    <row r="236" spans="1:1" x14ac:dyDescent="0.25">
      <c r="A236" t="s">
        <v>5</v>
      </c>
    </row>
    <row r="237" spans="1:1" x14ac:dyDescent="0.25">
      <c r="A237" t="s">
        <v>3</v>
      </c>
    </row>
    <row r="238" spans="1:1" x14ac:dyDescent="0.25">
      <c r="A238" t="s">
        <v>2</v>
      </c>
    </row>
    <row r="239" spans="1:1" x14ac:dyDescent="0.25">
      <c r="A239" t="s">
        <v>2</v>
      </c>
    </row>
    <row r="240" spans="1:1" x14ac:dyDescent="0.25">
      <c r="A240" t="s">
        <v>4</v>
      </c>
    </row>
    <row r="241" spans="1:1" x14ac:dyDescent="0.25">
      <c r="A241" t="s">
        <v>3</v>
      </c>
    </row>
    <row r="242" spans="1:1" x14ac:dyDescent="0.25">
      <c r="A242" t="s">
        <v>5</v>
      </c>
    </row>
    <row r="243" spans="1:1" x14ac:dyDescent="0.25">
      <c r="A243" t="s">
        <v>5</v>
      </c>
    </row>
    <row r="244" spans="1:1" x14ac:dyDescent="0.25">
      <c r="A244" t="s">
        <v>5</v>
      </c>
    </row>
    <row r="245" spans="1:1" x14ac:dyDescent="0.25">
      <c r="A245" t="s">
        <v>5</v>
      </c>
    </row>
    <row r="246" spans="1:1" x14ac:dyDescent="0.25">
      <c r="A246" t="s">
        <v>6</v>
      </c>
    </row>
    <row r="247" spans="1:1" x14ac:dyDescent="0.25">
      <c r="A247" t="s">
        <v>5</v>
      </c>
    </row>
    <row r="248" spans="1:1" x14ac:dyDescent="0.25">
      <c r="A248" t="s">
        <v>4</v>
      </c>
    </row>
    <row r="249" spans="1:1" x14ac:dyDescent="0.25">
      <c r="A249" t="s">
        <v>3</v>
      </c>
    </row>
    <row r="250" spans="1:1" x14ac:dyDescent="0.25">
      <c r="A250" t="s">
        <v>5</v>
      </c>
    </row>
    <row r="251" spans="1:1" x14ac:dyDescent="0.25">
      <c r="A251" t="s">
        <v>4</v>
      </c>
    </row>
    <row r="252" spans="1:1" x14ac:dyDescent="0.25">
      <c r="A252" t="s">
        <v>3</v>
      </c>
    </row>
    <row r="253" spans="1:1" x14ac:dyDescent="0.25">
      <c r="A253" t="s">
        <v>5</v>
      </c>
    </row>
    <row r="254" spans="1:1" x14ac:dyDescent="0.25">
      <c r="A254" t="s">
        <v>4</v>
      </c>
    </row>
    <row r="255" spans="1:1" x14ac:dyDescent="0.25">
      <c r="A255" t="s">
        <v>5</v>
      </c>
    </row>
    <row r="256" spans="1:1" x14ac:dyDescent="0.25">
      <c r="A256" t="s">
        <v>6</v>
      </c>
    </row>
    <row r="257" spans="1:1" x14ac:dyDescent="0.25">
      <c r="A257" t="s">
        <v>4</v>
      </c>
    </row>
    <row r="258" spans="1:1" x14ac:dyDescent="0.25">
      <c r="A258" t="s">
        <v>2</v>
      </c>
    </row>
    <row r="259" spans="1:1" x14ac:dyDescent="0.25">
      <c r="A259" t="s">
        <v>6</v>
      </c>
    </row>
    <row r="260" spans="1:1" x14ac:dyDescent="0.25">
      <c r="A260" t="s">
        <v>6</v>
      </c>
    </row>
    <row r="261" spans="1:1" x14ac:dyDescent="0.25">
      <c r="A261" t="s">
        <v>2</v>
      </c>
    </row>
    <row r="262" spans="1:1" x14ac:dyDescent="0.25">
      <c r="A262" t="s">
        <v>4</v>
      </c>
    </row>
    <row r="263" spans="1:1" x14ac:dyDescent="0.25">
      <c r="A263" t="s">
        <v>4</v>
      </c>
    </row>
    <row r="264" spans="1:1" x14ac:dyDescent="0.25">
      <c r="A264" t="s">
        <v>4</v>
      </c>
    </row>
    <row r="265" spans="1:1" x14ac:dyDescent="0.25">
      <c r="A265" t="s">
        <v>2</v>
      </c>
    </row>
    <row r="266" spans="1:1" x14ac:dyDescent="0.25">
      <c r="A266" t="s">
        <v>4</v>
      </c>
    </row>
    <row r="267" spans="1:1" x14ac:dyDescent="0.25">
      <c r="A267" t="s">
        <v>4</v>
      </c>
    </row>
    <row r="268" spans="1:1" x14ac:dyDescent="0.25">
      <c r="A268" t="s">
        <v>4</v>
      </c>
    </row>
    <row r="269" spans="1:1" x14ac:dyDescent="0.25">
      <c r="A269" t="s">
        <v>3</v>
      </c>
    </row>
    <row r="270" spans="1:1" x14ac:dyDescent="0.25">
      <c r="A270" t="s">
        <v>3</v>
      </c>
    </row>
    <row r="271" spans="1:1" x14ac:dyDescent="0.25">
      <c r="A271" t="s">
        <v>4</v>
      </c>
    </row>
    <row r="272" spans="1:1" x14ac:dyDescent="0.25">
      <c r="A272" t="s">
        <v>4</v>
      </c>
    </row>
    <row r="273" spans="1:1" x14ac:dyDescent="0.25">
      <c r="A273" t="s">
        <v>2</v>
      </c>
    </row>
    <row r="274" spans="1:1" x14ac:dyDescent="0.25">
      <c r="A274" t="s">
        <v>2</v>
      </c>
    </row>
    <row r="275" spans="1:1" x14ac:dyDescent="0.25">
      <c r="A275" t="s">
        <v>4</v>
      </c>
    </row>
    <row r="276" spans="1:1" x14ac:dyDescent="0.25">
      <c r="A276" t="s">
        <v>2</v>
      </c>
    </row>
    <row r="277" spans="1:1" x14ac:dyDescent="0.25">
      <c r="A277" t="s">
        <v>4</v>
      </c>
    </row>
    <row r="278" spans="1:1" x14ac:dyDescent="0.25">
      <c r="A278" t="s">
        <v>2</v>
      </c>
    </row>
  </sheetData>
  <sortState ref="R7:S11">
    <sortCondition descending="1" ref="R7"/>
  </sortState>
  <mergeCells count="2">
    <mergeCell ref="E4:E11"/>
    <mergeCell ref="E20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Задание 1.</vt:lpstr>
      <vt:lpstr>Задание 2.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2024-01-18T13:53:48Z</dcterms:modified>
</cp:coreProperties>
</file>