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irzavictor/Desktop/"/>
    </mc:Choice>
  </mc:AlternateContent>
  <xr:revisionPtr revIDLastSave="0" documentId="13_ncr:1_{01449E41-43A2-3C40-9AFC-BD97663F1F71}" xr6:coauthVersionLast="38" xr6:coauthVersionMax="38" xr10:uidLastSave="{00000000-0000-0000-0000-000000000000}"/>
  <bookViews>
    <workbookView xWindow="0" yWindow="460" windowWidth="25460" windowHeight="15540" activeTab="3" xr2:uid="{00000000-000D-0000-FFFF-FFFF00000000}"/>
  </bookViews>
  <sheets>
    <sheet name="Chart1" sheetId="3" r:id="rId1"/>
    <sheet name="Chart2" sheetId="6" r:id="rId2"/>
    <sheet name="Chart3" sheetId="8" r:id="rId3"/>
    <sheet name="Bonus" sheetId="9" r:id="rId4"/>
    <sheet name="Data " sheetId="1" r:id="rId5"/>
  </sheets>
  <definedNames>
    <definedName name="_xlnm._FilterDatabase" localSheetId="4" hidden="1">'Data '!$A$1:$T$4115</definedName>
  </definedNames>
  <calcPr calcId="179021" concurrentCalc="0"/>
  <pivotCaches>
    <pivotCache cacheId="4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9" l="1"/>
  <c r="C10" i="9"/>
  <c r="C11" i="9"/>
  <c r="H3" i="9"/>
  <c r="H4" i="9"/>
  <c r="H5" i="9"/>
  <c r="H6" i="9"/>
  <c r="H7" i="9"/>
  <c r="H8" i="9"/>
  <c r="E9" i="9"/>
  <c r="H9" i="9"/>
  <c r="E10" i="9"/>
  <c r="H10" i="9"/>
  <c r="E11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12" i="9"/>
  <c r="E13" i="9"/>
  <c r="E2" i="9"/>
  <c r="D13" i="9"/>
  <c r="D12" i="9"/>
  <c r="D11" i="9"/>
  <c r="D10" i="9"/>
  <c r="D9" i="9"/>
  <c r="D8" i="9"/>
  <c r="D7" i="9"/>
  <c r="D6" i="9"/>
  <c r="D5" i="9"/>
  <c r="C13" i="9"/>
  <c r="C12" i="9"/>
  <c r="C8" i="9"/>
  <c r="C7" i="9"/>
  <c r="C6" i="9"/>
  <c r="C5" i="9"/>
  <c r="B13" i="9"/>
  <c r="B12" i="9"/>
  <c r="B11" i="9"/>
  <c r="B10" i="9"/>
  <c r="B9" i="9"/>
  <c r="B8" i="9"/>
  <c r="B7" i="9"/>
  <c r="B6" i="9"/>
  <c r="B5" i="9"/>
  <c r="D2" i="9"/>
  <c r="C2" i="9"/>
  <c r="D3" i="9"/>
  <c r="C3" i="9"/>
  <c r="D4" i="9"/>
  <c r="C4" i="9"/>
  <c r="B4" i="9"/>
  <c r="B2" i="9"/>
  <c r="B3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<sst xmlns="http://schemas.openxmlformats.org/spreadsheetml/2006/main" count="24820" uniqueCount="8400">
  <si>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</si>
  <si>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</si>
  <si>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</si>
  <si>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</si>
  <si>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</si>
  <si>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</si>
  <si>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</si>
  <si>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</si>
  <si>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</si>
  <si>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</si>
  <si>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</si>
  <si>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</si>
  <si>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</si>
  <si>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</si>
  <si>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</si>
  <si>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</si>
  <si>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</si>
  <si>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</si>
  <si>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</si>
  <si>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</si>
  <si>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</si>
  <si>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</si>
  <si>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</si>
  <si>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</si>
  <si>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</si>
  <si>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</si>
  <si>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</si>
  <si>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</si>
  <si>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</si>
  <si>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</si>
  <si>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</si>
  <si>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</si>
  <si>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</si>
  <si>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</si>
  <si>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</si>
  <si>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</si>
  <si>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</si>
  <si>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</si>
  <si>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</si>
  <si>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</si>
  <si>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</si>
  <si>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</si>
  <si>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</si>
  <si>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</si>
  <si>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</si>
  <si>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</si>
  <si>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</si>
  <si>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</si>
  <si>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</si>
  <si>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</si>
  <si>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</si>
  <si>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</si>
  <si>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</si>
  <si>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</si>
  <si>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</si>
  <si>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</si>
  <si>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</si>
  <si>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</si>
  <si>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</si>
  <si>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</si>
  <si>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</si>
  <si>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</si>
  <si>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</si>
  <si>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</si>
  <si>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</si>
  <si>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</si>
  <si>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</si>
  <si>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</si>
  <si>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</si>
  <si>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</si>
  <si>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</si>
  <si>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</si>
  <si>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</si>
  <si>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</si>
  <si>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</si>
  <si>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</si>
  <si>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</si>
  <si>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</si>
  <si>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</si>
  <si>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</si>
  <si>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</si>
  <si>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</si>
  <si>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</si>
  <si>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</si>
  <si>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</si>
  <si>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</si>
  <si>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</si>
  <si>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</si>
  <si>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</si>
  <si>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</si>
  <si>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</si>
  <si>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</si>
  <si>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</si>
  <si>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</si>
  <si>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</si>
  <si>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</si>
  <si>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</si>
  <si>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</si>
  <si>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</si>
  <si>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</si>
  <si>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</si>
  <si>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</si>
  <si>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</si>
  <si>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</si>
  <si>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</si>
  <si>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</si>
  <si>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</si>
  <si>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</si>
  <si>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</si>
  <si>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</si>
  <si>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</si>
  <si>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</si>
  <si>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</si>
  <si>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</si>
  <si>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</si>
  <si>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</si>
  <si>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</si>
  <si>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</si>
  <si>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</si>
  <si>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</si>
  <si>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</si>
  <si>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</si>
  <si>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</si>
  <si>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</si>
  <si>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</si>
  <si>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</si>
  <si>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</si>
  <si>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</si>
  <si>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</si>
  <si>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</si>
  <si>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</si>
  <si>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</si>
  <si>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</si>
  <si>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</si>
  <si>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</si>
  <si>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</si>
  <si>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</si>
  <si>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</si>
  <si>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</si>
  <si>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</si>
  <si>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</si>
  <si>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</si>
  <si>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</si>
  <si>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</si>
  <si>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</si>
  <si>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</si>
  <si>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</si>
  <si>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</si>
  <si>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</si>
  <si>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</si>
  <si>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</si>
  <si>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</si>
  <si>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</si>
  <si>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</si>
  <si>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</si>
  <si>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</si>
  <si>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</si>
  <si>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</si>
  <si>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</si>
  <si>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</si>
  <si>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</si>
  <si>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</si>
  <si>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</si>
  <si>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</si>
  <si>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</si>
  <si>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</si>
  <si>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</si>
  <si>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</si>
  <si>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</si>
  <si>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</si>
  <si>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</si>
  <si>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</si>
  <si>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</si>
  <si>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</si>
  <si>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</si>
  <si>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</si>
  <si>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</si>
  <si>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</si>
  <si>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</si>
  <si>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</si>
  <si>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</si>
  <si>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</si>
  <si>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</si>
  <si>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</si>
  <si>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</si>
  <si>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</si>
  <si>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</si>
  <si>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</si>
  <si>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</si>
  <si>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</si>
  <si>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</si>
  <si>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</si>
  <si>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</si>
  <si>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</si>
  <si>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</si>
  <si>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</si>
  <si>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</si>
  <si>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</si>
  <si>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</si>
  <si>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</si>
  <si>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</si>
  <si>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</si>
  <si>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</si>
  <si>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</si>
  <si>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</si>
  <si>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</si>
  <si>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</si>
  <si>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</si>
  <si>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</si>
  <si>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</si>
  <si>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</si>
  <si>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</si>
  <si>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</si>
  <si>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</si>
  <si>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</si>
  <si>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</si>
  <si>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</si>
  <si>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</si>
  <si>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</si>
  <si>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</si>
  <si>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</si>
  <si>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</si>
  <si>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</si>
  <si>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</si>
  <si>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</si>
  <si>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</si>
  <si>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</si>
  <si>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</si>
  <si>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</si>
  <si>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</si>
  <si>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</si>
  <si>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</si>
  <si>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</si>
  <si>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</si>
  <si>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</si>
  <si>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</si>
  <si>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</si>
  <si>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</si>
  <si>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</si>
  <si>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</si>
  <si>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</si>
  <si>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</si>
  <si>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</si>
  <si>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</si>
  <si>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</si>
  <si>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</si>
  <si>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</si>
  <si>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</si>
  <si>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</si>
  <si>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</si>
  <si>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</si>
  <si>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</si>
  <si>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</si>
  <si>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</si>
  <si>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</si>
  <si>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</si>
  <si>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</si>
  <si>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</si>
  <si>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</si>
  <si>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</si>
  <si>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</si>
  <si>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</si>
  <si>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</si>
  <si>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</si>
  <si>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</si>
  <si>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</si>
  <si>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</si>
  <si>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</si>
  <si>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</si>
  <si>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</si>
  <si>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</si>
  <si>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</si>
  <si>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</si>
  <si>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</si>
  <si>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</si>
  <si>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</si>
  <si>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</si>
  <si>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</si>
  <si>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</si>
  <si>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</si>
  <si>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</si>
  <si>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</si>
  <si>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</si>
  <si>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</si>
  <si>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</si>
  <si>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</si>
  <si>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</si>
  <si>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</si>
  <si>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</si>
  <si>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</si>
  <si>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</si>
  <si>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</si>
  <si>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</si>
  <si>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</si>
  <si>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</si>
  <si>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</si>
  <si>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</si>
  <si>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</si>
  <si>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</si>
  <si>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</si>
  <si>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</si>
  <si>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</si>
  <si>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</si>
  <si>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</si>
  <si>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</si>
  <si>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</si>
  <si>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</si>
  <si>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</si>
  <si>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</si>
  <si>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</si>
  <si>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</si>
  <si>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</si>
  <si>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</si>
  <si>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</si>
  <si>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</si>
  <si>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</si>
  <si>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</si>
  <si>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</si>
  <si>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</si>
  <si>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</si>
  <si>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</si>
  <si>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</si>
  <si>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</si>
  <si>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</si>
  <si>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</si>
  <si>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</si>
  <si>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</si>
  <si>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</si>
  <si>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</si>
  <si>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</si>
  <si>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</si>
  <si>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</si>
  <si>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</si>
  <si>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</si>
  <si>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</si>
  <si>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</si>
  <si>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</si>
  <si>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</si>
  <si>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</si>
  <si>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</si>
  <si>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</si>
  <si>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</si>
  <si>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</si>
  <si>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</si>
  <si>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</si>
  <si>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</si>
  <si>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</si>
  <si>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</si>
  <si>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</si>
  <si>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</si>
  <si>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</si>
  <si>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</si>
  <si>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</si>
  <si>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</si>
  <si>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</si>
  <si>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</si>
  <si>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</si>
  <si>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</si>
  <si>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</si>
  <si>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</si>
  <si>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</si>
  <si>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</si>
  <si>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</si>
  <si>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</si>
  <si>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</si>
  <si>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</si>
  <si>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</si>
  <si>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</si>
  <si>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</si>
  <si>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</si>
  <si>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</si>
  <si>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</si>
  <si>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</si>
  <si>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</si>
  <si>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</si>
  <si>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</si>
  <si>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</si>
  <si>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</si>
  <si>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</si>
  <si>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</si>
  <si>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</si>
  <si>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</si>
  <si>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</si>
  <si>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</si>
  <si>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</si>
  <si>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</si>
  <si>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</si>
  <si>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</si>
  <si>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</si>
  <si>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</si>
  <si>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</si>
  <si>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</si>
  <si>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</si>
  <si>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</si>
  <si>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</si>
  <si>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</si>
  <si>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</si>
  <si>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</si>
  <si>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</si>
  <si>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</si>
  <si>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</si>
  <si>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</si>
  <si>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</si>
  <si>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</si>
  <si>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</si>
  <si>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</si>
  <si>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</si>
  <si>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</si>
  <si>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</si>
  <si>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</si>
  <si>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</si>
  <si>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</si>
  <si>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</si>
  <si>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</si>
  <si>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</si>
  <si>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</si>
  <si>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</si>
  <si>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</si>
  <si>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</si>
  <si>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</si>
  <si>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</si>
  <si>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</si>
  <si>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</si>
  <si>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</si>
  <si>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</si>
  <si>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</si>
  <si>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</si>
  <si>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</si>
  <si>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</si>
  <si>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</si>
  <si>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</si>
  <si>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</si>
  <si>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</si>
  <si>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</si>
  <si>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</si>
  <si>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</si>
  <si>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</si>
  <si>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</si>
  <si>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</si>
  <si>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</si>
  <si>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</si>
  <si>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</si>
  <si>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</si>
  <si>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</si>
  <si>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</si>
  <si>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</si>
  <si>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</si>
  <si>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</si>
  <si>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</si>
  <si>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</si>
  <si>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</si>
  <si>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</si>
  <si>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</si>
  <si>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</si>
  <si>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</si>
  <si>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</si>
  <si>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</si>
  <si>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</si>
  <si>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</si>
  <si>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</si>
  <si>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</si>
  <si>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</si>
  <si>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</si>
  <si>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</si>
  <si>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</si>
  <si>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</si>
  <si>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</si>
  <si>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</si>
  <si>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</si>
  <si>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</si>
  <si>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</si>
  <si>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</si>
  <si>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</si>
  <si>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</si>
  <si>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</si>
  <si>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</si>
  <si>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</si>
  <si>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</si>
  <si>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</si>
  <si>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</si>
  <si>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</si>
  <si>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</si>
  <si>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</si>
  <si>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</si>
  <si>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</si>
  <si>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</si>
  <si>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</si>
  <si>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</si>
  <si>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</si>
  <si>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</si>
  <si>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</si>
  <si>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</si>
  <si>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</si>
  <si>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</si>
  <si>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</si>
  <si>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</si>
  <si>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</si>
  <si>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</si>
  <si>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</si>
  <si>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</si>
  <si>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</si>
  <si>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</si>
  <si>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</si>
  <si>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</si>
  <si>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</si>
  <si>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</si>
  <si>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</si>
  <si>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</si>
  <si>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</si>
  <si>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</si>
  <si>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</si>
  <si>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</si>
  <si>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</si>
  <si>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</si>
  <si>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</si>
  <si>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</si>
  <si>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</si>
  <si>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</si>
  <si>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</si>
  <si>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</si>
  <si>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</si>
  <si>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</si>
  <si>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</si>
  <si>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</si>
  <si>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</si>
  <si>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</si>
  <si>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</si>
  <si>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</si>
  <si>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</si>
  <si>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</si>
  <si>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</si>
  <si>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</si>
  <si>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</si>
  <si>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</si>
  <si>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</si>
  <si>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</si>
  <si>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</si>
  <si>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</si>
  <si>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</si>
  <si>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</si>
  <si>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</si>
  <si>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</si>
  <si>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</si>
  <si>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</si>
  <si>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</si>
  <si>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</si>
  <si>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</si>
  <si>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</si>
  <si>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</si>
  <si>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</si>
  <si>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</si>
  <si>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</si>
  <si>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</si>
  <si>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</si>
  <si>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</si>
  <si>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</si>
  <si>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</si>
  <si>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</si>
  <si>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</si>
  <si>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</si>
  <si>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</si>
  <si>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</si>
  <si>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</si>
  <si>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</si>
  <si>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</si>
  <si>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</si>
  <si>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</si>
  <si>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</si>
  <si>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</si>
  <si>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</si>
  <si>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</si>
  <si>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</si>
  <si>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</si>
  <si>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</si>
  <si>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</si>
  <si>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</si>
  <si>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</si>
  <si>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</si>
  <si>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</si>
  <si>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</si>
  <si>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</si>
  <si>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</si>
  <si>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</si>
  <si>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</si>
  <si>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</si>
  <si>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</si>
  <si>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</si>
  <si>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</si>
  <si>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</si>
  <si>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</si>
  <si>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</si>
  <si>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</si>
  <si>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</si>
  <si>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</si>
  <si>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</si>
  <si>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</si>
  <si>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</si>
  <si>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</si>
  <si>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</si>
  <si>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</si>
  <si>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</si>
  <si>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</si>
  <si>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</si>
  <si>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</si>
  <si>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</si>
  <si>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</si>
  <si>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</si>
  <si>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</si>
  <si>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</si>
  <si>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</si>
  <si>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</si>
  <si>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</si>
  <si>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</si>
  <si>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</si>
  <si>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</si>
  <si>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</si>
  <si>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</si>
  <si>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</si>
  <si>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</si>
  <si>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</si>
  <si>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</si>
  <si>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</si>
  <si>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</si>
  <si>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</si>
  <si>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</si>
  <si>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</si>
  <si>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</si>
  <si>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</si>
  <si>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</si>
  <si>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</si>
  <si>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</si>
  <si>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</si>
  <si>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</si>
  <si>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</si>
  <si>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</si>
  <si>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</si>
  <si>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</si>
  <si>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</si>
  <si>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</si>
  <si>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</si>
  <si>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</si>
  <si>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</si>
  <si>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</si>
  <si>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</si>
  <si>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</si>
  <si>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</si>
  <si>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</si>
  <si>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</si>
  <si>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</si>
  <si>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</si>
  <si>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</si>
  <si>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</si>
  <si>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</si>
  <si>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</si>
  <si>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</si>
  <si>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</si>
  <si>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</si>
  <si>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</si>
  <si>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</si>
  <si>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</si>
  <si>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</si>
  <si>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</si>
  <si>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</si>
  <si>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</si>
  <si>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</si>
  <si>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</si>
  <si>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</si>
  <si>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</si>
  <si>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</si>
  <si>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</si>
  <si>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</si>
  <si>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</si>
  <si>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</si>
  <si>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</si>
  <si>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</si>
  <si>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</si>
  <si>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</si>
  <si>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</si>
  <si>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</si>
  <si>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</si>
  <si>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</si>
  <si>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</si>
  <si>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</si>
  <si>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</si>
  <si>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</si>
  <si>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</si>
  <si>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</si>
  <si>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</si>
  <si>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</si>
  <si>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</si>
  <si>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</si>
  <si>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</si>
  <si>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</si>
  <si>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</si>
  <si>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</si>
  <si>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</si>
  <si>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</si>
  <si>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</si>
  <si>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</si>
  <si>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</si>
  <si>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</si>
  <si>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</si>
  <si>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</si>
  <si>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</si>
  <si>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</si>
  <si>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</si>
  <si>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</si>
  <si>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</si>
  <si>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</si>
  <si>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</si>
  <si>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</si>
  <si>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</si>
  <si>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</si>
  <si>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</si>
  <si>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</si>
  <si>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</si>
  <si>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</si>
  <si>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</si>
  <si>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</si>
  <si>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</si>
  <si>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</si>
  <si>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</si>
  <si>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</si>
  <si>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</si>
  <si>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</si>
  <si>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</si>
  <si>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</si>
  <si>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</si>
  <si>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</si>
  <si>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</si>
  <si>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</si>
  <si>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</si>
  <si>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</si>
  <si>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</si>
  <si>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</si>
  <si>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</si>
  <si>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</si>
  <si>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</si>
  <si>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</si>
  <si>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</si>
  <si>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</si>
  <si>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</si>
  <si>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</si>
  <si>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</si>
  <si>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</si>
  <si>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</si>
  <si>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</si>
  <si>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</si>
  <si>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</si>
  <si>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</si>
  <si>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</si>
  <si>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</si>
  <si>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</si>
  <si>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</si>
  <si>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</si>
  <si>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</si>
  <si>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</si>
  <si>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</si>
  <si>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</si>
  <si>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</si>
  <si>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</si>
  <si>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</si>
  <si>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</si>
  <si>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</si>
  <si>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</si>
  <si>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</si>
  <si>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</si>
  <si>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</si>
  <si>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</si>
  <si>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</si>
  <si>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</si>
  <si>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</si>
  <si>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</si>
  <si>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</si>
  <si>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</si>
  <si>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</si>
  <si>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</si>
  <si>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</si>
  <si>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</si>
  <si>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</si>
  <si>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</si>
  <si>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</si>
  <si>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</si>
  <si>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</si>
  <si>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</si>
  <si>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</si>
  <si>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</si>
  <si>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</si>
  <si>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</si>
  <si>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</si>
  <si>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</si>
  <si>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</si>
  <si>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</si>
  <si>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</si>
  <si>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</si>
  <si>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</si>
  <si>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</si>
  <si>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</si>
  <si>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</si>
  <si>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</si>
  <si>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</si>
  <si>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</si>
  <si>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</si>
  <si>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</si>
  <si>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</si>
  <si>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</si>
  <si>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</si>
  <si>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</si>
  <si>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</si>
  <si>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</si>
  <si>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</si>
  <si>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</si>
  <si>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</si>
  <si>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</si>
  <si>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</si>
  <si>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</si>
  <si>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</si>
  <si>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</si>
  <si>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</si>
  <si>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</si>
  <si>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</si>
  <si>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</si>
  <si>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</si>
  <si>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</si>
  <si>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</si>
  <si>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</si>
  <si>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</si>
  <si>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</si>
  <si>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</si>
  <si>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</si>
  <si>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</si>
  <si>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</si>
  <si>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</si>
  <si>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</si>
  <si>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</si>
  <si>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</si>
  <si>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</si>
  <si>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</si>
  <si>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</si>
  <si>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</si>
  <si>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</si>
  <si>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</si>
  <si>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</si>
  <si>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</si>
  <si>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</si>
  <si>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</si>
  <si>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</si>
  <si>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</si>
  <si>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</si>
  <si>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</si>
  <si>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</si>
  <si>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</si>
  <si>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</si>
  <si>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</si>
  <si>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</si>
  <si>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</si>
  <si>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</si>
  <si>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</si>
  <si>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</si>
  <si>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</si>
  <si>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</si>
  <si>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</si>
  <si>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</si>
  <si>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</si>
  <si>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</si>
  <si>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</si>
  <si>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</si>
  <si>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</si>
  <si>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</si>
  <si>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</si>
  <si>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</si>
  <si>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</si>
  <si>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</si>
  <si>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</si>
  <si>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</si>
  <si>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</si>
  <si>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</si>
  <si>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</si>
  <si>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</si>
  <si>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</si>
  <si>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</si>
  <si>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</si>
  <si>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</si>
  <si>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</si>
  <si>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</si>
  <si>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</si>
  <si>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</si>
  <si>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</si>
  <si>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</si>
  <si>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</si>
  <si>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</si>
  <si>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</si>
  <si>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</si>
  <si>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</si>
  <si>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</si>
  <si>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</si>
  <si>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</si>
  <si>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</si>
  <si>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</si>
  <si>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</si>
  <si>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</si>
  <si>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</si>
  <si>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</si>
  <si>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</si>
  <si>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</si>
  <si>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</si>
  <si>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</si>
  <si>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</si>
  <si>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</si>
  <si>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</si>
  <si>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</si>
  <si>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</si>
  <si>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</si>
  <si>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</si>
  <si>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</si>
  <si>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</si>
  <si>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</si>
  <si>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</si>
  <si>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</si>
  <si>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</si>
  <si>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</si>
  <si>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</si>
  <si>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</si>
  <si>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</si>
  <si>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</si>
  <si>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</si>
  <si>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</si>
  <si>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</si>
  <si>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</si>
  <si>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</si>
  <si>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</si>
  <si>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</si>
  <si>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</si>
  <si>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</si>
  <si>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</si>
  <si>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</si>
  <si>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</si>
  <si>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</si>
  <si>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</si>
  <si>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</si>
  <si>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</si>
  <si>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</si>
  <si>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</si>
  <si>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</si>
  <si>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</si>
  <si>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</si>
  <si>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</si>
  <si>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</si>
  <si>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</si>
  <si>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</si>
  <si>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</si>
  <si>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</si>
  <si>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</si>
  <si>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</si>
  <si>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</si>
  <si>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</si>
  <si>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</si>
  <si>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</si>
  <si>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</si>
  <si>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</si>
  <si>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</si>
  <si>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</si>
  <si>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</si>
  <si>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</si>
  <si>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</si>
  <si>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</si>
  <si>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</si>
  <si>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</si>
  <si>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</si>
  <si>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</si>
  <si>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</si>
  <si>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</si>
  <si>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</si>
  <si>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</si>
  <si>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</si>
  <si>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</si>
  <si>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</si>
  <si>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</si>
  <si>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</si>
  <si>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</si>
  <si>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</si>
  <si>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</si>
  <si>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</si>
  <si>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</si>
  <si>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</si>
  <si>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</si>
  <si>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</si>
  <si>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</si>
  <si>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</si>
  <si>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</si>
  <si>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</si>
  <si>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</si>
  <si>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</si>
  <si>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</si>
  <si>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</si>
  <si>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</si>
  <si>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</si>
  <si>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</si>
  <si>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</si>
  <si>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</si>
  <si>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</si>
  <si>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</si>
  <si>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</si>
  <si>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</si>
  <si>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</si>
  <si>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</si>
  <si>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</si>
  <si>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</si>
  <si>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</si>
  <si>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</si>
  <si>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</si>
  <si>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</si>
  <si>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</si>
  <si>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</si>
  <si>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</si>
  <si>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</si>
  <si>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</si>
  <si>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</si>
  <si>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</si>
  <si>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</si>
  <si>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</si>
  <si>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</si>
  <si>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</si>
  <si>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</si>
  <si>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</si>
  <si>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</si>
  <si>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</si>
  <si>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</si>
  <si>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</si>
  <si>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</si>
  <si>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</si>
  <si>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</si>
  <si>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</si>
  <si>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</si>
  <si>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</si>
  <si>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</si>
  <si>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</si>
  <si>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</si>
  <si>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</si>
  <si>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</si>
  <si>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</si>
  <si>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</si>
  <si>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</si>
  <si>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</si>
  <si>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</si>
  <si>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</si>
  <si>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</si>
  <si>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</si>
  <si>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</si>
  <si>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</si>
  <si>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</si>
  <si>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</si>
  <si>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</si>
  <si>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</si>
  <si>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</si>
  <si>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</si>
  <si>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</si>
  <si>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</si>
  <si>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</si>
  <si>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</si>
  <si>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</si>
  <si>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</si>
  <si>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</si>
  <si>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</si>
  <si>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</si>
  <si>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</si>
  <si>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</si>
  <si>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</si>
  <si>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</si>
  <si>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</si>
  <si>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</si>
  <si>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</si>
  <si>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</si>
  <si>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</si>
  <si>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</si>
  <si>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</si>
  <si>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</si>
  <si>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</si>
  <si>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</si>
  <si>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</si>
  <si>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</si>
  <si>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</si>
  <si>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</si>
  <si>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</si>
  <si>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</si>
  <si>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</si>
  <si>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</si>
  <si>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</si>
  <si>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</si>
  <si>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</si>
  <si>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</si>
  <si>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</si>
  <si>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</si>
  <si>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</si>
  <si>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</si>
  <si>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</si>
  <si>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</si>
  <si>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</si>
  <si>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</si>
  <si>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</si>
  <si>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</si>
  <si>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</si>
  <si>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</si>
  <si>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</si>
  <si>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</si>
  <si>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</si>
  <si>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</si>
  <si>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</si>
  <si>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</si>
  <si>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</si>
  <si>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</si>
  <si>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</si>
  <si>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</si>
  <si>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</si>
  <si>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</si>
  <si>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</si>
  <si>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</si>
  <si>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</si>
  <si>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</si>
  <si>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</si>
  <si>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</si>
  <si>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</si>
  <si>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</si>
  <si>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</si>
  <si>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</si>
  <si>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</si>
  <si>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</si>
  <si>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</si>
  <si>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</si>
  <si>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</si>
  <si>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</si>
  <si>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</si>
  <si>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</si>
  <si>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</si>
  <si>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</si>
  <si>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</si>
  <si>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</si>
  <si>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</si>
  <si>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</si>
  <si>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</si>
  <si>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</si>
  <si>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</si>
  <si>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</si>
  <si>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</si>
  <si>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</si>
  <si>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</si>
  <si>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</si>
  <si>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</si>
  <si>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</si>
  <si>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</si>
  <si>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</si>
  <si>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</si>
  <si>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</si>
  <si>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</si>
  <si>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</si>
  <si>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</si>
  <si>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</si>
  <si>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</si>
  <si>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</si>
  <si>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</si>
  <si>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</si>
  <si>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</si>
  <si>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</si>
  <si>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</si>
  <si>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</si>
  <si>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</si>
  <si>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</si>
  <si>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</si>
  <si>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</si>
  <si>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</si>
  <si>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</si>
  <si>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</si>
  <si>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</si>
  <si>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</si>
  <si>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</si>
  <si>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</si>
  <si>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</si>
  <si>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</si>
  <si>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</si>
  <si>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</si>
  <si>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</si>
  <si>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</si>
  <si>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</si>
  <si>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</si>
  <si>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</si>
  <si>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</si>
  <si>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</si>
  <si>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</si>
  <si>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</si>
  <si>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</si>
  <si>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</si>
  <si>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</si>
  <si>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</si>
  <si>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</si>
  <si>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</si>
  <si>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</si>
  <si>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</si>
  <si>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</si>
  <si>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</si>
  <si>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</si>
  <si>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</si>
  <si>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</si>
  <si>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</si>
  <si>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</si>
  <si>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</si>
  <si>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</si>
  <si>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</si>
  <si>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</si>
  <si>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</si>
  <si>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</si>
  <si>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</si>
  <si>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</si>
  <si>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</si>
  <si>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</si>
  <si>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</si>
  <si>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</si>
  <si>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</si>
  <si>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</si>
  <si>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</si>
  <si>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</si>
  <si>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</si>
  <si>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</si>
  <si>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</si>
  <si>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</si>
  <si>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</si>
  <si>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</si>
  <si>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</si>
  <si>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</si>
  <si>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</si>
  <si>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</si>
  <si>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</si>
  <si>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</si>
  <si>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</si>
  <si>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</si>
  <si>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</si>
  <si>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</si>
  <si>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</si>
  <si>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</si>
  <si>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</si>
  <si>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</si>
  <si>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</si>
  <si>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</si>
  <si>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</si>
  <si>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</si>
  <si>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</si>
  <si>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</si>
  <si>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</si>
  <si>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</si>
  <si>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</si>
  <si>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</si>
  <si>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</si>
  <si>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</si>
  <si>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</si>
  <si>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</si>
  <si>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</si>
  <si>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</si>
  <si>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</si>
  <si>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</si>
  <si>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</si>
  <si>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</si>
  <si>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</si>
  <si>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</si>
  <si>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</si>
  <si>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</si>
  <si>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</si>
  <si>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</si>
  <si>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</si>
  <si>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</si>
  <si>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</si>
  <si>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</si>
  <si>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</si>
  <si>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</si>
  <si>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</si>
  <si>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</si>
  <si>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</si>
  <si>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</si>
  <si>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</si>
  <si>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</si>
  <si>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</si>
  <si>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</si>
  <si>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</si>
  <si>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</si>
  <si>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</si>
  <si>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</si>
  <si>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</si>
  <si>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</si>
  <si>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</si>
  <si>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</si>
  <si>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</si>
  <si>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</si>
  <si>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</si>
  <si>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</si>
  <si>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</si>
  <si>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</si>
  <si>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</si>
  <si>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</si>
  <si>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</si>
  <si>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</si>
  <si>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</si>
  <si>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</si>
  <si>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</si>
  <si>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</si>
  <si>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</si>
  <si>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</si>
  <si>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</si>
  <si>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</si>
  <si>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</si>
  <si>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</si>
  <si>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</si>
  <si>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</si>
  <si>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</si>
  <si>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</si>
  <si>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</si>
  <si>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</si>
  <si>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</si>
  <si>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</si>
  <si>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</si>
  <si>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</si>
  <si>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</si>
  <si>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</si>
  <si>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</si>
  <si>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</si>
  <si>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</si>
  <si>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</si>
  <si>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</si>
  <si>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</si>
  <si>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</si>
  <si>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</si>
  <si>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</si>
  <si>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</si>
  <si>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</si>
  <si>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</si>
  <si>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</si>
  <si>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</si>
  <si>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</si>
  <si>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</si>
  <si>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</si>
  <si>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</si>
  <si>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</si>
  <si>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</si>
  <si>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</si>
  <si>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</si>
  <si>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</si>
  <si>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</si>
  <si>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</si>
  <si>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</si>
  <si>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</si>
  <si>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</si>
  <si>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</si>
  <si>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</si>
  <si>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</si>
  <si>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</si>
  <si>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</si>
  <si>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</si>
  <si>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</si>
  <si>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</si>
  <si>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</si>
  <si>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</si>
  <si>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</si>
  <si>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</si>
  <si>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</si>
  <si>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</si>
  <si>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</si>
  <si>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</si>
  <si>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</si>
  <si>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</si>
  <si>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</si>
  <si>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</si>
  <si>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</si>
  <si>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</si>
  <si>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</si>
  <si>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</si>
  <si>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</si>
  <si>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</si>
  <si>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</si>
  <si>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</si>
  <si>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</si>
  <si>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</si>
  <si>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</si>
  <si>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</si>
  <si>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</si>
  <si>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</si>
  <si>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</si>
  <si>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</si>
  <si>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</si>
  <si>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</si>
  <si>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</si>
  <si>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</si>
  <si>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</si>
  <si>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</si>
  <si>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</si>
  <si>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</si>
  <si>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</si>
  <si>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</si>
  <si>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</si>
  <si>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</si>
  <si>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</si>
  <si>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</si>
  <si>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</si>
  <si>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</si>
  <si>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</si>
  <si>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</si>
  <si>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</si>
  <si>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</si>
  <si>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</si>
  <si>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</si>
  <si>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</si>
  <si>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</si>
  <si>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</si>
  <si>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</si>
  <si>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</si>
  <si>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</si>
  <si>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</si>
  <si>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</si>
  <si>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</si>
  <si>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</si>
  <si>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</si>
  <si>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</si>
  <si>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</si>
  <si>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</si>
  <si>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</si>
  <si>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</si>
  <si>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</si>
  <si>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</si>
  <si>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</si>
  <si>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</si>
  <si>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</si>
  <si>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</si>
  <si>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</si>
  <si>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</si>
  <si>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</si>
  <si>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</si>
  <si>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</si>
  <si>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</si>
  <si>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</si>
  <si>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</si>
  <si>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</si>
  <si>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</si>
  <si>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</si>
  <si>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</si>
  <si>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</si>
  <si>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</si>
  <si>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</si>
  <si>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</si>
  <si>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</si>
  <si>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</si>
  <si>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</si>
  <si>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</si>
  <si>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</si>
  <si>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</si>
  <si>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</si>
  <si>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</si>
  <si>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</si>
  <si>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</si>
  <si>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</si>
  <si>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</si>
  <si>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</si>
  <si>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</si>
  <si>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</si>
  <si>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</si>
  <si>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</si>
  <si>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</si>
  <si>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</si>
  <si>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</si>
  <si>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</si>
  <si>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</si>
  <si>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</si>
  <si>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</si>
  <si>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</si>
  <si>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</si>
  <si>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</si>
  <si>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</si>
  <si>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</si>
  <si>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</si>
  <si>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</si>
  <si>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</si>
  <si>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</si>
  <si>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</si>
  <si>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</si>
  <si>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</si>
  <si>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</si>
  <si>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</si>
  <si>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</si>
  <si>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</si>
  <si>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</si>
  <si>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</si>
  <si>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</si>
  <si>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</si>
  <si>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</si>
  <si>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</si>
  <si>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</si>
  <si>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</si>
  <si>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</si>
  <si>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</si>
  <si>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</si>
  <si>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</si>
  <si>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</si>
  <si>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</si>
  <si>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</si>
  <si>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</si>
  <si>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</si>
  <si>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</si>
  <si>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</si>
  <si>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</si>
  <si>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</si>
  <si>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</si>
  <si>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</si>
  <si>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</si>
  <si>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</si>
  <si>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</si>
  <si>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</si>
  <si>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</si>
  <si>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</si>
  <si>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</si>
  <si>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</si>
  <si>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</si>
  <si>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</si>
  <si>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</si>
  <si>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</si>
  <si>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</si>
  <si>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</si>
  <si>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</si>
  <si>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</si>
  <si>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</si>
  <si>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</si>
  <si>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</si>
  <si>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</si>
  <si>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</si>
  <si>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</si>
  <si>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</si>
  <si>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</si>
  <si>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</si>
  <si>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</si>
  <si>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</si>
  <si>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</si>
  <si>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</si>
  <si>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</si>
  <si>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</si>
  <si>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</si>
  <si>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</si>
  <si>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</si>
  <si>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</si>
  <si>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</si>
  <si>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</si>
  <si>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</si>
  <si>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</si>
  <si>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</si>
  <si>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</si>
  <si>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</si>
  <si>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</si>
  <si>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</si>
  <si>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</si>
  <si>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</si>
  <si>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</si>
  <si>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</si>
  <si>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</si>
  <si>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</si>
  <si>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</si>
  <si>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</si>
  <si>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</si>
  <si>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</si>
  <si>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</si>
  <si>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</si>
  <si>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</si>
  <si>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</si>
  <si>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</si>
  <si>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</si>
  <si>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</si>
  <si>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</si>
  <si>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</si>
  <si>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</si>
  <si>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</si>
  <si>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</si>
  <si>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</si>
  <si>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</si>
  <si>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</si>
  <si>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</si>
  <si>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</si>
  <si>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</si>
  <si>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</si>
  <si>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</si>
  <si>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</si>
  <si>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</si>
  <si>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</si>
  <si>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</si>
  <si>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</si>
  <si>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</si>
  <si>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</si>
  <si>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</si>
  <si>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</si>
  <si>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</si>
  <si>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</si>
  <si>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</si>
  <si>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</si>
  <si>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</si>
  <si>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</si>
  <si>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</si>
  <si>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</si>
  <si>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</si>
  <si>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</si>
  <si>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</si>
  <si>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</si>
  <si>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</si>
  <si>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</si>
  <si>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</si>
  <si>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</si>
  <si>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</si>
  <si>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</si>
  <si>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</si>
  <si>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</si>
  <si>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</si>
  <si>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</si>
  <si>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</si>
  <si>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</si>
  <si>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</si>
  <si>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</si>
  <si>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</si>
  <si>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</si>
  <si>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</si>
  <si>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</si>
  <si>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</si>
  <si>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</si>
  <si>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</si>
  <si>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</si>
  <si>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</si>
  <si>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</si>
  <si>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</si>
  <si>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</si>
  <si>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</si>
  <si>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</si>
  <si>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</si>
  <si>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</si>
  <si>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</si>
  <si>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</si>
  <si>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</si>
  <si>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</si>
  <si>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</si>
  <si>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</si>
  <si>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</si>
  <si>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</si>
  <si>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</si>
  <si>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</si>
  <si>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</si>
  <si>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</si>
  <si>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</si>
  <si>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</si>
  <si>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</si>
  <si>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</si>
  <si>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</si>
  <si>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</si>
  <si>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</si>
  <si>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</si>
  <si>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</si>
  <si>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</si>
  <si>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</si>
  <si>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</si>
  <si>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</si>
  <si>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</si>
  <si>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</si>
  <si>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</si>
  <si>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</si>
  <si>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</si>
  <si>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</si>
  <si>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</si>
  <si>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</si>
  <si>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</si>
  <si>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</si>
  <si>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</si>
  <si>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</si>
  <si>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</si>
  <si>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</si>
  <si>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</si>
  <si>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</si>
  <si>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</si>
  <si>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</si>
  <si>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</si>
  <si>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</si>
  <si>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</si>
  <si>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</si>
  <si>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</si>
  <si>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</si>
  <si>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</si>
  <si>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</si>
  <si>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</si>
  <si>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</si>
  <si>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</si>
  <si>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</si>
  <si>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</si>
  <si>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</si>
  <si>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</si>
  <si>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</si>
  <si>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</si>
  <si>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</si>
  <si>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</si>
  <si>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</si>
  <si>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</si>
  <si>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</si>
  <si>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</si>
  <si>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</si>
  <si>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</si>
  <si>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</si>
  <si>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</si>
  <si>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</si>
  <si>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</si>
  <si>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</si>
  <si>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</si>
  <si>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</si>
  <si>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</si>
  <si>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</si>
  <si>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</si>
  <si>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</si>
  <si>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</si>
  <si>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</si>
  <si>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</si>
  <si>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</si>
  <si>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</si>
  <si>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</si>
  <si>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</si>
  <si>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</si>
  <si>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</si>
  <si>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</si>
  <si>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</si>
  <si>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</si>
  <si>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</si>
  <si>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</si>
  <si>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</si>
  <si>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</si>
  <si>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</si>
  <si>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</si>
  <si>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</si>
  <si>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</si>
  <si>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</si>
  <si>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</si>
  <si>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</si>
  <si>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</si>
  <si>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</si>
  <si>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</si>
  <si>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</si>
  <si>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</si>
  <si>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</si>
  <si>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</si>
  <si>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</si>
  <si>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</si>
  <si>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</si>
  <si>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</si>
  <si>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</si>
  <si>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</si>
  <si>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</si>
  <si>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</si>
  <si>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</si>
  <si>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</si>
  <si>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</si>
  <si>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</si>
  <si>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</si>
  <si>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</si>
  <si>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</si>
  <si>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</si>
  <si>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</si>
  <si>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</si>
  <si>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</si>
  <si>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</si>
  <si>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</si>
  <si>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</si>
  <si>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</si>
  <si>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</si>
  <si>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</si>
  <si>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</si>
  <si>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</si>
  <si>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</si>
  <si>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</si>
  <si>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</si>
  <si>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</si>
  <si>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</si>
  <si>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</si>
  <si>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</si>
  <si>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</si>
  <si>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</si>
  <si>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</si>
  <si>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</si>
  <si>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</si>
  <si>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</si>
  <si>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</si>
  <si>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</si>
  <si>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</si>
  <si>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</si>
  <si>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</si>
  <si>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</si>
  <si>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</si>
  <si>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</si>
  <si>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</si>
  <si>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</si>
  <si>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</si>
  <si>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</si>
  <si>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</si>
  <si>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</si>
  <si>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</si>
  <si>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</si>
  <si>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</si>
  <si>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</si>
  <si>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</si>
  <si>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</si>
  <si>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</si>
  <si>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</si>
  <si>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</si>
  <si>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</si>
  <si>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</si>
  <si>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</si>
  <si>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</si>
  <si>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</si>
  <si>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</si>
  <si>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</si>
  <si>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</si>
  <si>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</si>
  <si>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</si>
  <si>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</si>
  <si>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</si>
  <si>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</si>
  <si>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</si>
  <si>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</si>
  <si>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</si>
  <si>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</si>
  <si>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</si>
  <si>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</si>
  <si>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</si>
  <si>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</si>
  <si>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</si>
  <si>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</si>
  <si>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</si>
  <si>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</si>
  <si>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</si>
  <si>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</si>
  <si>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</si>
  <si>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</si>
  <si>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</si>
  <si>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</si>
  <si>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</si>
  <si>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</si>
  <si>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</si>
  <si>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</si>
  <si>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</si>
  <si>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</si>
  <si>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</si>
  <si>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</si>
  <si>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</si>
  <si>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</si>
  <si>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</si>
  <si>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</si>
  <si>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</si>
  <si>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</si>
  <si>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</si>
  <si>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</si>
  <si>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</si>
  <si>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</si>
  <si>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</si>
  <si>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</si>
  <si>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</si>
  <si>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</si>
  <si>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</si>
  <si>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</si>
  <si>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</si>
  <si>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</si>
  <si>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</si>
  <si>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</si>
  <si>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</si>
  <si>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</si>
  <si>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</si>
  <si>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</si>
  <si>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</si>
  <si>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</si>
  <si>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</si>
  <si>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</si>
  <si>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</si>
  <si>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</si>
  <si>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</si>
  <si>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</si>
  <si>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</si>
  <si>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</si>
  <si>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</si>
  <si>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</si>
  <si>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</si>
  <si>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</si>
  <si>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</si>
  <si>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</si>
  <si>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</si>
  <si>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</si>
  <si>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</si>
  <si>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</si>
  <si>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</si>
  <si>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</si>
  <si>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</si>
  <si>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</si>
  <si>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</si>
  <si>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</si>
  <si>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</si>
  <si>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</si>
  <si>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</si>
  <si>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</si>
  <si>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</si>
  <si>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</si>
  <si>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</si>
  <si>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</si>
  <si>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</si>
  <si>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</si>
  <si>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</si>
  <si>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</si>
  <si>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</si>
  <si>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</si>
  <si>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</si>
  <si>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</si>
  <si>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</si>
  <si>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</si>
  <si>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</si>
  <si>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</si>
  <si>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</si>
  <si>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</si>
  <si>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</si>
  <si>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</si>
  <si>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</si>
  <si>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</si>
  <si>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</si>
  <si>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</si>
  <si>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</si>
  <si>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</si>
  <si>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</si>
  <si>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</si>
  <si>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</si>
  <si>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</si>
  <si>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</si>
  <si>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</si>
  <si>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</si>
  <si>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</si>
  <si>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</si>
  <si>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</si>
  <si>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</si>
  <si>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</si>
  <si>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</si>
  <si>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</si>
  <si>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</si>
  <si>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</si>
  <si>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</si>
  <si>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</si>
  <si>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</si>
  <si>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</si>
  <si>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</si>
  <si>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</si>
  <si>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</si>
  <si>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</si>
  <si>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</si>
  <si>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</si>
  <si>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</si>
  <si>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</si>
  <si>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</si>
  <si>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</si>
  <si>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</si>
  <si>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</si>
  <si>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</si>
  <si>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</si>
  <si>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</si>
  <si>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</si>
  <si>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</si>
  <si>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</si>
  <si>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</si>
  <si>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</si>
  <si>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</si>
  <si>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</si>
  <si>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</si>
  <si>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</si>
  <si>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</si>
  <si>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</si>
  <si>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</si>
  <si>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</si>
  <si>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</si>
  <si>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</si>
  <si>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</si>
  <si>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</si>
  <si>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</si>
  <si>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</si>
  <si>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</si>
  <si>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</si>
  <si>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</si>
  <si>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</si>
  <si>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</si>
  <si>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</si>
  <si>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</si>
  <si>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</si>
  <si>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</si>
  <si>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</si>
  <si>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</si>
  <si>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</si>
  <si>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</si>
  <si>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</si>
  <si>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</si>
  <si>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</si>
  <si>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</si>
  <si>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</si>
  <si>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</si>
  <si>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</si>
  <si>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</si>
  <si>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</si>
  <si>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</si>
  <si>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</si>
  <si>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</si>
  <si>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</si>
  <si>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</si>
  <si>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</si>
  <si>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</si>
  <si>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</si>
  <si>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</si>
  <si>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</si>
  <si>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</si>
  <si>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</si>
  <si>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</si>
  <si>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</si>
  <si>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</si>
  <si>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</si>
  <si>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</si>
  <si>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</si>
  <si>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</si>
  <si>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</si>
  <si>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</si>
  <si>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</si>
  <si>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</si>
  <si>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</si>
  <si>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</si>
  <si>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</si>
  <si>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</si>
  <si>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</si>
  <si>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</si>
  <si>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</si>
  <si>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</si>
  <si>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</si>
  <si>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</si>
  <si>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</si>
  <si>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</si>
  <si>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</si>
  <si>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</si>
  <si>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</si>
  <si>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</si>
  <si>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</si>
  <si>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</si>
  <si>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</si>
  <si>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</si>
  <si>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</si>
  <si>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</si>
  <si>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</si>
  <si>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</si>
  <si>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</si>
  <si>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</si>
  <si>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</si>
  <si>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</si>
  <si>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</si>
  <si>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</si>
  <si>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</si>
  <si>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</si>
  <si>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</si>
  <si>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</si>
  <si>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</si>
  <si>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</si>
  <si>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</si>
  <si>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</si>
  <si>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</si>
  <si>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</si>
  <si>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</si>
  <si>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</si>
  <si>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</si>
  <si>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</si>
  <si>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</si>
  <si>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</si>
  <si>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</si>
  <si>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</si>
  <si>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</si>
  <si>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</si>
  <si>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</si>
  <si>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</si>
  <si>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</si>
  <si>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</si>
  <si>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</si>
  <si>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</si>
  <si>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</si>
  <si>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</si>
  <si>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</si>
  <si>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</si>
  <si>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</si>
  <si>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</si>
  <si>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</si>
  <si>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</si>
  <si>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</si>
  <si>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</si>
  <si>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</si>
  <si>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</si>
  <si>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</si>
  <si>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</si>
  <si>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</si>
  <si>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</si>
  <si>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</si>
  <si>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</si>
  <si>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</si>
  <si>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</si>
  <si>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</si>
  <si>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</si>
  <si>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</si>
  <si>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</si>
  <si>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</si>
  <si>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</si>
  <si>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</si>
  <si>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</si>
  <si>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</si>
  <si>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</si>
  <si>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</si>
  <si>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</si>
  <si>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</si>
  <si>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</si>
  <si>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</si>
  <si>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</si>
  <si>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</si>
  <si>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</si>
  <si>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</si>
  <si>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</si>
  <si>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</si>
  <si>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</si>
  <si>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</si>
  <si>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</si>
  <si>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</si>
  <si>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</si>
  <si>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</si>
  <si>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</si>
  <si>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</si>
  <si>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</si>
  <si>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</si>
  <si>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</si>
  <si>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</si>
  <si>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</si>
  <si>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</si>
  <si>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</si>
  <si>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</si>
  <si>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</si>
  <si>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</si>
  <si>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</si>
  <si>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</si>
  <si>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</si>
  <si>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</si>
  <si>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</si>
  <si>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</si>
  <si>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</si>
  <si>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</si>
  <si>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</si>
  <si>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</si>
  <si>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</si>
  <si>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</si>
  <si>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</si>
  <si>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</si>
  <si>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</si>
  <si>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</si>
  <si>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</si>
  <si>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</si>
  <si>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</si>
  <si>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</si>
  <si>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</si>
  <si>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</si>
  <si>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</si>
  <si>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</si>
  <si>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</si>
  <si>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</si>
  <si>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</si>
  <si>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</si>
  <si>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</si>
  <si>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</si>
  <si>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</si>
  <si>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</si>
  <si>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</si>
  <si>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</si>
  <si>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</si>
  <si>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</si>
  <si>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</si>
  <si>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</si>
  <si>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</si>
  <si>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</si>
  <si>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</si>
  <si>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</si>
  <si>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</si>
  <si>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</si>
  <si>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</si>
  <si>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</si>
  <si>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</si>
  <si>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</si>
  <si>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</si>
  <si>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</si>
  <si>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</si>
  <si>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</si>
  <si>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</si>
  <si>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</si>
  <si>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</si>
  <si>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</si>
  <si>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</si>
  <si>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</si>
  <si>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</si>
  <si>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</si>
  <si>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</si>
  <si>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</si>
  <si>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</si>
  <si>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</si>
  <si>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</si>
  <si>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</si>
  <si>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</si>
  <si>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</si>
  <si>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</si>
  <si>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</si>
  <si>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</si>
  <si>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</si>
  <si>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</si>
  <si>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</si>
  <si>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</si>
  <si>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</si>
  <si>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</si>
  <si>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</si>
  <si>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</si>
  <si>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</si>
  <si>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</si>
  <si>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</si>
  <si>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</si>
  <si>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</si>
  <si>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</si>
  <si>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</si>
  <si>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</si>
  <si>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</si>
  <si>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</si>
  <si>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</si>
  <si>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</si>
  <si>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</si>
  <si>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</si>
  <si>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</si>
  <si>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</si>
  <si>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</si>
  <si>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</si>
  <si>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</si>
  <si>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</si>
  <si>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</si>
  <si>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</si>
  <si>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</si>
  <si>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</si>
  <si>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</si>
  <si>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</si>
  <si>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</si>
  <si>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</si>
  <si>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</si>
  <si>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</si>
  <si>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</si>
  <si>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</si>
  <si>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</si>
  <si>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</si>
  <si>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</si>
  <si>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</si>
  <si>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</si>
  <si>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</si>
  <si>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</si>
  <si>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</si>
  <si>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</si>
  <si>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</si>
  <si>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</si>
  <si>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</si>
  <si>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</si>
  <si>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</si>
  <si>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</si>
  <si>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</si>
  <si>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</si>
  <si>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</si>
  <si>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</si>
  <si>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</si>
  <si>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</si>
  <si>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</si>
  <si>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</si>
  <si>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</si>
  <si>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</si>
  <si>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</si>
  <si>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</si>
  <si>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</si>
  <si>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</si>
  <si>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</si>
  <si>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</si>
  <si>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</si>
  <si>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</si>
  <si>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</si>
  <si>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</si>
  <si>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</si>
  <si>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</si>
  <si>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</si>
  <si>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</si>
  <si>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</si>
  <si>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</si>
  <si>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</si>
  <si>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</si>
  <si>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</si>
  <si>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</si>
  <si>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</si>
  <si>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</si>
  <si>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</si>
  <si>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</si>
  <si>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</si>
  <si>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</si>
  <si>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</si>
  <si>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</si>
  <si>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</si>
  <si>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</si>
  <si>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</si>
  <si>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</si>
  <si>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</si>
  <si>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</si>
  <si>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</si>
  <si>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</si>
  <si>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</si>
  <si>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</si>
  <si>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</si>
  <si>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</si>
  <si>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</si>
  <si>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</si>
  <si>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</si>
  <si>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</si>
  <si>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</si>
  <si>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</si>
  <si>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</si>
  <si>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</si>
  <si>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</si>
  <si>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</si>
  <si>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</si>
  <si>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</si>
  <si>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</si>
  <si>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</si>
  <si>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</si>
  <si>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</si>
  <si>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</si>
  <si>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</si>
  <si>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</si>
  <si>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</si>
  <si>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</si>
  <si>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</si>
  <si>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</si>
  <si>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</si>
  <si>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</si>
  <si>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</si>
  <si>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</si>
  <si>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</si>
  <si>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</si>
  <si>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</si>
  <si>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</si>
  <si>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</si>
  <si>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</si>
  <si>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</si>
  <si>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</si>
  <si>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</si>
  <si>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</si>
  <si>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</si>
  <si>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</si>
  <si>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</si>
  <si>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</si>
  <si>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</si>
  <si>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</si>
  <si>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</si>
  <si>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</si>
  <si>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</si>
  <si>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</si>
  <si>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</si>
  <si>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</si>
  <si>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</si>
  <si>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</si>
  <si>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</si>
  <si>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</si>
  <si>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</si>
  <si>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</si>
  <si>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</si>
  <si>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</si>
  <si>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</si>
  <si>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</si>
  <si>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</si>
  <si>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</si>
  <si>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</si>
  <si>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</si>
  <si>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</si>
  <si>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</si>
  <si>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</si>
  <si>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</si>
  <si>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</si>
  <si>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</si>
  <si>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</si>
  <si>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</si>
  <si>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</si>
  <si>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</si>
  <si>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</si>
  <si>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</si>
  <si>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</si>
  <si>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</si>
  <si>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</si>
  <si>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</si>
  <si>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</si>
  <si>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</si>
  <si>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</si>
  <si>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</si>
  <si>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</si>
  <si>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</si>
  <si>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</si>
  <si>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</si>
  <si>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</si>
  <si>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</si>
  <si>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</si>
  <si>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</si>
  <si>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</si>
  <si>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</si>
  <si>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</si>
  <si>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</si>
  <si>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</si>
  <si>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</si>
  <si>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</si>
  <si>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</si>
  <si>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</si>
  <si>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</si>
  <si>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</si>
  <si>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</si>
  <si>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</si>
  <si>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</si>
  <si>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</si>
  <si>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</si>
  <si>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</si>
  <si>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</si>
  <si>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</si>
  <si>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</si>
  <si>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</si>
  <si>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</si>
  <si>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</si>
  <si>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</si>
  <si>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</si>
  <si>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</si>
  <si>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</si>
  <si>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</si>
  <si>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</si>
  <si>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</si>
  <si>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</si>
  <si>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</si>
  <si>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</si>
  <si>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</si>
  <si>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</si>
  <si>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</si>
  <si>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</si>
  <si>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</si>
  <si>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</si>
  <si>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</si>
  <si>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</si>
  <si>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</si>
  <si>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</si>
  <si>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</si>
  <si>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</si>
  <si>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</si>
  <si>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</si>
  <si>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</si>
  <si>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</si>
  <si>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</si>
  <si>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</si>
  <si>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</si>
  <si>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</si>
  <si>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</si>
  <si>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</si>
  <si>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</si>
  <si>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</si>
  <si>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</si>
  <si>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</si>
  <si>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</si>
  <si>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</si>
  <si>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</si>
  <si>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</si>
  <si>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</si>
  <si>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</si>
  <si>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</si>
  <si>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</si>
  <si>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</si>
  <si>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</si>
  <si>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</si>
  <si>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</si>
  <si>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</si>
  <si>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</si>
  <si>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</si>
  <si>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</si>
  <si>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</si>
  <si>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</si>
  <si>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</si>
  <si>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</si>
  <si>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</si>
  <si>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</si>
  <si>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</si>
  <si>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</si>
  <si>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</si>
  <si>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</si>
  <si>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</si>
  <si>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</si>
  <si>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</si>
  <si>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</si>
  <si>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</si>
  <si>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</si>
  <si>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</si>
  <si>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</si>
  <si>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</si>
  <si>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</si>
  <si>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</si>
  <si>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</si>
  <si>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</si>
  <si>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</si>
  <si>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</si>
  <si>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</si>
  <si>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</si>
  <si>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</si>
  <si>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</si>
  <si>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</si>
  <si>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</si>
  <si>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</si>
  <si>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</si>
  <si>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</si>
  <si>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</si>
  <si>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</si>
  <si>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</si>
  <si>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</si>
  <si>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</si>
  <si>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</si>
  <si>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</si>
  <si>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</si>
  <si>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</si>
  <si>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</si>
  <si>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</si>
  <si>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</si>
  <si>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</si>
  <si>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</si>
  <si>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</si>
  <si>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</si>
  <si>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</si>
  <si>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</si>
  <si>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</si>
  <si>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</si>
  <si>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</si>
  <si>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</si>
  <si>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</si>
  <si>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</si>
  <si>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</si>
  <si>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</si>
  <si>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</si>
  <si>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</si>
  <si>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</si>
  <si>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</si>
  <si>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</si>
  <si>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</si>
  <si>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</si>
  <si>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</si>
  <si>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</si>
  <si>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</si>
  <si>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</si>
  <si>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</si>
  <si>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</si>
  <si>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</si>
  <si>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</si>
  <si>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</si>
  <si>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</si>
  <si>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</si>
  <si>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</si>
  <si>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</si>
  <si>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</si>
  <si>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</si>
  <si>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</si>
  <si>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</si>
  <si>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</si>
  <si>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</si>
  <si>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</si>
  <si>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</si>
  <si>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</si>
  <si>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</si>
  <si>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</si>
  <si>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</si>
  <si>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</si>
  <si>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</si>
  <si>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</si>
  <si>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</si>
  <si>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</si>
  <si>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</si>
  <si>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</si>
  <si>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</si>
  <si>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</si>
  <si>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</si>
  <si>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</si>
  <si>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</si>
  <si>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</si>
  <si>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</si>
  <si>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</si>
  <si>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</si>
  <si>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</si>
  <si>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</si>
  <si>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</si>
  <si>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</si>
  <si>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</si>
  <si>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</si>
  <si>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</si>
  <si>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</si>
  <si>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</si>
  <si>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</si>
  <si>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</si>
  <si>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</si>
  <si>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</si>
  <si>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</si>
  <si>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</si>
  <si>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</si>
  <si>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</si>
  <si>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</si>
  <si>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</si>
  <si>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</si>
  <si>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</si>
  <si>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</si>
  <si>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</si>
  <si>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</si>
  <si>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</si>
  <si>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</si>
  <si>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</si>
  <si>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</si>
  <si>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</si>
  <si>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</si>
  <si>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</si>
  <si>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</si>
  <si>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</si>
  <si>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</si>
  <si>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</si>
  <si>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</si>
  <si>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</si>
  <si>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</si>
  <si>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</si>
  <si>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</si>
  <si>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</si>
  <si>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</si>
  <si>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</si>
  <si>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</si>
  <si>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</si>
  <si>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</si>
  <si>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</si>
  <si>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</si>
  <si>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</si>
  <si>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</si>
  <si>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</si>
  <si>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</si>
  <si>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</si>
  <si>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</si>
  <si>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</si>
  <si>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</si>
  <si>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</si>
  <si>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</si>
  <si>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</si>
  <si>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</si>
  <si>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</si>
  <si>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</si>
  <si>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</si>
  <si>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</si>
  <si>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</si>
  <si>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</si>
  <si>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</si>
  <si>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</si>
  <si>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</si>
  <si>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</si>
  <si>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</si>
  <si>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</si>
  <si>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</si>
  <si>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</si>
  <si>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</si>
  <si>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</si>
  <si>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</si>
  <si>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</si>
  <si>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</si>
  <si>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</si>
  <si>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</si>
  <si>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</si>
  <si>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</si>
  <si>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</si>
  <si>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</si>
  <si>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</si>
  <si>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</si>
  <si>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</si>
  <si>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</si>
  <si>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</si>
  <si>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</si>
  <si>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</si>
  <si>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</si>
  <si>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</si>
  <si>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</si>
  <si>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</si>
  <si>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</si>
  <si>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</si>
  <si>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</si>
  <si>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</si>
  <si>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</si>
  <si>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</si>
  <si>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</si>
  <si>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</si>
  <si>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</si>
  <si>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</si>
  <si>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</si>
  <si>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</si>
  <si>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</si>
  <si>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</si>
  <si>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</si>
  <si>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</si>
  <si>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</si>
  <si>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</si>
  <si>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</si>
  <si>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</si>
  <si>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</si>
  <si>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</si>
  <si>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</si>
  <si>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</si>
  <si>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</si>
  <si>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</si>
  <si>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</si>
  <si>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</si>
  <si>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</si>
  <si>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</si>
  <si>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</si>
  <si>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</si>
  <si>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</si>
  <si>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</si>
  <si>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</si>
  <si>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</si>
  <si>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</si>
  <si>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</si>
  <si>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</si>
  <si>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</si>
  <si>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</si>
  <si>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</si>
  <si>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</si>
  <si>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</si>
  <si>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</si>
  <si>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</si>
  <si>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</si>
  <si>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</si>
  <si>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</si>
  <si>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</si>
  <si>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</si>
  <si>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</si>
  <si>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</si>
  <si>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</si>
  <si>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</si>
  <si>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</si>
  <si>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</si>
  <si>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</si>
  <si>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</si>
  <si>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</si>
  <si>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</si>
  <si>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</si>
  <si>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</si>
  <si>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</si>
  <si>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</si>
  <si>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</si>
  <si>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</si>
  <si>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</si>
  <si>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</si>
  <si>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</si>
  <si>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</si>
  <si>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</si>
  <si>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</si>
  <si>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</si>
  <si>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</si>
  <si>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</si>
  <si>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</si>
  <si>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</si>
  <si>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</si>
  <si>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</si>
  <si>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</si>
  <si>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</si>
  <si>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</si>
  <si>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</si>
  <si>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</si>
  <si>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</si>
  <si>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</si>
  <si>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</si>
  <si>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</si>
  <si>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</si>
  <si>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</si>
  <si>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</si>
  <si>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</si>
  <si>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</si>
  <si>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</si>
  <si>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</si>
  <si>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</si>
  <si>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</si>
  <si>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</si>
  <si>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</si>
  <si>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</si>
  <si>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</si>
  <si>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</si>
  <si>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</si>
  <si>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</si>
  <si>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</si>
  <si>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</si>
  <si>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</si>
  <si>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</si>
  <si>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</si>
  <si>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</si>
  <si>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</si>
  <si>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</si>
  <si>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</si>
  <si>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</si>
  <si>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</si>
  <si>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</si>
  <si>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</si>
  <si>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</si>
  <si>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</si>
  <si>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</si>
  <si>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</si>
  <si>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</si>
  <si>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</si>
  <si>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</si>
  <si>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</si>
  <si>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</si>
  <si>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</si>
  <si>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</si>
  <si>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</si>
  <si>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</si>
  <si>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</si>
  <si>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</si>
  <si>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</si>
  <si>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</si>
  <si>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</si>
  <si>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</si>
  <si>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</si>
  <si>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</si>
  <si>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</si>
  <si>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</si>
  <si>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</si>
  <si>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</si>
  <si>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</si>
  <si>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</si>
  <si>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</si>
  <si>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</si>
  <si>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</si>
  <si>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</si>
  <si>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</si>
  <si>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</si>
  <si>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</si>
  <si>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</si>
  <si>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</si>
  <si>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</si>
  <si>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</si>
  <si>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</si>
  <si>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</si>
  <si>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</si>
  <si>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</si>
  <si>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</si>
  <si>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</si>
  <si>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</si>
  <si>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</si>
  <si>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</si>
  <si>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</si>
  <si>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</si>
  <si>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</si>
  <si>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</si>
  <si>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</si>
  <si>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</si>
  <si>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</si>
  <si>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</si>
  <si>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</si>
  <si>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</si>
  <si>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</si>
  <si>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</si>
  <si>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</si>
  <si>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</si>
  <si>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</si>
  <si>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</si>
  <si>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</si>
  <si>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</si>
  <si>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</si>
  <si>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</si>
  <si>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</si>
  <si>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</si>
  <si>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</si>
  <si>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</si>
  <si>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</si>
  <si>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</si>
  <si>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</si>
  <si>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</si>
  <si>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</si>
  <si>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</si>
  <si>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</si>
  <si>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</si>
  <si>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</si>
  <si>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</si>
  <si>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</si>
  <si>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</si>
  <si>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</si>
  <si>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</si>
  <si>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</si>
  <si>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</si>
  <si>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</si>
  <si>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</si>
  <si>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</si>
  <si>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</si>
  <si>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</si>
  <si>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</si>
  <si>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</si>
  <si>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</si>
  <si>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</si>
  <si>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</si>
  <si>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</si>
  <si>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</si>
  <si>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</si>
  <si>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</si>
  <si>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</si>
  <si>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</si>
  <si>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</si>
  <si>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</si>
  <si>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</si>
  <si>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</si>
  <si>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</si>
  <si>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</si>
  <si>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</si>
  <si>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</si>
  <si>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</si>
  <si>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</si>
  <si>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</si>
  <si>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</si>
  <si>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</si>
  <si>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</si>
  <si>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</si>
  <si>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</si>
  <si>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</si>
  <si>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</si>
  <si>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</si>
  <si>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</si>
  <si>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</si>
  <si>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</si>
  <si>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</si>
  <si>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</si>
  <si>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</si>
  <si>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</si>
  <si>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</si>
  <si>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</si>
  <si>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</si>
  <si>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</si>
  <si>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</si>
  <si>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</si>
  <si>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</si>
  <si>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</si>
  <si>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</si>
  <si>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</si>
  <si>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</si>
  <si>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</si>
  <si>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</si>
  <si>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</si>
  <si>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</si>
  <si>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</si>
  <si>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</si>
  <si>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</si>
  <si>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</si>
  <si>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</si>
  <si>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</si>
  <si>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</si>
  <si>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</si>
  <si>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</si>
  <si>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</si>
  <si>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</si>
  <si>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</si>
  <si>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</si>
  <si>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</si>
  <si>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</si>
  <si>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</si>
  <si>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</si>
  <si>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</si>
  <si>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</si>
  <si>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</si>
  <si>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</si>
  <si>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</si>
  <si>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</si>
  <si>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</si>
  <si>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</si>
  <si>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</si>
  <si>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</si>
  <si>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</si>
  <si>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</si>
  <si>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</si>
  <si>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</si>
  <si>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</si>
  <si>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</si>
  <si>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</si>
  <si>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</si>
  <si>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</si>
  <si>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</si>
  <si>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</si>
  <si>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</si>
  <si>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</si>
  <si>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</si>
  <si>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</si>
  <si>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</si>
  <si>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</si>
  <si>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</si>
  <si>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</si>
  <si>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</si>
  <si>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</si>
  <si>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</si>
  <si>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</si>
  <si>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</si>
  <si>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</si>
  <si>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</si>
  <si>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</si>
  <si>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</si>
  <si>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</si>
  <si>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</si>
  <si>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</si>
  <si>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</si>
  <si>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</si>
  <si>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</si>
  <si>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</si>
  <si>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</si>
  <si>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</si>
  <si>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</si>
  <si>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</si>
  <si>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</si>
  <si>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</si>
  <si>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</si>
  <si>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</si>
  <si>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</si>
  <si>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</si>
  <si>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</si>
  <si>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</si>
  <si>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</si>
  <si>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</si>
  <si>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</si>
  <si>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</si>
  <si>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</si>
  <si>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</si>
  <si>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</si>
  <si>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</si>
  <si>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</si>
  <si>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</si>
  <si>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</si>
  <si>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</si>
  <si>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</si>
  <si>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</si>
  <si>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</si>
  <si>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</si>
  <si>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</si>
  <si>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</si>
  <si>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</si>
  <si>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</si>
  <si>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</si>
  <si>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</si>
  <si>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</si>
  <si>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</si>
  <si>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</si>
  <si>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</si>
  <si>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</si>
  <si>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</si>
  <si>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</si>
  <si>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</si>
  <si>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</si>
  <si>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</si>
  <si>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</si>
  <si>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</si>
  <si>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</si>
  <si>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</si>
  <si>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</si>
  <si>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</si>
  <si>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</si>
  <si>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</si>
  <si>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</si>
  <si>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</si>
  <si>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</si>
  <si>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</si>
  <si>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</si>
  <si>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</si>
  <si>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</si>
  <si>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</si>
  <si>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</si>
  <si>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</si>
  <si>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</si>
  <si>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</si>
  <si>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</si>
  <si>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</si>
  <si>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</si>
  <si>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</si>
  <si>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</si>
  <si>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</si>
  <si>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</si>
  <si>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</si>
  <si>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</si>
  <si>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</si>
  <si>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</si>
  <si>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</si>
  <si>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</si>
  <si>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</si>
  <si>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</si>
  <si>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</si>
  <si>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</si>
  <si>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</si>
  <si>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</si>
  <si>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</si>
  <si>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</si>
  <si>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</si>
  <si>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</si>
  <si>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</si>
  <si>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</si>
  <si>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</si>
  <si>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</si>
  <si>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</si>
  <si>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</si>
  <si>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</si>
  <si>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</si>
  <si>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</si>
  <si>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</si>
  <si>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</si>
  <si>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</si>
  <si>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</si>
  <si>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</si>
  <si>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</si>
  <si>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</si>
  <si>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</si>
  <si>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</si>
  <si>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</si>
  <si>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</si>
  <si>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</si>
  <si>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</si>
  <si>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</si>
  <si>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</si>
  <si>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</si>
  <si>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</si>
  <si>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</si>
  <si>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</si>
  <si>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</si>
  <si>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</si>
  <si>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</si>
  <si>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</si>
  <si>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</si>
  <si>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</si>
  <si>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</si>
  <si>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</si>
  <si>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</si>
  <si>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</si>
  <si>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</si>
  <si>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</si>
  <si>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</si>
  <si>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</si>
  <si>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</si>
  <si>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</si>
  <si>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</si>
  <si>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</si>
  <si>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</si>
  <si>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</si>
  <si>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</si>
  <si>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</si>
  <si>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</si>
  <si>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</si>
  <si>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</si>
  <si>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</si>
  <si>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</si>
  <si>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</si>
  <si>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</si>
  <si>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</si>
  <si>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</si>
  <si>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</si>
  <si>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</si>
  <si>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</si>
  <si>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</si>
  <si>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</si>
  <si>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</si>
  <si>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</si>
  <si>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</si>
  <si>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</si>
  <si>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</si>
  <si>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</si>
  <si>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</si>
  <si>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</si>
  <si>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</si>
  <si>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</si>
  <si>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</si>
  <si>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</si>
  <si>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</si>
  <si>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</si>
  <si>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</si>
  <si>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</si>
  <si>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</si>
  <si>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</si>
  <si>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</si>
  <si>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</si>
  <si>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</si>
  <si>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</si>
  <si>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</si>
  <si>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</si>
  <si>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</si>
  <si>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</si>
  <si>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</si>
  <si>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</si>
  <si>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</si>
  <si>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</si>
  <si>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</si>
  <si>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</si>
  <si>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</si>
  <si>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</si>
  <si>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</si>
  <si>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</si>
  <si>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</si>
  <si>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</si>
  <si>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</si>
  <si>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</si>
  <si>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</si>
  <si>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</si>
  <si>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</si>
  <si>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</si>
  <si>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</si>
  <si>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</si>
  <si>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</si>
  <si>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</si>
  <si>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</si>
  <si>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</si>
  <si>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</si>
  <si>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</si>
  <si>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</si>
  <si>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</si>
  <si>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</si>
  <si>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</si>
  <si>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</si>
  <si>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</si>
  <si>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</si>
  <si>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</si>
  <si>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</si>
  <si>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</si>
  <si>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</si>
  <si>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</si>
  <si>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</si>
  <si>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</si>
  <si>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</si>
  <si>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</si>
  <si>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</si>
  <si>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</si>
  <si>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</si>
  <si>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</si>
  <si>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</si>
  <si>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</si>
  <si>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</si>
  <si>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</si>
  <si>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</si>
  <si>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</si>
  <si>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</si>
  <si>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</si>
  <si>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</si>
  <si>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</si>
  <si>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</si>
  <si>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</si>
  <si>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</si>
  <si>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</si>
  <si>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</si>
  <si>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</si>
  <si>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</si>
  <si>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</si>
  <si>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</si>
  <si>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</si>
  <si>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</si>
  <si>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</si>
  <si>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</si>
  <si>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</si>
  <si>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</si>
  <si>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</si>
  <si>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</si>
  <si>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</si>
  <si>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</si>
  <si>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</si>
  <si>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</si>
  <si>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</si>
  <si>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</si>
  <si>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</si>
  <si>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</si>
  <si>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</si>
  <si>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</si>
  <si>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</si>
  <si>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</si>
  <si>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</si>
  <si>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</si>
  <si>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</si>
  <si>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</si>
  <si>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</si>
  <si>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</si>
  <si>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</si>
  <si>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</si>
  <si>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</si>
  <si>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</si>
  <si>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</si>
  <si>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</si>
  <si>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</si>
  <si>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</si>
  <si>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</si>
  <si>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</si>
  <si>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</si>
  <si>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</si>
  <si>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</si>
  <si>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</si>
  <si>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</si>
  <si>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</si>
  <si>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</si>
  <si>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</si>
  <si>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</si>
  <si>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</si>
  <si>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</si>
  <si>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</si>
  <si>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</si>
  <si>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</si>
  <si>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</si>
  <si>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</si>
  <si>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</si>
  <si>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</si>
  <si>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</si>
  <si>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</si>
  <si>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</si>
  <si>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</si>
  <si>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</si>
  <si>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</si>
  <si>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</si>
  <si>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</si>
  <si>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</si>
  <si>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</si>
  <si>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</si>
  <si>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</si>
  <si>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</si>
  <si>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</si>
  <si>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</si>
  <si>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</si>
  <si>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</si>
  <si>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</si>
  <si>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</si>
  <si>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</si>
  <si>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</si>
  <si>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</si>
  <si>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</si>
  <si>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</si>
  <si>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</si>
  <si>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</si>
  <si>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</si>
  <si>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</si>
  <si>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</si>
  <si>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</si>
  <si>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</si>
  <si>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</si>
  <si>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</si>
  <si>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</si>
  <si>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</si>
  <si>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</si>
  <si>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</si>
  <si>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</si>
  <si>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</si>
  <si>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</si>
  <si>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</si>
  <si>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</si>
  <si>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</si>
  <si>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</si>
  <si>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</si>
  <si>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</si>
  <si>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</si>
  <si>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</si>
  <si>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</si>
  <si>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</si>
  <si>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</si>
  <si>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</si>
  <si>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</si>
  <si>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</si>
  <si>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</si>
  <si>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</si>
  <si>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</si>
  <si>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</si>
  <si>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</si>
  <si>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</si>
  <si>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</si>
  <si>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</si>
  <si>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</si>
  <si>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</si>
  <si>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</si>
  <si>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</si>
  <si>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</si>
  <si>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</si>
  <si>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</si>
  <si>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</si>
  <si>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</si>
  <si>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</si>
  <si>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</si>
  <si>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</si>
  <si>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</si>
  <si>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</si>
  <si>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</si>
  <si>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</si>
  <si>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</si>
  <si>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</si>
  <si>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</si>
  <si>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</si>
  <si>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</si>
  <si>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</si>
  <si>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</si>
  <si>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</si>
  <si>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</si>
  <si>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</si>
  <si>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</si>
  <si>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</si>
  <si>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</si>
  <si>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</si>
  <si>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</si>
  <si>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</si>
  <si>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</si>
  <si>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</si>
  <si>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</si>
  <si>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</si>
  <si>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</si>
  <si>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</si>
  <si>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</si>
  <si>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</si>
  <si>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</si>
  <si>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</si>
  <si>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</si>
  <si>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</si>
  <si>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</si>
  <si>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</si>
  <si>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</si>
  <si>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</si>
  <si>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</si>
  <si>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</si>
  <si>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</si>
  <si>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</si>
  <si>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</si>
  <si>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</si>
  <si>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</si>
  <si>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</si>
  <si>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</si>
  <si>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</si>
  <si>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</si>
  <si>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</si>
  <si>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</si>
  <si>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</si>
  <si>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</si>
  <si>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</si>
  <si>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</si>
  <si>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</si>
  <si>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</si>
  <si>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</si>
  <si>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</si>
  <si>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</si>
  <si>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</si>
  <si>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</si>
  <si>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</si>
  <si>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</si>
  <si>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</si>
  <si>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</si>
  <si>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</si>
  <si>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</si>
  <si>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</si>
  <si>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</si>
  <si>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</si>
  <si>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</si>
  <si>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</si>
  <si>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</si>
  <si>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</si>
  <si>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</si>
  <si>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</si>
  <si>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</si>
  <si>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</si>
  <si>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</si>
  <si>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</si>
  <si>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</si>
  <si>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</si>
  <si>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</si>
  <si>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</si>
  <si>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</si>
  <si>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</si>
  <si>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</si>
  <si>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</si>
  <si>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</si>
  <si>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</si>
  <si>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</si>
  <si>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</si>
  <si>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</si>
  <si>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</si>
  <si>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</si>
  <si>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</si>
  <si>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</si>
  <si>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</si>
  <si>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</si>
  <si>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</si>
  <si>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</si>
  <si>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</si>
  <si>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</si>
  <si>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</si>
  <si>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</si>
  <si>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</si>
  <si>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</si>
  <si>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</si>
  <si>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</si>
  <si>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</si>
  <si>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</si>
  <si>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</si>
  <si>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</si>
  <si>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</si>
  <si>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</si>
  <si>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</si>
  <si>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</si>
  <si>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</si>
  <si>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</si>
  <si>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</si>
  <si>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</si>
  <si>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</si>
  <si>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</si>
  <si>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</si>
  <si>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</si>
  <si>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</si>
  <si>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</si>
  <si>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</si>
  <si>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</si>
  <si>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</si>
  <si>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</si>
  <si>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</si>
  <si>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</si>
  <si>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</si>
  <si>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</si>
  <si>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</si>
  <si>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</si>
  <si>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</si>
  <si>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</si>
  <si>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</si>
  <si>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</si>
  <si>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</si>
  <si>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</si>
  <si>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</si>
  <si>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</si>
  <si>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</si>
  <si>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</si>
  <si>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</si>
  <si>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</si>
  <si>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</si>
  <si>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</si>
  <si>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</si>
  <si>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</si>
  <si>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</si>
  <si>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</si>
  <si>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</si>
  <si>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</si>
  <si>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</si>
  <si>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</si>
  <si>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</si>
  <si>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</si>
  <si>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</si>
  <si>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</si>
  <si>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</si>
  <si>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</si>
  <si>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</si>
  <si>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</si>
  <si>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</si>
  <si>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</si>
  <si>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</si>
  <si>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</si>
  <si>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</si>
  <si>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</si>
  <si>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</si>
  <si>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</si>
  <si>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</si>
  <si>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</si>
  <si>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</si>
  <si>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</si>
  <si>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</si>
  <si>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</si>
  <si>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</si>
  <si>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</si>
  <si>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</si>
  <si>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</si>
  <si>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</si>
  <si>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</si>
  <si>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</si>
  <si>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</si>
  <si>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</si>
  <si>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</si>
  <si>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</si>
  <si>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</si>
  <si>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</si>
  <si>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</si>
  <si>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</si>
  <si>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</si>
  <si>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</si>
  <si>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</si>
  <si>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</si>
  <si>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</si>
  <si>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</si>
  <si>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</si>
  <si>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</si>
  <si>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</si>
  <si>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</si>
  <si>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</si>
  <si>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</si>
  <si>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</si>
  <si>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</si>
  <si>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</si>
  <si>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</si>
  <si>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</si>
  <si>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</si>
  <si>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</si>
  <si>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</si>
  <si>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</si>
  <si>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</si>
  <si>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</si>
  <si>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</si>
  <si>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</si>
  <si>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</si>
  <si>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</si>
  <si>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</si>
  <si>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</si>
  <si>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</si>
  <si>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</si>
  <si>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</si>
  <si>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</si>
  <si>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</si>
  <si>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</si>
  <si>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</si>
  <si>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</si>
  <si>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</si>
  <si>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</si>
  <si>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</si>
  <si>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</si>
  <si>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</si>
  <si>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</si>
  <si>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</si>
  <si>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</si>
  <si>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</si>
  <si>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</si>
  <si>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</si>
  <si>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</si>
  <si>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</si>
  <si>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</si>
  <si>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</si>
  <si>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</si>
  <si>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</si>
  <si>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</si>
  <si>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</si>
  <si>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</si>
  <si>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</si>
  <si>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</si>
  <si>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</si>
  <si>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</si>
  <si>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</si>
  <si>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</si>
  <si>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</si>
  <si>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</si>
  <si>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</si>
  <si>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</si>
  <si>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</si>
  <si>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</si>
  <si>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</si>
  <si>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</si>
  <si>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</si>
  <si>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</si>
  <si>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</si>
  <si>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</si>
  <si>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</si>
  <si>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</si>
  <si>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</si>
  <si>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</si>
  <si>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</si>
  <si>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</si>
  <si>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</si>
  <si>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</si>
  <si>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</si>
  <si>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</si>
  <si>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</si>
  <si>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</si>
  <si>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</si>
  <si>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</si>
  <si>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</si>
  <si>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</si>
  <si>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</si>
  <si>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</si>
  <si>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</si>
  <si>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</si>
  <si>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</si>
  <si>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</si>
  <si>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</si>
  <si>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</si>
  <si>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</si>
  <si>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</si>
  <si>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</si>
  <si>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</si>
  <si>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</si>
  <si>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</si>
  <si>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</si>
  <si>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</si>
  <si>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</si>
  <si>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</si>
  <si>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</si>
  <si>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</si>
  <si>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</si>
  <si>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</si>
  <si>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</si>
  <si>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</si>
  <si>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</si>
  <si>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</si>
  <si>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</si>
  <si>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</si>
  <si>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</si>
  <si>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</si>
  <si>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</si>
  <si>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</si>
  <si>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</si>
  <si>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</si>
  <si>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</si>
  <si>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</si>
  <si>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</si>
  <si>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</si>
  <si>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</si>
  <si>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</si>
  <si>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</si>
  <si>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</si>
  <si>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</si>
  <si>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</si>
  <si>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</si>
  <si>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</si>
  <si>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</si>
  <si>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</si>
  <si>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</si>
  <si>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</si>
  <si>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</si>
  <si>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</si>
  <si>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</si>
  <si>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</si>
  <si>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</si>
  <si>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</si>
  <si>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</si>
  <si>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</si>
  <si>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</si>
  <si>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</si>
  <si>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</si>
  <si>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</si>
  <si>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</si>
  <si>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</si>
  <si>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</si>
  <si>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</si>
  <si>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</si>
  <si>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</si>
  <si>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</si>
  <si>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</si>
  <si>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</si>
  <si>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</si>
  <si>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</si>
  <si>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</si>
  <si>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</si>
  <si>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</si>
  <si>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</si>
  <si>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</si>
  <si>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</si>
  <si>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</si>
  <si>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</si>
  <si>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</si>
  <si>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</si>
  <si>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</si>
  <si>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</si>
  <si>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</si>
  <si>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</si>
  <si>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</si>
  <si>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</si>
  <si>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</si>
  <si>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</si>
  <si>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</si>
  <si>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</si>
  <si>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</si>
  <si>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</si>
  <si>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</si>
  <si>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</si>
  <si>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</si>
  <si>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</si>
  <si>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</si>
  <si>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</si>
  <si>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</si>
  <si>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</si>
  <si>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</si>
  <si>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</si>
  <si>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</si>
  <si>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</si>
  <si>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</si>
  <si>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</si>
  <si>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</si>
  <si>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</si>
  <si>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</si>
  <si>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</si>
  <si>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</si>
  <si>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</si>
  <si>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</si>
  <si>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</si>
  <si>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</si>
  <si>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</si>
  <si>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</si>
  <si>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</si>
  <si>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</si>
  <si>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</si>
  <si>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</si>
  <si>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</si>
  <si>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</si>
  <si>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</si>
  <si>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</si>
  <si>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</si>
  <si>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</si>
  <si>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</si>
  <si>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</si>
  <si>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</si>
  <si>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</si>
  <si>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</si>
  <si>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</si>
  <si>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</si>
  <si>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</si>
  <si>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</si>
  <si>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</si>
  <si>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</si>
  <si>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</si>
  <si>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</si>
  <si>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</si>
  <si>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</si>
  <si>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</si>
  <si>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</si>
  <si>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</si>
  <si>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</si>
  <si>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</si>
  <si>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</si>
  <si>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</si>
  <si>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</si>
  <si>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</si>
  <si>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</si>
  <si>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</si>
  <si>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</si>
  <si>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</si>
  <si>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</si>
  <si>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</si>
  <si>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</si>
  <si>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</si>
  <si>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</si>
  <si>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</si>
  <si>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</si>
  <si>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</si>
  <si>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</si>
  <si>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</si>
  <si>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</si>
  <si>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</si>
  <si>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</si>
  <si>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</si>
  <si>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</si>
  <si>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</si>
  <si>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</si>
  <si>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</si>
  <si>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</si>
  <si>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</si>
  <si>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</si>
  <si>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</si>
  <si>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</si>
  <si>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</si>
  <si>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</si>
  <si>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</si>
  <si>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</si>
  <si>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</si>
  <si>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</si>
  <si>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</si>
  <si>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</si>
  <si>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</si>
  <si>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</si>
  <si>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</si>
  <si>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</si>
  <si>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</si>
  <si>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</si>
  <si>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</si>
  <si>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</si>
  <si>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</si>
  <si>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</si>
  <si>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</si>
  <si>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</si>
  <si>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</si>
  <si>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</si>
  <si>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</si>
  <si>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</si>
  <si>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</si>
  <si>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</si>
  <si>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</si>
  <si>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</si>
  <si>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</si>
  <si>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</si>
  <si>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</si>
  <si>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</si>
  <si>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</si>
  <si>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</si>
  <si>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</si>
  <si>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</si>
  <si>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</si>
  <si>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</si>
  <si>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</si>
  <si>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</si>
  <si>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</si>
  <si>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</si>
  <si>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</si>
  <si>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</si>
  <si>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</si>
  <si>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</si>
  <si>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</si>
  <si>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</si>
  <si>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</si>
  <si>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</si>
  <si>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</si>
  <si>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</si>
  <si>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</si>
  <si>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</si>
  <si>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</si>
  <si>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</si>
  <si>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</si>
  <si>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</si>
  <si>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</si>
  <si>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</si>
  <si>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</si>
  <si>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</si>
  <si>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</si>
  <si>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</si>
  <si>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</si>
  <si>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</si>
  <si>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</si>
  <si>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</si>
  <si>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</si>
  <si>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</si>
  <si>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</si>
  <si>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</si>
  <si>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</si>
  <si>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</si>
  <si>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</si>
  <si>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</si>
  <si>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</si>
  <si>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</si>
  <si>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</si>
  <si>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</si>
  <si>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</si>
  <si>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</si>
  <si>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</si>
  <si>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</si>
  <si>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</si>
  <si>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</si>
  <si>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</si>
  <si>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</si>
  <si>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</si>
  <si>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</si>
  <si>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</si>
  <si>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</si>
  <si>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</si>
  <si>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</si>
  <si>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</si>
  <si>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</si>
  <si>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</si>
  <si>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</si>
  <si>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</si>
  <si>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</si>
  <si>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</si>
  <si>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</si>
  <si>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</si>
  <si>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</si>
  <si>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</si>
  <si>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</si>
  <si>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</si>
  <si>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</si>
  <si>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</si>
  <si>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</si>
  <si>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</si>
  <si>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</si>
  <si>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</si>
  <si>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</si>
  <si>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</si>
  <si>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</si>
  <si>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</si>
  <si>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</si>
  <si>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</si>
  <si>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</si>
  <si>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</si>
  <si>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</si>
  <si>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</si>
  <si>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</si>
  <si>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</si>
  <si>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</si>
  <si>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</si>
  <si>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</si>
  <si>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</si>
  <si>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</si>
  <si>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</si>
  <si>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</si>
  <si>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</si>
  <si>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</si>
  <si>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</si>
  <si>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</si>
  <si>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</si>
  <si>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</si>
  <si>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</si>
  <si>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</si>
  <si>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</si>
  <si>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</si>
  <si>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</si>
  <si>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</si>
  <si>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</si>
  <si>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</si>
  <si>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</si>
  <si>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</si>
  <si>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</si>
  <si>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</si>
  <si>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</si>
  <si>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</si>
  <si>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</si>
  <si>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</si>
  <si>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</si>
  <si>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</si>
  <si>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</si>
  <si>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</si>
  <si>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</si>
  <si>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</si>
  <si>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</si>
  <si>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</si>
  <si>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</si>
  <si>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</si>
  <si>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</si>
  <si>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</si>
  <si>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</si>
  <si>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</si>
  <si>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</si>
  <si>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</si>
  <si>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</si>
  <si>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</si>
  <si>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</si>
  <si>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</si>
  <si>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</si>
  <si>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</si>
  <si>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</si>
  <si>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</si>
  <si>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</si>
  <si>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</si>
  <si>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</si>
  <si>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</si>
  <si>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</si>
  <si>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</si>
  <si>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</si>
  <si>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</si>
  <si>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</si>
  <si>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</si>
  <si>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</si>
  <si>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</si>
  <si>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</si>
  <si>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</si>
  <si>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</si>
  <si>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</si>
  <si>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</si>
  <si>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</si>
  <si>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</si>
  <si>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</si>
  <si>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</si>
  <si>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</si>
  <si>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</si>
  <si>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</si>
  <si>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</si>
  <si>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</si>
  <si>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</si>
  <si>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</si>
  <si>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</si>
  <si>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</si>
  <si>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</si>
  <si>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</si>
  <si>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</si>
  <si>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</si>
  <si>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</si>
  <si>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</si>
  <si>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</si>
  <si>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</si>
  <si>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</si>
  <si>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</si>
  <si>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</si>
  <si>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</si>
  <si>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</si>
  <si>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</si>
  <si>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</si>
  <si>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</si>
  <si>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</si>
  <si>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</si>
  <si>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</si>
  <si>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</si>
  <si>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</si>
  <si>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</si>
  <si>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</si>
  <si>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</si>
  <si>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</si>
  <si>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</si>
  <si>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</si>
  <si>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</si>
  <si>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</si>
  <si>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</si>
  <si>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</si>
  <si>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</si>
  <si>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</si>
  <si>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</si>
  <si>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</si>
  <si>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</si>
  <si>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</si>
  <si>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</si>
  <si>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</si>
  <si>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</si>
  <si>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</si>
  <si>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</si>
  <si>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</si>
  <si>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</si>
  <si>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</si>
  <si>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</si>
  <si>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</si>
  <si>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</si>
  <si>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</si>
  <si>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</si>
  <si>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</si>
  <si>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</si>
  <si>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</si>
  <si>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</si>
  <si>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</si>
  <si>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</si>
  <si>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</si>
  <si>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</si>
  <si>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</si>
  <si>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</si>
  <si>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</si>
  <si>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</si>
  <si>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</si>
  <si>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</si>
  <si>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</si>
  <si>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</si>
  <si>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</si>
  <si>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</si>
  <si>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</si>
  <si>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</si>
  <si>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</si>
  <si>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</si>
  <si>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</si>
  <si>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</si>
  <si>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</si>
  <si>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</si>
  <si>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</si>
  <si>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</si>
  <si>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</si>
  <si>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</si>
  <si>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</si>
  <si>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</si>
  <si>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</si>
  <si>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</si>
  <si>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</si>
  <si>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</si>
  <si>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</si>
  <si>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</si>
  <si>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</si>
  <si>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</si>
  <si>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</si>
  <si>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</si>
  <si>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</si>
  <si>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</si>
  <si>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</si>
  <si>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</si>
  <si>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</si>
  <si>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</si>
  <si>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</si>
  <si>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</si>
  <si>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</si>
  <si>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</si>
  <si>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</si>
  <si>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</si>
  <si>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</si>
  <si>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</si>
  <si>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</si>
  <si>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</si>
  <si>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</si>
  <si>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</si>
  <si>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</si>
  <si>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</si>
  <si>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</si>
  <si>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</si>
  <si>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</si>
  <si>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</si>
  <si>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</si>
  <si>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</si>
  <si>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</si>
  <si>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</si>
  <si>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</si>
  <si>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</si>
  <si>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</si>
  <si>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</si>
  <si>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</si>
  <si>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</si>
  <si>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</si>
  <si>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</si>
  <si>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</si>
  <si>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</si>
  <si>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</si>
  <si>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</si>
  <si>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</si>
  <si>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</si>
  <si>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</si>
  <si>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</si>
  <si>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</si>
  <si>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</si>
  <si>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</si>
  <si>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</si>
  <si>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</si>
  <si>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</si>
  <si>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</si>
  <si>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</si>
  <si>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</si>
  <si>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</si>
  <si>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</si>
  <si>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</si>
  <si>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</si>
  <si>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</si>
  <si>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</si>
  <si>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</si>
  <si>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</si>
  <si>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</si>
  <si>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</si>
  <si>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</si>
  <si>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</si>
  <si>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</si>
  <si>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</si>
  <si>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</si>
  <si>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</si>
  <si>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</si>
  <si>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</si>
  <si>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</si>
  <si>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</si>
  <si>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</si>
  <si>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</si>
  <si>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</si>
  <si>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</si>
  <si>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</si>
  <si>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</si>
  <si>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</si>
  <si>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</si>
  <si>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</si>
  <si>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</si>
  <si>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</si>
  <si>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</si>
  <si>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</si>
  <si>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</si>
  <si>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</si>
  <si>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</si>
  <si>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</si>
  <si>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</si>
  <si>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</si>
  <si>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</si>
  <si>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</si>
  <si>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</si>
  <si>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</si>
  <si>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</si>
  <si>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</si>
  <si>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</si>
  <si>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</si>
  <si>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</si>
  <si>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</si>
  <si>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</si>
  <si>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</si>
  <si>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</si>
  <si>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</si>
  <si>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</si>
  <si>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</si>
  <si>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</si>
  <si>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</si>
  <si>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</si>
  <si>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</si>
  <si>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</si>
  <si>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</si>
  <si>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</si>
  <si>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</si>
  <si>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</si>
  <si>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</si>
  <si>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</si>
  <si>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</si>
  <si>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</si>
  <si>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</si>
  <si>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</si>
  <si>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</si>
  <si>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</si>
  <si>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</si>
  <si>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</si>
  <si>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</si>
  <si>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</si>
  <si>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</si>
  <si>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</si>
  <si>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</si>
  <si>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</si>
  <si>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</si>
  <si>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</si>
  <si>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</si>
  <si>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</si>
  <si>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</si>
  <si>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</si>
  <si>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</si>
  <si>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</si>
  <si>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</si>
  <si>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</si>
  <si>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</si>
  <si>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</si>
  <si>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</si>
  <si>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</si>
  <si>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</si>
  <si>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</si>
  <si>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</si>
  <si>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</si>
  <si>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</si>
  <si>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</si>
  <si>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</si>
  <si>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</si>
  <si>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</si>
  <si>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</si>
  <si>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</si>
  <si>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</si>
  <si>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</si>
  <si>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</si>
  <si>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</si>
  <si>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</si>
  <si>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</si>
  <si>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</si>
  <si>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</si>
  <si>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</si>
  <si>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</si>
  <si>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</si>
  <si>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</si>
  <si>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</si>
  <si>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</si>
  <si>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</si>
  <si>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</si>
  <si>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</si>
  <si>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</si>
  <si>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</si>
  <si>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</si>
  <si>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</si>
  <si>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</si>
  <si>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</si>
  <si>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</si>
  <si>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</si>
  <si>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</si>
  <si>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</si>
  <si>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</si>
  <si>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</si>
  <si>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</si>
  <si>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</si>
  <si>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</si>
  <si>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</si>
  <si>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</si>
  <si>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</si>
  <si>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</si>
  <si>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</si>
  <si>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</si>
  <si>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</si>
  <si>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</si>
  <si>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</si>
  <si>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</si>
  <si>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</si>
  <si>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</si>
  <si>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</si>
  <si>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</si>
  <si>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</si>
  <si>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</si>
  <si>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</si>
  <si>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</si>
  <si>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</si>
  <si>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</si>
  <si>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</si>
  <si>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</si>
  <si>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</si>
  <si>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</si>
  <si>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</si>
  <si>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</si>
  <si>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</si>
  <si>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</si>
  <si>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</si>
  <si>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</si>
  <si>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</si>
  <si>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</si>
  <si>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</si>
  <si>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</si>
  <si>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</si>
  <si>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</si>
  <si>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</si>
  <si>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</si>
  <si>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</si>
  <si>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</si>
  <si>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</si>
  <si>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</si>
  <si>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</si>
  <si>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</si>
  <si>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</si>
  <si>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</si>
  <si>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</si>
  <si>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</si>
  <si>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</si>
  <si>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</si>
  <si>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</si>
  <si>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</si>
  <si>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</si>
  <si>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</si>
  <si>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</si>
  <si>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</si>
  <si>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</si>
  <si>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</si>
  <si>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</si>
  <si>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</si>
  <si>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</si>
  <si>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</si>
  <si>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</si>
  <si>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</si>
  <si>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</si>
  <si>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</si>
  <si>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</si>
  <si>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</si>
  <si>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</si>
  <si>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</si>
  <si>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</si>
  <si>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</si>
  <si>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</si>
  <si>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</si>
  <si>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</si>
  <si>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</si>
  <si>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</si>
  <si>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</si>
  <si>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</si>
  <si>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</si>
  <si>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</si>
  <si>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</si>
  <si>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</si>
  <si>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</si>
  <si>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</si>
  <si>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</si>
  <si>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</si>
  <si>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</si>
  <si>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</si>
  <si>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</si>
  <si>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</si>
  <si>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</si>
  <si>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</si>
  <si>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</si>
  <si>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</si>
  <si>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</si>
  <si>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</si>
  <si>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</si>
  <si>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</si>
  <si>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</si>
  <si>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</si>
  <si>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</si>
  <si>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</si>
  <si>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</si>
  <si>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</si>
  <si>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</si>
  <si>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</si>
  <si>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</si>
  <si>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</si>
  <si>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</si>
  <si>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</si>
  <si>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</si>
  <si>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</si>
  <si>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</si>
  <si>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</si>
  <si>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</si>
  <si>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</si>
  <si>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</si>
  <si>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</si>
  <si>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</si>
  <si>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</si>
  <si>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</si>
  <si>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</si>
  <si>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</si>
  <si>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</si>
  <si>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</si>
  <si>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</si>
  <si>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</si>
  <si>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</si>
  <si>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</si>
  <si>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</si>
  <si>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</si>
  <si>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</si>
  <si>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</si>
  <si>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</si>
  <si>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</si>
  <si>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</si>
  <si>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</si>
  <si>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</si>
  <si>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</si>
  <si>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</si>
  <si>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</si>
  <si>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</si>
  <si>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</si>
  <si>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</si>
  <si>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</si>
  <si>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</si>
  <si>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</si>
  <si>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</si>
  <si>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</si>
  <si>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</si>
  <si>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</si>
  <si>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</si>
  <si>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</si>
  <si>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</si>
  <si>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</si>
  <si>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</si>
  <si>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</si>
  <si>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</si>
  <si>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</si>
  <si>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</si>
  <si>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</si>
  <si>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</si>
  <si>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</si>
  <si>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</si>
  <si>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</si>
  <si>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</si>
  <si>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</si>
  <si>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</si>
  <si>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</si>
  <si>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</si>
  <si>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</si>
  <si>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</si>
  <si>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</si>
  <si>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</si>
  <si>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</si>
  <si>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</si>
  <si>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</si>
  <si>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</si>
  <si>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</si>
  <si>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</si>
  <si>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</si>
  <si>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</si>
  <si>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</si>
  <si>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</si>
  <si>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</si>
  <si>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</si>
  <si>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</si>
  <si>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</si>
  <si>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</si>
  <si>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</si>
  <si>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</si>
  <si>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</si>
  <si>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</si>
  <si>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</si>
  <si>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</si>
  <si>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</si>
  <si>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</si>
  <si>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</si>
  <si>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</si>
  <si>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</si>
  <si>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</si>
  <si>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</si>
  <si>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</si>
  <si>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</si>
  <si>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</si>
  <si>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</si>
  <si>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</si>
  <si>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</si>
  <si>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</si>
  <si>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</si>
  <si>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</si>
  <si>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</si>
  <si>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</si>
  <si>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</si>
  <si>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</si>
  <si>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</si>
  <si>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</si>
  <si>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</si>
  <si>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</si>
  <si>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</si>
  <si>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</si>
  <si>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</si>
  <si>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</si>
  <si>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</si>
  <si>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</si>
  <si>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</si>
  <si>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</si>
  <si>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</si>
  <si>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</si>
  <si>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</si>
  <si>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</si>
  <si>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</si>
  <si>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</si>
  <si>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</si>
  <si>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</si>
  <si>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</si>
  <si>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</si>
  <si>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</si>
  <si>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</si>
  <si>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</si>
  <si>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</si>
  <si>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</si>
  <si>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</si>
  <si>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</si>
  <si>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</si>
  <si>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</si>
  <si>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</si>
  <si>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</si>
  <si>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</si>
  <si>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</si>
  <si>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</si>
  <si>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</si>
  <si>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</si>
  <si>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</si>
  <si>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</si>
  <si>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</si>
  <si>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</si>
  <si>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</si>
  <si>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</si>
  <si>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</si>
  <si>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</si>
  <si>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</si>
  <si>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</si>
  <si>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</si>
  <si>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</si>
  <si>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</si>
  <si>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</si>
  <si>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</si>
  <si>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</si>
  <si>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</si>
  <si>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</si>
  <si>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</si>
  <si>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</si>
  <si>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</si>
  <si>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</si>
  <si>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</si>
  <si>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</si>
  <si>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</si>
  <si>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</si>
  <si>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</si>
  <si>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</si>
  <si>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</si>
  <si>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</si>
  <si>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</si>
  <si>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</si>
  <si>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</si>
  <si>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</si>
  <si>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</si>
  <si>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</si>
  <si>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</si>
  <si>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</si>
  <si>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</si>
  <si>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</si>
  <si>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</si>
  <si>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</si>
  <si>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</si>
  <si>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</si>
  <si>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</si>
  <si>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</si>
  <si>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</si>
  <si>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</si>
  <si>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</si>
  <si>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</si>
  <si>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</si>
  <si>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</si>
  <si>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</si>
  <si>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</si>
  <si>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</si>
  <si>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</si>
  <si>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</si>
  <si>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</si>
  <si>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</si>
  <si>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</si>
  <si>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</si>
  <si>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</si>
  <si>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</si>
  <si>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</si>
  <si>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</si>
  <si>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</si>
  <si>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</si>
  <si>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</si>
  <si>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</si>
  <si>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</si>
  <si>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</si>
  <si>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</si>
  <si>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</si>
  <si>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</si>
  <si>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</si>
  <si>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</si>
  <si>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</si>
  <si>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</si>
  <si>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</si>
  <si>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</si>
  <si>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</si>
  <si>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</si>
  <si>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</si>
  <si>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</si>
  <si>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</si>
  <si>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</si>
  <si>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</si>
  <si>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</si>
  <si>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</si>
  <si>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</si>
  <si>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</si>
  <si>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</si>
  <si>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</si>
  <si>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</si>
  <si>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</si>
  <si>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</si>
  <si>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</si>
  <si>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</si>
  <si>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</si>
  <si>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</si>
  <si>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</si>
  <si>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</si>
  <si>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</si>
  <si>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</si>
  <si>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</si>
  <si>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</si>
  <si>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</si>
  <si>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</si>
  <si>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</si>
  <si>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</si>
  <si>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</si>
  <si>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</si>
  <si>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</si>
  <si>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</si>
  <si>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</si>
  <si>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</si>
  <si>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</si>
  <si>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</si>
  <si>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</si>
  <si>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</si>
  <si>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</si>
  <si>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</si>
  <si>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</si>
  <si>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</si>
  <si>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</si>
  <si>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</si>
  <si>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</si>
  <si>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</si>
  <si>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</si>
  <si>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</si>
  <si>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</si>
  <si>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</si>
  <si>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</si>
  <si>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</si>
  <si>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</si>
  <si>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</si>
  <si>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</si>
  <si>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</si>
  <si>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</si>
  <si>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</si>
  <si>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</si>
  <si>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</si>
  <si>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</si>
  <si>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</si>
  <si>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</si>
  <si>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</si>
  <si>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</si>
  <si>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</si>
  <si>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</si>
  <si>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</si>
  <si>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</si>
  <si>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</si>
  <si>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</si>
  <si>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</si>
  <si>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</si>
  <si>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</si>
  <si>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</si>
  <si>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</si>
  <si>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</si>
  <si>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</si>
  <si>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</si>
  <si>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</si>
  <si>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</si>
  <si>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</si>
  <si>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</si>
  <si>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</si>
  <si>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</si>
  <si>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</si>
  <si>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</si>
  <si>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</si>
  <si>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</si>
  <si>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</si>
  <si>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</si>
  <si>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</si>
  <si>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</si>
  <si>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</si>
  <si>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</si>
  <si>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</si>
  <si>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</si>
  <si>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</si>
  <si>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</si>
  <si>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</si>
  <si>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</si>
  <si>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</si>
  <si>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</si>
  <si>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</si>
  <si>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</si>
  <si>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</si>
  <si>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</si>
  <si>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</si>
  <si>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</si>
  <si>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</si>
  <si>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</si>
  <si>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</si>
  <si>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</si>
  <si>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</si>
  <si>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</si>
  <si>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</si>
  <si>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</si>
  <si>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</si>
  <si>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</si>
  <si>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</si>
  <si>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</si>
  <si>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</si>
  <si>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</si>
  <si>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</si>
  <si>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</si>
  <si>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</si>
  <si>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</si>
  <si>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</si>
  <si>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</si>
  <si>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</si>
  <si>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</si>
  <si>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</si>
  <si>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</si>
  <si>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</si>
  <si>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</si>
  <si>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</si>
  <si>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</si>
  <si>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</si>
  <si>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</si>
  <si>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</si>
  <si>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</si>
  <si>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</si>
  <si>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</si>
  <si>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</si>
  <si>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</si>
  <si>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</si>
  <si>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</si>
  <si>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</si>
  <si>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</si>
  <si>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</si>
  <si>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</si>
  <si>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</si>
  <si>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</si>
  <si>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</si>
  <si>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</si>
  <si>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</si>
  <si>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</si>
  <si>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</si>
  <si>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</si>
  <si>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</si>
  <si>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</si>
  <si>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</si>
  <si>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</si>
  <si>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</si>
  <si>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</si>
  <si>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</si>
  <si>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</si>
  <si>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</si>
  <si>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</si>
  <si>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</si>
  <si>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</si>
  <si>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</si>
  <si>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</si>
  <si>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</si>
  <si>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</si>
  <si>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</si>
  <si>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</si>
  <si>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</si>
  <si>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</si>
  <si>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</si>
  <si>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</si>
  <si>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</si>
  <si>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</si>
  <si>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</si>
  <si>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</si>
  <si>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</si>
  <si>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</si>
  <si>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</si>
  <si>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</si>
  <si>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</si>
  <si>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</si>
  <si>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</si>
  <si>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</si>
  <si>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</si>
  <si>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</si>
  <si>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</si>
  <si>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</si>
  <si>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</si>
  <si>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</si>
  <si>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</si>
  <si>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</si>
  <si>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</si>
  <si>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</si>
  <si>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</si>
  <si>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</si>
  <si>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</si>
  <si>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</si>
  <si>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</si>
  <si>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</si>
  <si>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</si>
  <si>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</si>
  <si>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</si>
  <si>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</si>
  <si>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</si>
  <si>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</si>
  <si>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</si>
  <si>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</si>
  <si>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</si>
  <si>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</si>
  <si>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</si>
  <si>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</si>
  <si>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</si>
  <si>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</si>
  <si>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</si>
  <si>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</si>
  <si>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</si>
  <si>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</si>
  <si>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</si>
  <si>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</si>
  <si>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</si>
  <si>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</si>
  <si>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</si>
  <si>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</si>
  <si>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</si>
  <si>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</si>
  <si>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</si>
  <si>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</si>
  <si>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</si>
  <si>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</si>
  <si>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</si>
  <si>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</si>
  <si>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</si>
  <si>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</si>
  <si>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</si>
  <si>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</si>
  <si>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</si>
  <si>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</si>
  <si>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</si>
  <si>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</si>
  <si>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</si>
  <si>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</si>
  <si>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</si>
  <si>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</si>
  <si>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</si>
  <si>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</si>
  <si>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</si>
  <si>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</si>
  <si>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</si>
  <si>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</si>
  <si>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</si>
  <si>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</si>
  <si>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</si>
  <si>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</si>
  <si>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</si>
  <si>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</si>
  <si>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</si>
  <si>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</si>
  <si>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</si>
  <si>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</si>
  <si>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</si>
  <si>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</si>
  <si>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</si>
  <si>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</si>
  <si>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</si>
  <si>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</si>
  <si>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</si>
  <si>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</si>
  <si>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</si>
  <si>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</si>
  <si>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</si>
  <si>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</si>
  <si>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</si>
  <si>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</si>
  <si>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</si>
  <si>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</si>
  <si>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</si>
  <si>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</si>
  <si>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</si>
  <si>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</si>
  <si>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</si>
  <si>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</si>
  <si>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</si>
  <si>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</si>
  <si>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</si>
  <si>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</si>
  <si>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</si>
  <si>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</si>
  <si>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</si>
  <si>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</si>
  <si>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</si>
  <si>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</si>
  <si>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</si>
  <si>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</si>
  <si>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</si>
  <si>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</si>
  <si>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</si>
  <si>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</si>
  <si>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</si>
  <si>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</si>
  <si>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</si>
  <si>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</si>
  <si>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</si>
  <si>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</si>
  <si>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</si>
  <si>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</si>
  <si>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</si>
  <si>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</si>
  <si>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</si>
  <si>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</si>
  <si>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</si>
  <si>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</si>
  <si>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</si>
  <si>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</si>
  <si>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</si>
  <si>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</si>
  <si>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</si>
  <si>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</si>
  <si>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</si>
  <si>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</si>
  <si>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</si>
  <si>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</si>
  <si>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</si>
  <si>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</si>
  <si>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</si>
  <si>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</si>
  <si>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</si>
  <si>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</si>
  <si>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</si>
  <si>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</si>
  <si>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</si>
  <si>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</si>
  <si>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</si>
  <si>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</si>
  <si>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</si>
  <si>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</si>
  <si>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</si>
  <si>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</si>
  <si>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</si>
  <si>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</si>
  <si>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</si>
  <si>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</si>
  <si>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</si>
  <si>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</si>
  <si>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</si>
  <si>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</si>
  <si>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</si>
  <si>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</si>
  <si>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</si>
  <si>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</si>
  <si>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</si>
  <si>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</si>
  <si>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</si>
  <si>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</si>
  <si>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</si>
  <si>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</si>
  <si>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</si>
  <si>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</si>
  <si>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</si>
  <si>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</si>
  <si>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</si>
  <si>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</si>
  <si>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</si>
  <si>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</si>
  <si>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</si>
  <si>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</si>
  <si>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</si>
  <si>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</si>
  <si>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</si>
  <si>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</si>
  <si>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</si>
  <si>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</si>
  <si>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</si>
  <si>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</si>
  <si>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</si>
  <si>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</si>
  <si>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</si>
  <si>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</si>
  <si>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</si>
  <si>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</si>
  <si>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</si>
  <si>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</si>
  <si>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</si>
  <si>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</si>
  <si>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</si>
  <si>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</si>
  <si>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</si>
  <si>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</si>
  <si>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</si>
  <si>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</si>
  <si>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</si>
  <si>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</si>
  <si>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</si>
  <si>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</si>
  <si>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</si>
  <si>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</si>
  <si>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</si>
  <si>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</si>
  <si>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</si>
  <si>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</si>
  <si>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</si>
  <si>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</si>
  <si>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</si>
  <si>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</si>
  <si>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</si>
  <si>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</si>
  <si>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</si>
  <si>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</si>
  <si>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</si>
  <si>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</si>
  <si>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</si>
  <si>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</si>
  <si>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</si>
  <si>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</si>
  <si>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</si>
  <si>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</si>
  <si>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</si>
  <si>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</si>
  <si>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</si>
  <si>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</si>
  <si>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</si>
  <si>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</si>
  <si>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</si>
  <si>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</si>
  <si>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</si>
  <si>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</si>
  <si>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</si>
  <si>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</si>
  <si>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</si>
  <si>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</si>
  <si>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</si>
  <si>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</si>
  <si>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</si>
  <si>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</si>
  <si>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</si>
  <si>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</si>
  <si>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</si>
  <si>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</si>
  <si>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</si>
  <si>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</si>
  <si>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</si>
  <si>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</si>
  <si>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</si>
  <si>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</si>
  <si>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</si>
  <si>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</si>
  <si>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</si>
  <si>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</si>
  <si>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</si>
  <si>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</si>
  <si>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</si>
  <si>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</si>
  <si>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</si>
  <si>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</si>
  <si>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</si>
  <si>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</si>
  <si>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</si>
  <si>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</si>
  <si>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</si>
  <si>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</si>
  <si>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</si>
  <si>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</si>
  <si>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</si>
  <si>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</si>
  <si>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</si>
  <si>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</si>
  <si>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</si>
  <si>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</si>
  <si>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</si>
  <si>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</si>
  <si>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</si>
  <si>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</si>
  <si>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</si>
  <si>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</si>
  <si>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</si>
  <si>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</si>
  <si>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</si>
  <si>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</si>
  <si>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</si>
  <si>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</si>
  <si>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</si>
  <si>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</si>
  <si>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</si>
  <si>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</si>
  <si>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</si>
  <si>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</si>
  <si>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</si>
  <si>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</si>
  <si>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</si>
  <si>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</si>
  <si>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</si>
  <si>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</si>
  <si>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</si>
  <si>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</si>
  <si>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</si>
  <si>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</si>
  <si>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</si>
  <si>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</si>
  <si>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</si>
  <si>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</si>
  <si>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</si>
  <si>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</si>
  <si>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</si>
  <si>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</si>
  <si>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</si>
  <si>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</si>
  <si>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</si>
  <si>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</si>
  <si>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</si>
  <si>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</si>
  <si>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</si>
  <si>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</si>
  <si>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</si>
  <si>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</si>
  <si>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</si>
  <si>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</si>
  <si>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</si>
  <si>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</si>
  <si>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</si>
  <si>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</si>
  <si>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</si>
  <si>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</si>
  <si>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</si>
  <si>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</si>
  <si>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</si>
  <si>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</si>
  <si>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</si>
  <si>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</si>
  <si>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</si>
  <si>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</si>
  <si>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</si>
  <si>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</si>
  <si>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</si>
  <si>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</si>
  <si>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</si>
  <si>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</si>
  <si>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</si>
  <si>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</si>
  <si>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</si>
  <si>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</si>
  <si>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</si>
  <si>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</si>
  <si>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</si>
  <si>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</si>
  <si>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</si>
  <si>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</si>
  <si>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</si>
  <si>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</si>
  <si>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</si>
  <si>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</si>
  <si>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</si>
  <si>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</si>
  <si>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</si>
  <si>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</si>
  <si>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</si>
  <si>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</si>
  <si>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</si>
  <si>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</si>
  <si>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</si>
  <si>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</si>
  <si>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</si>
  <si>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</si>
  <si>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</si>
  <si>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</si>
  <si>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</si>
  <si>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</si>
  <si>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</si>
  <si>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</si>
  <si>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</si>
  <si>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</si>
  <si>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</si>
  <si>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</si>
  <si>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</si>
  <si>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</si>
  <si>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</si>
  <si>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</si>
  <si>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</si>
  <si>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</si>
  <si>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</si>
  <si>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</si>
  <si>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</si>
  <si>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</si>
  <si>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</si>
  <si>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</si>
  <si>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</si>
  <si>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</si>
  <si>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</si>
  <si>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</si>
  <si>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</si>
  <si>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</si>
  <si>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</si>
  <si>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</si>
  <si>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</si>
  <si>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</si>
  <si>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</si>
  <si>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</si>
  <si>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</si>
  <si>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</si>
  <si>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</si>
  <si>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</si>
  <si>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</si>
  <si>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</si>
  <si>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</si>
  <si>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</si>
  <si>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</si>
  <si>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</si>
  <si>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</si>
  <si>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</si>
  <si>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</si>
  <si>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</si>
  <si>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</si>
  <si>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</si>
  <si>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</si>
  <si>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</si>
  <si>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</si>
  <si>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</si>
  <si>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</si>
  <si>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</si>
  <si>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</si>
  <si>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</si>
  <si>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</si>
  <si>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</si>
  <si>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</si>
  <si>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</si>
  <si>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</si>
  <si>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</si>
  <si>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</si>
  <si>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</si>
  <si>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</si>
  <si>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</si>
  <si>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</si>
  <si>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</si>
  <si>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</si>
  <si>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</si>
  <si>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</si>
  <si>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</si>
  <si>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</si>
  <si>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</si>
  <si>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</si>
  <si>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</si>
  <si>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</si>
  <si>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</si>
  <si>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</si>
  <si>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</si>
  <si>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</si>
  <si>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</si>
  <si>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</si>
  <si>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</si>
  <si>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</si>
  <si>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</si>
  <si>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</si>
  <si>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</si>
  <si>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</si>
  <si>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</si>
  <si>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</si>
  <si>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</si>
  <si>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</si>
  <si>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</si>
  <si>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</si>
  <si>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</si>
  <si>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</si>
  <si>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</si>
  <si>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</si>
  <si>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</si>
  <si>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</si>
  <si>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</si>
  <si>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</si>
  <si>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</si>
  <si>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</si>
  <si>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</si>
  <si>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</si>
  <si>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</si>
  <si>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</si>
  <si>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</si>
  <si>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</si>
  <si>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</si>
  <si>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</si>
  <si>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</si>
  <si>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</si>
  <si>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</si>
  <si>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</si>
  <si>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</si>
  <si>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</si>
  <si>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</si>
  <si>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</si>
  <si>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</si>
  <si>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</si>
  <si>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</si>
  <si>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</si>
  <si>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</si>
  <si>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</si>
  <si>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</si>
  <si>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</si>
  <si>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</si>
  <si>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</si>
  <si>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</si>
  <si>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</si>
  <si>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</si>
  <si>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</si>
  <si>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</si>
  <si>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</si>
  <si>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</si>
  <si>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</si>
  <si>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</si>
  <si>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</si>
  <si>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</si>
  <si>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</si>
  <si>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</si>
  <si>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</si>
  <si>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</si>
  <si>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</si>
  <si>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</si>
  <si>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</si>
  <si>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</si>
  <si>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</si>
  <si>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</si>
  <si>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</si>
  <si>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</si>
  <si>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</si>
  <si>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</si>
  <si>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</si>
  <si>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</si>
  <si>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</si>
  <si>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</si>
  <si>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</si>
  <si>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</si>
  <si>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</si>
  <si>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</si>
  <si>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</si>
  <si>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</si>
  <si>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</si>
  <si>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</si>
  <si>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</si>
  <si>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</si>
  <si>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</si>
  <si>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</si>
  <si>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</si>
  <si>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</si>
  <si>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</si>
  <si>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</si>
  <si>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</si>
  <si>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</si>
  <si>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</si>
  <si>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</si>
  <si>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</si>
  <si>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</si>
  <si>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</si>
  <si>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</si>
  <si>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</si>
  <si>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</si>
  <si>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</si>
  <si>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</si>
  <si>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</si>
  <si>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</si>
  <si>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</si>
  <si>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</si>
  <si>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</si>
  <si>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</si>
  <si>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</si>
  <si>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</si>
  <si>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</si>
  <si>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</si>
  <si>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</si>
  <si>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</si>
  <si>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</si>
  <si>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</si>
  <si>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</si>
  <si>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</si>
  <si>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</si>
  <si>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</si>
  <si>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</si>
  <si>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</si>
  <si>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</si>
  <si>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</si>
  <si>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</si>
  <si>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</si>
  <si>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</si>
  <si>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</si>
  <si>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</si>
  <si>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</si>
  <si>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</si>
  <si>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</si>
  <si>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</si>
  <si>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</si>
  <si>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</si>
  <si>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</si>
  <si>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</si>
  <si>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</si>
  <si>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</si>
  <si>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</si>
  <si>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</si>
  <si>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</si>
  <si>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</si>
  <si>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</si>
  <si>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</si>
  <si>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</si>
  <si>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</si>
  <si>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</si>
  <si>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</si>
  <si>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</si>
  <si>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</si>
  <si>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</si>
  <si>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</si>
  <si>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</si>
  <si>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</si>
  <si>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</si>
  <si>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</si>
  <si>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</si>
  <si>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</si>
  <si>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</si>
  <si>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</si>
  <si>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</si>
  <si>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</si>
  <si>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</si>
  <si>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</si>
  <si>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</si>
  <si>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</si>
  <si>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</si>
  <si>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</si>
  <si>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</si>
  <si>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</si>
  <si>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</si>
  <si>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</si>
  <si>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</si>
  <si>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</si>
  <si>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</si>
  <si>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</si>
  <si>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</si>
  <si>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</si>
  <si>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</si>
  <si>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</si>
  <si>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</si>
  <si>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</si>
  <si>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</si>
  <si>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</si>
  <si>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</si>
  <si>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</si>
  <si>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</si>
  <si>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</si>
  <si>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</si>
  <si>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</si>
  <si>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</si>
  <si>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</si>
  <si>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</si>
  <si>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</si>
  <si>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</si>
  <si>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</si>
  <si>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</si>
  <si>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</si>
  <si>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</si>
  <si>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</si>
  <si>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</si>
  <si>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</si>
  <si>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</si>
  <si>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</si>
  <si>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</si>
  <si>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</si>
  <si>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</si>
  <si>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</si>
  <si>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</si>
  <si>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</si>
  <si>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</si>
  <si>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</si>
  <si>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</si>
  <si>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</si>
  <si>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</si>
  <si>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</si>
  <si>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</si>
  <si>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</si>
  <si>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</si>
  <si>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</si>
  <si>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</si>
  <si>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</si>
  <si>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</si>
  <si>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</si>
  <si>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</si>
  <si>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</si>
  <si>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</si>
  <si>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</si>
  <si>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</si>
  <si>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</si>
  <si>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</si>
  <si>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</si>
  <si>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</si>
  <si>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</si>
  <si>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</si>
  <si>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</si>
  <si>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</si>
  <si>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</si>
  <si>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</si>
  <si>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</si>
  <si>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</si>
  <si>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</si>
  <si>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</si>
  <si>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</si>
  <si>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</si>
  <si>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</si>
  <si>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</si>
  <si>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</si>
  <si>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</si>
  <si>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</si>
  <si>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</si>
  <si>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</si>
  <si>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</si>
  <si>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</si>
  <si>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</si>
  <si>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</si>
  <si>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</si>
  <si>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</si>
  <si>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</si>
  <si>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</si>
  <si>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</si>
  <si>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</si>
  <si>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</si>
  <si>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</si>
  <si>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</si>
  <si>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</si>
  <si>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</si>
  <si>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</si>
  <si>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</si>
  <si>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</si>
  <si>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</si>
  <si>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</si>
  <si>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</si>
  <si>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</si>
  <si>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</si>
  <si>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</si>
  <si>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</si>
  <si>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</si>
  <si>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</si>
  <si>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</si>
  <si>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</si>
  <si>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</si>
  <si>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</si>
  <si>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</si>
  <si>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</si>
  <si>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</si>
  <si>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</si>
  <si>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</si>
  <si>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</si>
  <si>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</si>
  <si>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</si>
  <si>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</si>
  <si>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</si>
  <si>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</si>
  <si>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</si>
  <si>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</si>
  <si>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</si>
  <si>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</si>
  <si>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</si>
  <si>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</si>
  <si>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</si>
  <si>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</si>
  <si>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</si>
  <si>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</si>
  <si>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</si>
  <si>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</si>
  <si>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</si>
  <si>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</si>
  <si>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</si>
  <si>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</si>
  <si>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</si>
  <si>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</si>
  <si>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</si>
  <si>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</si>
  <si>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</si>
  <si>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</si>
  <si>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</si>
  <si>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</si>
  <si>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</si>
  <si>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</si>
  <si>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</si>
  <si>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</si>
  <si>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</si>
  <si>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</si>
  <si>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</si>
  <si>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</si>
  <si>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</si>
  <si>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</si>
  <si>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</si>
  <si>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</si>
  <si>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</si>
  <si>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</si>
  <si>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</si>
  <si>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</si>
  <si>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</si>
  <si>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</si>
  <si>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</si>
  <si>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</si>
  <si>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</si>
  <si>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</si>
  <si>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</si>
  <si>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</si>
  <si>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</si>
  <si>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</si>
  <si>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</si>
  <si>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</si>
  <si>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</si>
  <si>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</si>
  <si>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</si>
  <si>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</si>
  <si>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</si>
  <si>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</si>
  <si>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</si>
  <si>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</si>
  <si>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</si>
  <si>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</si>
  <si>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</si>
  <si>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</si>
  <si>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</si>
  <si>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</si>
  <si>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</si>
  <si>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</si>
  <si>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</si>
  <si>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</si>
  <si>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</si>
  <si>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</si>
  <si>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</si>
  <si>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</si>
  <si>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</si>
  <si>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</si>
  <si>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</si>
  <si>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</si>
  <si>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</si>
  <si>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</si>
  <si>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</si>
  <si>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</si>
  <si>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</si>
  <si>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</si>
  <si>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</si>
  <si>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</si>
  <si>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</si>
  <si>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</si>
  <si>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</si>
  <si>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</si>
  <si>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</si>
  <si>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</si>
  <si>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</si>
  <si>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</si>
  <si>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</si>
  <si>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</si>
  <si>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</si>
  <si>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</si>
  <si>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</si>
  <si>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</si>
  <si>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</si>
  <si>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</si>
  <si>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</si>
  <si>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</si>
  <si>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</si>
  <si>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</si>
  <si>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</si>
  <si>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</si>
  <si>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</si>
  <si>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</si>
  <si>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</si>
  <si>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</si>
  <si>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</si>
  <si>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</si>
  <si>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</si>
  <si>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</si>
  <si>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</si>
  <si>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</si>
  <si>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</si>
  <si>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</si>
  <si>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</si>
  <si>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</si>
  <si>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</si>
  <si>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</si>
  <si>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</si>
  <si>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</si>
  <si>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</si>
  <si>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</si>
  <si>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</si>
  <si>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</si>
  <si>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</si>
  <si>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</si>
  <si>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</si>
  <si>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</si>
  <si>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</si>
  <si>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</si>
  <si>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</si>
  <si>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</si>
  <si>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</si>
  <si>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</si>
  <si>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</si>
  <si>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</si>
  <si>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</si>
  <si>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</si>
  <si>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</si>
  <si>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</si>
  <si>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</si>
  <si>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</si>
  <si>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</si>
  <si>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</si>
  <si>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</si>
  <si>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</si>
  <si>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</si>
  <si>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</si>
  <si>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</si>
  <si>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</si>
  <si>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</si>
  <si>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</si>
  <si>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</si>
  <si>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</si>
  <si>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</si>
  <si>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</si>
  <si>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</si>
  <si>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</si>
  <si>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</si>
  <si>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</si>
  <si>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</si>
  <si>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</si>
  <si>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</si>
  <si>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</si>
  <si>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</si>
  <si>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</si>
  <si>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</si>
  <si>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</si>
  <si>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</si>
  <si>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</si>
  <si>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</si>
  <si>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</si>
  <si>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</si>
  <si>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</si>
  <si>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</si>
  <si>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</si>
  <si>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</si>
  <si>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</si>
  <si>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</si>
  <si>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</si>
  <si>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</si>
  <si>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</si>
  <si>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</si>
  <si>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</si>
  <si>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</si>
  <si>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</si>
  <si>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</si>
  <si>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</si>
  <si>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</si>
  <si>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</si>
  <si>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</si>
  <si>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</si>
  <si>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</si>
  <si>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</si>
  <si>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</si>
  <si>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</si>
  <si>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</si>
  <si>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</si>
  <si>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</si>
  <si>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</si>
  <si>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</si>
  <si>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</si>
  <si>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</si>
  <si>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</si>
  <si>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</si>
  <si>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</si>
  <si>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</si>
  <si>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</si>
  <si>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</si>
  <si>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</si>
  <si>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</si>
  <si>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</si>
  <si>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</si>
  <si>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</si>
  <si>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</si>
  <si>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</si>
  <si>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</si>
  <si>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</si>
  <si>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</si>
  <si>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</si>
  <si>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</si>
  <si>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</si>
  <si>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</si>
  <si>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</si>
  <si>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</si>
  <si>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</si>
  <si>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</si>
  <si>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</si>
  <si>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</si>
  <si>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</si>
  <si>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</si>
  <si>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</si>
  <si>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</si>
  <si>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</si>
  <si>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</si>
  <si>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</si>
  <si>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</si>
  <si>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</si>
  <si>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</si>
  <si>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</si>
  <si>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</si>
  <si>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</si>
  <si>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</si>
  <si>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</si>
  <si>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</si>
  <si>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</si>
  <si>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</si>
  <si>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</si>
  <si>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</si>
  <si>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</si>
  <si>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</si>
  <si>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</si>
  <si>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</si>
  <si>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</si>
  <si>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</si>
  <si>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</si>
  <si>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</si>
  <si>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</si>
  <si>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</si>
  <si>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</si>
  <si>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</si>
  <si>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</si>
  <si>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</si>
  <si>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</si>
  <si>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</si>
  <si>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</si>
  <si>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</si>
  <si>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</si>
  <si>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</si>
  <si>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</si>
  <si>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</si>
  <si>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</si>
  <si>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</si>
  <si>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</si>
  <si>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</si>
  <si>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</si>
  <si>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</si>
  <si>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</si>
  <si>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</si>
  <si>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</si>
  <si>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</si>
  <si>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</si>
  <si>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</si>
  <si>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</si>
  <si>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</si>
  <si>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</si>
  <si>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</si>
  <si>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</si>
  <si>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</si>
  <si>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</si>
  <si>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</si>
  <si>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</si>
  <si>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</si>
  <si>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</si>
  <si>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</si>
  <si>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</si>
  <si>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</si>
  <si>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</si>
  <si>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</si>
  <si>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</si>
  <si>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</si>
  <si>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</si>
  <si>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</si>
  <si>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</si>
  <si>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</si>
  <si>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</si>
  <si>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</si>
  <si>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</si>
  <si>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</si>
  <si>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</si>
  <si>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</si>
  <si>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</si>
  <si>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</si>
  <si>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</si>
  <si>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</si>
  <si>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</si>
  <si>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</si>
  <si>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</si>
  <si>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</si>
  <si>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</si>
  <si>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</si>
  <si>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</si>
  <si>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</si>
  <si>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</si>
  <si>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</si>
  <si>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</si>
  <si>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</si>
  <si>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</si>
  <si>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</si>
  <si>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</si>
  <si>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</si>
  <si>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</si>
  <si>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</si>
  <si>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</si>
  <si>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</si>
  <si>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</si>
  <si>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</si>
  <si>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</si>
  <si>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</si>
  <si>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</si>
  <si>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</si>
  <si>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</si>
  <si>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</si>
  <si>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</si>
  <si>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</si>
  <si>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</si>
  <si>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</si>
  <si>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</si>
  <si>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</si>
  <si>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</si>
  <si>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</si>
  <si>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</si>
  <si>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</si>
  <si>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</si>
  <si>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</si>
  <si>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</si>
  <si>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</si>
  <si>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</si>
  <si>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</si>
  <si>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</si>
  <si>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</si>
  <si>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</si>
  <si>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</si>
  <si>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</si>
  <si>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</si>
  <si>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</si>
  <si>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</si>
  <si>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</si>
  <si>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</si>
  <si>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</si>
  <si>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</si>
  <si>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</si>
  <si>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</si>
  <si>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</si>
  <si>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</si>
  <si>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</si>
  <si>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</si>
  <si>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</si>
  <si>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</si>
  <si>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</si>
  <si>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</si>
  <si>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</si>
  <si>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</si>
  <si>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</si>
  <si>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</si>
  <si>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</si>
  <si>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</si>
  <si>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</si>
  <si>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</si>
  <si>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</si>
  <si>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</si>
  <si>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</si>
  <si>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</si>
  <si>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</si>
  <si>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</si>
  <si>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</si>
  <si>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</si>
  <si>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</si>
  <si>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</si>
  <si>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</si>
  <si>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</si>
  <si>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</si>
  <si>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</si>
  <si>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</si>
  <si>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</si>
  <si>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</si>
  <si>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</si>
  <si>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</si>
  <si>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</si>
  <si>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</si>
  <si>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</si>
  <si>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</si>
  <si>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</si>
  <si>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</si>
  <si>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</si>
  <si>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</si>
  <si>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</si>
  <si>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</si>
  <si>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</si>
  <si>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</si>
  <si>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</si>
  <si>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</si>
  <si>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</si>
  <si>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</si>
  <si>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</si>
  <si>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</si>
  <si>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</si>
  <si>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</si>
  <si>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</si>
  <si>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</si>
  <si>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</si>
  <si>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</si>
  <si>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</si>
  <si>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</si>
  <si>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</si>
  <si>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</si>
  <si>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</si>
  <si>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</si>
  <si>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</si>
  <si>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</si>
  <si>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</si>
  <si>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</si>
  <si>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</si>
  <si>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</si>
  <si>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</si>
  <si>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</si>
  <si>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</si>
  <si>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</si>
  <si>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</si>
  <si>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</si>
  <si>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</si>
  <si>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</si>
  <si>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</si>
  <si>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</si>
  <si>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</si>
  <si>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</si>
  <si>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</si>
  <si>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</si>
  <si>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</si>
  <si>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</si>
  <si>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</si>
  <si>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</si>
  <si>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</si>
  <si>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</si>
  <si>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</si>
  <si>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</si>
  <si>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</si>
  <si>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</si>
  <si>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</si>
  <si>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</si>
  <si>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</si>
  <si>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</si>
  <si>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</si>
  <si>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</si>
  <si>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</si>
  <si>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</si>
  <si>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</si>
  <si>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</si>
  <si>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</si>
  <si>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</si>
  <si>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</si>
  <si>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</si>
  <si>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</si>
  <si>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</si>
  <si>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</si>
  <si>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</si>
  <si>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</si>
  <si>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</si>
  <si>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</si>
  <si>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</si>
  <si>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</si>
  <si>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</si>
  <si>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</si>
  <si>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</si>
  <si>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</si>
  <si>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</si>
  <si>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</si>
  <si>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</si>
  <si>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</si>
  <si>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</si>
  <si>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</si>
  <si>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</si>
  <si>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</si>
  <si>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</si>
  <si>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</si>
  <si>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</si>
  <si>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</si>
  <si>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</si>
  <si>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</si>
  <si>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</si>
  <si>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</si>
  <si>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</si>
  <si>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</si>
  <si>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</si>
  <si>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</si>
  <si>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</si>
  <si>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</si>
  <si>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</si>
  <si>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</si>
  <si>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</si>
  <si>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</si>
  <si>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</si>
  <si>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</si>
  <si>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</si>
  <si>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</si>
  <si>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</si>
  <si>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</si>
  <si>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</si>
  <si>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</si>
  <si>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</si>
  <si>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</si>
  <si>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</si>
  <si>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</si>
  <si>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</si>
  <si>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</si>
  <si>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</si>
  <si>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</si>
  <si>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</si>
  <si>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</si>
  <si>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</si>
  <si>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</si>
  <si>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</si>
  <si>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</si>
  <si>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</si>
  <si>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</si>
  <si>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</si>
  <si>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</si>
  <si>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</si>
  <si>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</si>
  <si>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</si>
  <si>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</si>
  <si>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</si>
  <si>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</si>
  <si>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</si>
  <si>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</si>
  <si>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</si>
  <si>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</si>
  <si>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</si>
  <si>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</si>
  <si>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</si>
  <si>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</si>
  <si>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</si>
  <si>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</si>
  <si>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</si>
  <si>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</si>
  <si>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</si>
  <si>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</si>
  <si>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</si>
  <si>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</si>
  <si>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</si>
  <si>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</si>
  <si>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</si>
  <si>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</si>
  <si>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</si>
  <si>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</si>
  <si>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</si>
  <si>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</si>
  <si>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</si>
  <si>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</si>
  <si>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</si>
  <si>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</si>
  <si>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</si>
  <si>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</si>
  <si>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</si>
  <si>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</si>
  <si>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</si>
  <si>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</si>
  <si>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</si>
  <si>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</si>
  <si>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</si>
  <si>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</si>
  <si>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</si>
  <si>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</si>
  <si>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</si>
  <si>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</si>
  <si>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</si>
  <si>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</si>
  <si>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</si>
  <si>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</si>
  <si>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</si>
  <si>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</si>
  <si>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</si>
  <si>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</si>
  <si>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</si>
  <si>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</si>
  <si>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</si>
  <si>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</si>
  <si>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</si>
  <si>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</si>
  <si>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</si>
  <si>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</si>
  <si>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</si>
  <si>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</si>
  <si>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</si>
  <si>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</si>
  <si>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</si>
  <si>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</si>
  <si>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</si>
  <si>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</si>
  <si>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</si>
  <si>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</si>
  <si>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</si>
  <si>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</si>
  <si>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</si>
  <si>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</si>
  <si>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</si>
  <si>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</si>
  <si>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</si>
  <si>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</si>
  <si>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</si>
  <si>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</si>
  <si>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</si>
  <si>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</si>
  <si>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</si>
  <si>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</si>
  <si>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</si>
  <si>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</si>
  <si>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</si>
  <si>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</si>
  <si>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</si>
  <si>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</si>
  <si>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</si>
  <si>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</si>
  <si>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</si>
  <si>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</si>
  <si>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</si>
  <si>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</si>
  <si>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</si>
  <si>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</si>
  <si>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</si>
  <si>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</si>
  <si>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</si>
  <si>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</si>
  <si>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</si>
  <si>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</si>
  <si>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</si>
  <si>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</si>
  <si>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</si>
  <si>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</si>
  <si>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</si>
  <si>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</si>
  <si>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</si>
  <si>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</si>
  <si>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</si>
  <si>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</si>
  <si>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</si>
  <si>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</si>
  <si>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</si>
  <si>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</si>
  <si>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</si>
  <si>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</si>
  <si>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</si>
  <si>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</si>
  <si>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</si>
  <si>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</si>
  <si>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</si>
  <si>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</si>
  <si>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</si>
  <si>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</si>
  <si>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</si>
  <si>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</si>
  <si>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</si>
  <si>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</si>
  <si>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</si>
  <si>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</si>
  <si>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</si>
  <si>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</si>
  <si>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</si>
  <si>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</si>
  <si>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</si>
  <si>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</si>
  <si>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</si>
  <si>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</si>
  <si>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</si>
  <si>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</si>
  <si>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</si>
  <si>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</si>
  <si>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</si>
  <si>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</si>
  <si>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</si>
  <si>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</si>
  <si>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</si>
  <si>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</si>
  <si>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</si>
  <si>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</si>
  <si>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</si>
  <si>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</si>
  <si>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</si>
  <si>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</si>
  <si>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</si>
  <si>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</si>
  <si>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</si>
  <si>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</si>
  <si>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</si>
  <si>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</si>
  <si>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</si>
  <si>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</si>
  <si>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</si>
  <si>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</si>
  <si>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</si>
  <si>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</si>
  <si>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</si>
  <si>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</si>
  <si>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</si>
  <si>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</si>
  <si>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</si>
  <si>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</si>
  <si>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</si>
  <si>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</si>
  <si>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</si>
  <si>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</si>
  <si>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</si>
  <si>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</si>
  <si>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</si>
  <si>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</si>
  <si>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</si>
  <si>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</si>
  <si>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</si>
  <si>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</si>
  <si>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</si>
  <si>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</si>
  <si>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</si>
  <si>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</si>
  <si>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</si>
  <si>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</si>
  <si>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</si>
  <si>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</si>
  <si>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</si>
  <si>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</si>
  <si>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</si>
  <si>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</si>
  <si>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</si>
  <si>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</si>
  <si>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</si>
  <si>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</si>
  <si>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</si>
  <si>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</si>
  <si>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</si>
  <si>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</si>
  <si>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</si>
  <si>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</si>
  <si>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</si>
  <si>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</si>
  <si>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</si>
  <si>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</si>
  <si>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</si>
  <si>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</si>
  <si>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</si>
  <si>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</si>
  <si>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</si>
  <si>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</si>
  <si>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</si>
  <si>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</si>
  <si>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</si>
  <si>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</si>
  <si>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</si>
  <si>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</si>
  <si>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</si>
  <si>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</si>
  <si>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</si>
  <si>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</si>
  <si>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</si>
  <si>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</si>
  <si>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</si>
  <si>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</si>
  <si>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</si>
  <si>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</si>
  <si>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</si>
  <si>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</si>
  <si>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</si>
  <si>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</si>
  <si>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</si>
  <si>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</si>
  <si>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</si>
  <si>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</si>
  <si>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</si>
  <si>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</si>
  <si>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</si>
  <si>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</si>
  <si>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</si>
  <si>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</si>
  <si>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</si>
  <si>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</si>
  <si>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</si>
  <si>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</si>
  <si>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</si>
  <si>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</si>
  <si>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</si>
  <si>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</si>
  <si>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</si>
  <si>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</si>
  <si>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</si>
  <si>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</si>
  <si>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</si>
  <si>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</si>
  <si>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</si>
  <si>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</si>
  <si>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</si>
  <si>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</si>
  <si>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</si>
  <si>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</si>
  <si>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</si>
  <si>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</si>
  <si>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</si>
  <si>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</si>
  <si>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</si>
  <si>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</si>
  <si>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</si>
  <si>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</si>
  <si>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</si>
  <si>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</si>
  <si>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</si>
  <si>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</si>
  <si>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</si>
  <si>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</si>
  <si>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</si>
  <si>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</si>
  <si>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</si>
  <si>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</si>
  <si>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</si>
  <si>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</si>
  <si>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</si>
  <si>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</si>
  <si>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</si>
  <si>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</si>
  <si>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</si>
  <si>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</si>
  <si>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</si>
  <si>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</si>
  <si>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</si>
  <si>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</si>
  <si>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</si>
  <si>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</si>
  <si>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</si>
  <si>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</si>
  <si>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</si>
  <si>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</si>
  <si>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</si>
  <si>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</si>
  <si>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</si>
  <si>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</si>
  <si>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</si>
  <si>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</si>
  <si>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</si>
  <si>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</si>
  <si>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</si>
  <si>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</si>
  <si>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</si>
  <si>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</si>
  <si>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</si>
  <si>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</si>
  <si>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</si>
  <si>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</si>
  <si>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</si>
  <si>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</si>
  <si>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</si>
  <si>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</si>
  <si>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</si>
  <si>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</si>
  <si>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</si>
  <si>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</si>
  <si>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</si>
  <si>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</si>
  <si>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</si>
  <si>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</si>
  <si>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</si>
  <si>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</si>
  <si>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</si>
  <si>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</si>
  <si>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</si>
  <si>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</si>
  <si>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</si>
  <si>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</si>
  <si>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</si>
  <si>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</si>
  <si>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</si>
  <si>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</si>
  <si>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</si>
  <si>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</si>
  <si>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</si>
  <si>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</si>
  <si>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</si>
  <si>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</si>
  <si>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</si>
  <si>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</si>
  <si>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</si>
  <si>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</si>
  <si>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</si>
  <si>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</si>
  <si>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</si>
  <si>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</si>
  <si>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</si>
  <si>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</si>
  <si>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</si>
  <si>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</si>
  <si>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</si>
  <si>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</si>
  <si>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</si>
  <si>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</si>
  <si>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</si>
  <si>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</si>
  <si>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</si>
  <si>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</si>
  <si>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</si>
  <si>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</si>
  <si>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</si>
  <si>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</si>
  <si>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</si>
  <si>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</si>
  <si>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</si>
  <si>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</si>
  <si>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</si>
  <si>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</si>
  <si>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</si>
  <si>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</si>
  <si>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</si>
  <si>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</si>
  <si>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</si>
  <si>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</si>
  <si>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</si>
  <si>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</si>
  <si>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</si>
  <si>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</si>
  <si>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</si>
  <si>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</si>
  <si>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</si>
  <si>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</si>
  <si>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</si>
  <si>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</si>
  <si>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</si>
  <si>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</si>
  <si>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</si>
  <si>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</si>
  <si>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</si>
  <si>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</si>
  <si>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</si>
  <si>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</si>
  <si>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</si>
  <si>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</si>
  <si>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</si>
  <si>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</si>
  <si>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</si>
  <si>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</si>
  <si>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</si>
  <si>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</si>
  <si>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</si>
  <si>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</si>
  <si>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</si>
  <si>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</si>
  <si>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</si>
  <si>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</si>
  <si>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</si>
  <si>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</si>
  <si>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</si>
  <si>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</si>
  <si>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</si>
  <si>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</si>
  <si>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</si>
  <si>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</si>
  <si>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</si>
  <si>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</si>
  <si>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</si>
  <si>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</si>
  <si>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</si>
  <si>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</si>
  <si>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</si>
  <si>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</si>
  <si>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</si>
  <si>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</si>
  <si>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</si>
  <si>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</si>
  <si>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</si>
  <si>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</si>
  <si>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</si>
  <si>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</si>
  <si>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</si>
  <si>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</si>
  <si>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</si>
  <si>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</si>
  <si>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</si>
  <si>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</si>
  <si>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</si>
  <si>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</si>
  <si>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</si>
  <si>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</si>
  <si>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</si>
  <si>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</si>
  <si>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</si>
  <si>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</si>
  <si>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</si>
  <si>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</si>
  <si>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</si>
  <si>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</si>
  <si>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</si>
  <si>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</si>
  <si>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</si>
  <si>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</si>
  <si>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</si>
  <si>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</si>
  <si>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</si>
  <si>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</si>
  <si>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</si>
  <si>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</si>
  <si>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</si>
  <si>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</si>
  <si>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</si>
  <si>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</si>
  <si>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</si>
  <si>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</si>
  <si>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</si>
  <si>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</si>
  <si>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</si>
  <si>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</si>
  <si>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</si>
  <si>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</si>
  <si>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</si>
  <si>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</si>
  <si>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</si>
  <si>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</si>
  <si>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</si>
  <si>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</si>
  <si>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</si>
  <si>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</si>
  <si>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</si>
  <si>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</si>
  <si>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</si>
  <si>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</si>
  <si>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</si>
  <si>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</si>
  <si>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</si>
  <si>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</si>
  <si>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</si>
  <si>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</si>
  <si>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</si>
  <si>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</si>
  <si>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</si>
  <si>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</si>
  <si>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</si>
  <si>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</si>
  <si>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</si>
  <si>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</si>
  <si>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</si>
  <si>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</si>
  <si>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</si>
  <si>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</si>
  <si>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</si>
  <si>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</si>
  <si>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</si>
  <si>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</si>
  <si>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</si>
  <si>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</si>
  <si>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</si>
  <si>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</si>
  <si>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</si>
  <si>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</si>
  <si>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</si>
  <si>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</si>
  <si>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</si>
  <si>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</si>
  <si>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</si>
  <si>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</si>
  <si>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</si>
  <si>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</si>
  <si>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</si>
  <si>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</si>
  <si>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</si>
  <si>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</si>
  <si>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</si>
  <si>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</si>
  <si>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</si>
  <si>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</si>
  <si>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</si>
  <si>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</si>
  <si>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</si>
  <si>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</si>
  <si>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</si>
  <si>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</si>
  <si>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</si>
  <si>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</si>
  <si>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</si>
  <si>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</si>
  <si>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</si>
  <si>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</si>
  <si>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</si>
  <si>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</si>
  <si>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</si>
  <si>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</si>
  <si>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</si>
  <si>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</si>
  <si>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</si>
  <si>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</si>
  <si>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</si>
  <si>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</si>
  <si>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</si>
  <si>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</si>
  <si>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</si>
  <si>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</si>
  <si>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</si>
  <si>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</si>
  <si>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</si>
  <si>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</si>
  <si>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</si>
  <si>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</si>
  <si>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</si>
  <si>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</si>
  <si>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</si>
  <si>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</si>
  <si>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</si>
  <si>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</si>
  <si>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</si>
  <si>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</si>
  <si>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</si>
  <si>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</si>
  <si>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</si>
  <si>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</si>
  <si>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</si>
  <si>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</si>
  <si>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</si>
  <si>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</si>
  <si>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</si>
  <si>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</si>
  <si>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</si>
  <si>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</si>
  <si>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</si>
  <si>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</si>
  <si>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</si>
  <si>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</si>
  <si>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</si>
  <si>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</si>
  <si>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</si>
  <si>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</si>
  <si>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</si>
  <si>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</si>
  <si>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</si>
  <si>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</si>
  <si>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</si>
  <si>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</si>
  <si>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</si>
  <si>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</si>
  <si>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</si>
  <si>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</si>
  <si>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</si>
  <si>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</si>
  <si>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</si>
  <si>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</si>
  <si>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</si>
  <si>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</si>
  <si>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</si>
  <si>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</si>
  <si>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</si>
  <si>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</si>
  <si>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</si>
  <si>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</si>
  <si>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</si>
  <si>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</si>
  <si>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</si>
  <si>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</si>
  <si>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</si>
  <si>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</si>
  <si>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</si>
  <si>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</si>
  <si>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</si>
  <si>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</si>
  <si>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</si>
  <si>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</si>
  <si>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</si>
  <si>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</si>
  <si>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</si>
  <si>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</si>
  <si>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</si>
  <si>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</si>
  <si>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</si>
  <si>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</si>
  <si>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</si>
  <si>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</si>
  <si>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</si>
  <si>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</si>
  <si>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</si>
  <si>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</si>
  <si>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</si>
  <si>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</si>
  <si>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</si>
  <si>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</si>
  <si>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</si>
  <si>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</si>
  <si>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</si>
  <si>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</si>
  <si>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</si>
  <si>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</si>
  <si>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</si>
  <si>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</si>
  <si>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</si>
  <si>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</si>
  <si>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</si>
  <si>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</si>
  <si>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</si>
  <si>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</si>
  <si>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</si>
  <si>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</si>
  <si>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</si>
  <si>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</si>
  <si>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</si>
  <si>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</si>
  <si>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</si>
  <si>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</si>
  <si>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</si>
  <si>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</si>
  <si>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</si>
  <si>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</si>
  <si>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</si>
  <si>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</si>
  <si>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</si>
  <si>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</si>
  <si>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</si>
  <si>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</si>
  <si>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</si>
  <si>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</si>
  <si>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</si>
  <si>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</si>
  <si>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</si>
  <si>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</si>
  <si>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</si>
  <si>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</si>
  <si>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</si>
  <si>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</si>
  <si>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</si>
  <si>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</si>
  <si>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</si>
  <si>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</si>
  <si>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</si>
  <si>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</si>
  <si>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</si>
  <si>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</si>
  <si>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</si>
  <si>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</si>
  <si>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</si>
  <si>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</si>
  <si>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</si>
  <si>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</si>
  <si>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</si>
  <si>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</si>
  <si>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</si>
  <si>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</si>
  <si>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</si>
  <si>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</si>
  <si>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</si>
  <si>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</si>
  <si>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</si>
  <si>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</si>
  <si>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</si>
  <si>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</si>
  <si>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</si>
  <si>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</si>
  <si>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</si>
  <si>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</si>
  <si>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</si>
  <si>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</si>
  <si>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</si>
  <si>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</si>
  <si>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</si>
  <si>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</si>
  <si>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</si>
  <si>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</si>
  <si>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</si>
  <si>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</si>
  <si>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</si>
  <si>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</si>
  <si>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</si>
  <si>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</si>
  <si>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</si>
  <si>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</si>
  <si>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</si>
  <si>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</si>
  <si>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</si>
  <si>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</si>
  <si>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</si>
  <si>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</si>
  <si>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</si>
  <si>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</si>
  <si>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</si>
  <si>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</si>
  <si>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</si>
  <si>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</si>
  <si>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</si>
  <si>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</si>
  <si>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</si>
  <si>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</si>
  <si>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</si>
  <si>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</si>
  <si>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</si>
  <si>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</si>
  <si>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</si>
  <si>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</si>
  <si>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</si>
  <si>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</si>
  <si>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</si>
  <si>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</si>
  <si>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</si>
  <si>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</si>
  <si>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</si>
  <si>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</si>
  <si>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</si>
  <si>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</si>
  <si>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</si>
  <si>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</si>
  <si>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</si>
  <si>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</si>
  <si>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</si>
  <si>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</si>
  <si>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</si>
  <si>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</si>
  <si>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</si>
  <si>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</si>
  <si>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</si>
  <si>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</si>
  <si>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</si>
  <si>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</si>
  <si>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</si>
  <si>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</si>
  <si>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</si>
  <si>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</si>
  <si>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</si>
  <si>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</si>
  <si>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</si>
  <si>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</si>
  <si>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</si>
  <si>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</si>
  <si>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</si>
  <si>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</si>
  <si>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</si>
  <si>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</si>
  <si>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</si>
  <si>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</si>
  <si>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</si>
  <si>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</si>
  <si>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</si>
  <si>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</si>
  <si>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</si>
  <si>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</si>
  <si>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</si>
  <si>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</si>
  <si>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</si>
  <si>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</si>
  <si>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</si>
  <si>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</si>
  <si>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</si>
  <si>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</si>
  <si>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</si>
  <si>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</si>
  <si>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</si>
  <si>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</si>
  <si>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</si>
  <si>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</si>
  <si>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</si>
  <si>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</si>
  <si>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</si>
  <si>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</si>
  <si>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</si>
  <si>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</si>
  <si>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</si>
  <si>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</si>
  <si>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</si>
  <si>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</si>
  <si>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</si>
  <si>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</si>
  <si>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</si>
  <si>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</si>
  <si>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</si>
  <si>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</si>
  <si>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</si>
  <si>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</si>
  <si>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</si>
  <si>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</si>
  <si>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</si>
  <si>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</si>
  <si>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</si>
  <si>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</si>
  <si>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</si>
  <si>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</si>
  <si>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</si>
  <si>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</si>
  <si>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</si>
  <si>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</si>
  <si>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</si>
  <si>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</si>
  <si>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</si>
  <si>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</si>
  <si>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</si>
  <si>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</si>
  <si>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</si>
  <si>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</si>
  <si>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</si>
  <si>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</si>
  <si>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</si>
  <si>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</si>
  <si>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</si>
  <si>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</si>
  <si>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</si>
  <si>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</si>
  <si>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</si>
  <si>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</si>
  <si>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</si>
  <si>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</si>
  <si>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</si>
  <si>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</si>
  <si>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</si>
  <si>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</si>
  <si>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</si>
  <si>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</si>
  <si>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</si>
  <si>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</si>
  <si>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</si>
  <si>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</si>
  <si>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</si>
  <si>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</si>
  <si>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</si>
  <si>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</si>
  <si>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</si>
  <si>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</si>
  <si>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</si>
  <si>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</si>
  <si>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</si>
  <si>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</si>
  <si>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</si>
  <si>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</si>
  <si>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</si>
  <si>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</si>
  <si>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</si>
  <si>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</si>
  <si>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</si>
  <si>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</si>
  <si>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</si>
  <si>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</si>
  <si>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</si>
  <si>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</si>
  <si>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</si>
  <si>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</si>
  <si>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</si>
  <si>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</si>
  <si>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</si>
  <si>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</si>
  <si>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</si>
  <si>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</si>
  <si>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</si>
  <si>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</si>
  <si>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</si>
  <si>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</si>
  <si>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</si>
  <si>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</si>
  <si>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</si>
  <si>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</si>
  <si>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</si>
  <si>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</si>
  <si>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</si>
  <si>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</si>
  <si>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</si>
  <si>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</si>
  <si>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</si>
  <si>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</si>
  <si>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</si>
  <si>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</si>
  <si>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</si>
  <si>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</si>
  <si>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</si>
  <si>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</si>
  <si>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</si>
  <si>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</si>
  <si>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</si>
  <si>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</si>
  <si>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</si>
  <si>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</si>
  <si>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</si>
  <si>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</si>
  <si>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</si>
  <si>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</si>
  <si>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</si>
  <si>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</si>
  <si>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</si>
  <si>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</si>
  <si>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</si>
  <si>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</si>
  <si>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</si>
  <si>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</si>
  <si>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</si>
  <si>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</si>
  <si>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</si>
  <si>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</si>
  <si>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</si>
  <si>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</si>
  <si>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</si>
  <si>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</si>
  <si>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</si>
  <si>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</si>
  <si>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</si>
  <si>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</si>
  <si>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</si>
  <si>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</si>
  <si>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</si>
  <si>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</si>
  <si>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</si>
  <si>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</si>
  <si>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</si>
  <si>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</si>
  <si>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</si>
  <si>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</si>
  <si>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</si>
  <si>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</si>
  <si>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</si>
  <si>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</si>
  <si>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</si>
  <si>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</si>
  <si>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</si>
  <si>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</si>
  <si>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</si>
  <si>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</si>
  <si>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</si>
  <si>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</si>
  <si>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</si>
  <si>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</si>
  <si>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</si>
  <si>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</si>
  <si>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</si>
  <si>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</si>
  <si>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</si>
  <si>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</si>
  <si>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</si>
  <si>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</si>
  <si>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</si>
  <si>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</si>
  <si>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</si>
  <si>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</si>
  <si>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</si>
  <si>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</si>
  <si>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</si>
  <si>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</si>
  <si>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</si>
  <si>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</si>
  <si>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</si>
  <si>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</si>
  <si>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</si>
  <si>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</si>
  <si>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</si>
  <si>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</si>
  <si>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</si>
  <si>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</si>
  <si>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</si>
  <si>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</si>
  <si>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</si>
  <si>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</si>
  <si>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</si>
  <si>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</si>
  <si>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</si>
  <si>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</si>
  <si>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</si>
  <si>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</si>
  <si>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</si>
  <si>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</si>
  <si>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</si>
  <si>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</si>
  <si>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</si>
  <si>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</si>
  <si>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</si>
  <si>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</si>
  <si>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</si>
  <si>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</si>
  <si>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</si>
  <si>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</si>
  <si>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</si>
  <si>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</si>
  <si>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</si>
  <si>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</si>
  <si>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</si>
  <si>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</si>
  <si>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</si>
  <si>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</si>
  <si>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</si>
  <si>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</si>
  <si>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</si>
  <si>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</si>
  <si>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</si>
  <si>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</si>
  <si>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</si>
  <si>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</si>
  <si>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</si>
  <si>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</si>
  <si>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</si>
  <si>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</si>
  <si>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</si>
  <si>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</si>
  <si>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</si>
  <si>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</si>
  <si>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</si>
  <si>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</si>
  <si>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</si>
  <si>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</si>
  <si>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</si>
  <si>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</si>
  <si>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</si>
  <si>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</si>
  <si>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</si>
  <si>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</si>
  <si>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</si>
  <si>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</si>
  <si>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</si>
  <si>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</si>
  <si>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</si>
  <si>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</si>
  <si>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</si>
  <si>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</si>
  <si>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</si>
  <si>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</si>
  <si>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</si>
  <si>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</si>
  <si>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</si>
  <si>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</si>
  <si>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</si>
  <si>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</si>
  <si>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</si>
  <si>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</si>
  <si>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</si>
  <si>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</si>
  <si>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</si>
  <si>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</si>
  <si>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</si>
  <si>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</si>
  <si>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</si>
  <si>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</si>
  <si>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</si>
  <si>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</si>
  <si>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</si>
  <si>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</si>
  <si>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</si>
  <si>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</si>
  <si>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</si>
  <si>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</si>
  <si>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</si>
  <si>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</si>
  <si>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</si>
  <si>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</si>
  <si>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</si>
  <si>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</si>
  <si>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</si>
  <si>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</si>
  <si>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</si>
  <si>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</si>
  <si>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</si>
  <si>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</si>
  <si>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</si>
  <si>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</si>
  <si>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</si>
  <si>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</si>
  <si>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</si>
  <si>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</si>
  <si>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</si>
  <si>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</si>
  <si>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</si>
  <si>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</si>
  <si>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</si>
  <si>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</si>
  <si>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</si>
  <si>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</si>
  <si>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</si>
  <si>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</si>
  <si>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</si>
  <si>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</si>
  <si>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</si>
  <si>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</si>
  <si>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</si>
  <si>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</si>
  <si>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</si>
  <si>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</si>
  <si>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</si>
  <si>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</si>
  <si>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</si>
  <si>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</si>
  <si>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</si>
  <si>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</si>
  <si>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</si>
  <si>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</si>
  <si>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</si>
  <si>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</si>
  <si>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</si>
  <si>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</si>
  <si>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</si>
  <si>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</si>
  <si>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</si>
  <si>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</si>
  <si>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</si>
  <si>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</si>
  <si>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</si>
  <si>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</si>
  <si>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</si>
  <si>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</si>
  <si>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</si>
  <si>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</si>
  <si>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</si>
  <si>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</si>
  <si>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</si>
  <si>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</si>
  <si>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</si>
  <si>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</si>
  <si>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</si>
  <si>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</si>
  <si>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</si>
  <si>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</si>
  <si>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</si>
  <si>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</si>
  <si>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</si>
  <si>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</si>
  <si>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</si>
  <si>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</si>
  <si>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</si>
  <si>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</si>
  <si>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</si>
  <si>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</si>
  <si>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</si>
  <si>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</si>
  <si>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</si>
  <si>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</si>
  <si>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</si>
  <si>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</si>
  <si>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</si>
  <si>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</si>
  <si>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</si>
  <si>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</si>
  <si>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</si>
  <si>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</si>
  <si>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</si>
  <si>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</si>
  <si>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</si>
  <si>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</si>
  <si>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</si>
  <si>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</si>
  <si>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</si>
  <si>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</si>
  <si>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</si>
  <si>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</si>
  <si>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</si>
  <si>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</si>
  <si>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</si>
  <si>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</si>
  <si>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</si>
  <si>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</si>
  <si>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</si>
  <si>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</si>
  <si>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</si>
  <si>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</si>
  <si>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</si>
  <si>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</si>
  <si>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</si>
  <si>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</si>
  <si>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</si>
  <si>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</si>
  <si>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</si>
  <si>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</si>
  <si>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</si>
  <si>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</si>
  <si>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</si>
  <si>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</si>
  <si>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</si>
  <si>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</si>
  <si>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</si>
  <si>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</si>
  <si>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</si>
  <si>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</si>
  <si>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</si>
  <si>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</si>
  <si>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</si>
  <si>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</si>
  <si>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</si>
  <si>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</si>
  <si>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</si>
  <si>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</si>
  <si>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</si>
  <si>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</si>
  <si>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</si>
  <si>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</si>
  <si>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</si>
  <si>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</si>
  <si>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</si>
  <si>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</si>
  <si>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</si>
  <si>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</si>
  <si>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</si>
  <si>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</si>
  <si>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</si>
  <si>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</si>
  <si>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</si>
  <si>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</si>
  <si>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</si>
  <si>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</si>
  <si>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</si>
  <si>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</si>
  <si>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</si>
  <si>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</si>
  <si>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</si>
  <si>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</si>
  <si>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</si>
  <si>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</si>
  <si>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</si>
  <si>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</si>
  <si>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</si>
  <si>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</si>
  <si>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</si>
  <si>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</si>
  <si>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</si>
  <si>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</si>
  <si>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</si>
  <si>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</si>
  <si>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</si>
  <si>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</si>
  <si>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</si>
  <si>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</si>
  <si>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</si>
  <si>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</si>
  <si>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</si>
  <si>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</si>
  <si>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</si>
  <si>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</si>
  <si>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</si>
  <si>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</si>
  <si>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</si>
  <si>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</si>
  <si>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</si>
  <si>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</si>
  <si>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</si>
  <si>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</si>
  <si>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</si>
  <si>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</si>
  <si>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</si>
  <si>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</si>
  <si>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</si>
  <si>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</si>
  <si>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</si>
  <si>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</si>
  <si>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</si>
  <si>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</si>
  <si>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</si>
  <si>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</si>
  <si>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</si>
  <si>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</si>
  <si>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</si>
  <si>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</si>
  <si>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</si>
  <si>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</si>
  <si>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</si>
  <si>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</si>
  <si>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</si>
  <si>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</si>
  <si>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</si>
  <si>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</si>
  <si>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</si>
  <si>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</si>
  <si>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</si>
  <si>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</si>
  <si>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</si>
  <si>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</si>
  <si>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</si>
  <si>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</si>
  <si>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</si>
  <si>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</si>
  <si>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</si>
  <si>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</si>
  <si>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</si>
  <si>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</si>
  <si>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</si>
  <si>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</si>
  <si>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</si>
  <si>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</si>
  <si>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</si>
  <si>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</si>
  <si>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</si>
  <si>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</si>
  <si>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</si>
  <si>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</si>
  <si>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</si>
  <si>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</si>
  <si>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</si>
  <si>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</si>
  <si>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</si>
  <si>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</si>
  <si>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</si>
  <si>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</si>
  <si>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</si>
  <si>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</si>
  <si>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</si>
  <si>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</si>
  <si>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</si>
  <si>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</si>
  <si>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</si>
  <si>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</si>
  <si>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</si>
  <si>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</si>
  <si>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</si>
  <si>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</si>
  <si>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</si>
  <si>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</si>
  <si>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</si>
  <si>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</si>
  <si>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</si>
  <si>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</si>
  <si>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</si>
  <si>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</si>
  <si>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</si>
  <si>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</si>
  <si>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</si>
  <si>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</si>
  <si>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</si>
  <si>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</si>
  <si>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</si>
  <si>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</si>
  <si>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</si>
  <si>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</si>
  <si>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</si>
  <si>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</si>
  <si>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</si>
  <si>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</si>
  <si>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</si>
  <si>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</si>
  <si>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</si>
  <si>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</si>
  <si>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</si>
  <si>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</si>
  <si>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</si>
  <si>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</si>
  <si>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</si>
  <si>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</si>
  <si>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</si>
  <si>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</si>
  <si>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</si>
  <si>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</si>
  <si>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</si>
  <si>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</si>
  <si>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</si>
  <si>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</si>
  <si>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</si>
  <si>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</si>
  <si>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</si>
  <si>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</si>
  <si>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</si>
  <si>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</si>
  <si>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</si>
  <si>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</si>
  <si>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</si>
  <si>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</si>
  <si>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</si>
  <si>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</si>
  <si>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</si>
  <si>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</si>
  <si>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</si>
  <si>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</si>
  <si>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</si>
  <si>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</si>
  <si>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</si>
  <si>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</si>
  <si>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</si>
  <si>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</si>
  <si>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</si>
  <si>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</si>
  <si>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</si>
  <si>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</si>
  <si>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</si>
  <si>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</si>
  <si>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</si>
  <si>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</si>
  <si>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</si>
  <si>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</si>
  <si>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</si>
  <si>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</si>
  <si>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</si>
  <si>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</si>
  <si>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</si>
  <si>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</si>
  <si>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</si>
  <si>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</si>
  <si>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</si>
  <si>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</si>
  <si>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</si>
  <si>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</si>
  <si>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</si>
  <si>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</si>
  <si>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</si>
  <si>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</si>
  <si>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</si>
  <si>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</si>
  <si>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</si>
  <si>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</si>
  <si>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</si>
  <si>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</si>
  <si>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</si>
  <si>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</si>
  <si>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</si>
  <si>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</si>
  <si>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</si>
  <si>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</si>
  <si>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</si>
  <si>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</si>
  <si>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</si>
  <si>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</si>
  <si>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</si>
  <si>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</si>
  <si>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</si>
  <si>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</si>
  <si>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</si>
  <si>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</si>
  <si>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</si>
  <si>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</si>
  <si>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</si>
  <si>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</si>
  <si>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</si>
  <si>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</si>
  <si>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</si>
  <si>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</si>
  <si>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</si>
  <si>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</si>
  <si>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</si>
  <si>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</si>
  <si>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</si>
  <si>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</si>
  <si>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</si>
  <si>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</si>
  <si>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</si>
  <si>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</si>
  <si>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</si>
  <si>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</si>
  <si>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</si>
  <si>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</si>
  <si>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</si>
  <si>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</si>
  <si>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</si>
  <si>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</si>
  <si>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</si>
  <si>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</si>
  <si>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</si>
  <si>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</si>
  <si>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</si>
  <si>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</si>
  <si>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</si>
  <si>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</si>
  <si>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</si>
  <si>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</si>
  <si>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</si>
  <si>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</si>
  <si>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</si>
  <si>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</si>
  <si>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</si>
  <si>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</si>
  <si>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</si>
  <si>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</si>
  <si>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</si>
  <si>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</si>
  <si>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</si>
  <si>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</si>
  <si>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</si>
  <si>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</si>
  <si>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</si>
  <si>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</si>
  <si>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</si>
  <si>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</si>
  <si>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</si>
  <si>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</si>
  <si>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</si>
  <si>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</si>
  <si>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</si>
  <si>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</si>
  <si>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</si>
  <si>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</si>
  <si>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</si>
  <si>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</si>
  <si>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</si>
  <si>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</si>
  <si>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</si>
  <si>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</si>
  <si>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</si>
  <si>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</si>
  <si>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</si>
  <si>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</si>
  <si>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</si>
  <si>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</si>
  <si>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</si>
  <si>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</si>
  <si>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</si>
  <si>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</si>
  <si>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</si>
  <si>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</si>
  <si>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</si>
  <si>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</si>
  <si>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</si>
  <si>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</si>
  <si>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</si>
  <si>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</si>
  <si>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</si>
  <si>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</si>
  <si>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</si>
  <si>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</si>
  <si>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</si>
  <si>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</si>
  <si>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</si>
  <si>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</si>
  <si>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</si>
  <si>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</si>
  <si>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</si>
  <si>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</si>
  <si>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</si>
  <si>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</si>
  <si>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</si>
  <si>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</si>
  <si>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</si>
  <si>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</si>
  <si>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</si>
  <si>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</si>
  <si>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</si>
  <si>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</si>
  <si>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</si>
  <si>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</si>
  <si>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</si>
  <si>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</si>
  <si>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</si>
  <si>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</si>
  <si>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</si>
  <si>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</si>
  <si>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</si>
  <si>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</si>
  <si>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</si>
  <si>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</si>
  <si>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</si>
  <si>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</si>
  <si>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</si>
  <si>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</si>
  <si>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</si>
  <si>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</si>
  <si>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</si>
  <si>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</si>
  <si>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</si>
  <si>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</si>
  <si>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</si>
  <si>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</si>
  <si>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</si>
  <si>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</si>
  <si>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</si>
  <si>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</si>
  <si>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</si>
  <si>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</si>
  <si>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</si>
  <si>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</si>
  <si>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</si>
  <si>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</si>
  <si>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</si>
  <si>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</si>
  <si>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</si>
  <si>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</si>
  <si>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</si>
  <si>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</si>
  <si>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</si>
  <si>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</si>
  <si>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</si>
  <si>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</si>
  <si>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</si>
  <si>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</si>
  <si>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</si>
  <si>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</si>
  <si>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</si>
  <si>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</si>
  <si>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</si>
  <si>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</si>
  <si>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</si>
  <si>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</si>
  <si>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</si>
  <si>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</si>
  <si>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</si>
  <si>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</si>
  <si>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</si>
  <si>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</si>
  <si>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</si>
  <si>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</si>
  <si>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</si>
  <si>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</si>
  <si>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</si>
  <si>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</si>
  <si>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</si>
  <si>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</si>
  <si>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</si>
  <si>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</si>
  <si>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</si>
  <si>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</si>
  <si>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</si>
  <si>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</si>
  <si>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</si>
  <si>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</si>
  <si>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</si>
  <si>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</si>
  <si>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</si>
  <si>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</si>
  <si>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</si>
  <si>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</si>
  <si>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</si>
  <si>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</si>
  <si>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</si>
  <si>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</si>
  <si>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</si>
  <si>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</si>
  <si>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</si>
  <si>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</si>
  <si>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</si>
  <si>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</si>
  <si>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</si>
  <si>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</si>
  <si>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</si>
  <si>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</si>
  <si>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</si>
  <si>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</si>
  <si>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</si>
  <si>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</si>
  <si>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</si>
  <si>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</si>
  <si>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</si>
  <si>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</si>
  <si>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</si>
  <si>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</si>
  <si>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</si>
  <si>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</si>
  <si>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</si>
  <si>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</si>
  <si>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</si>
  <si>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</si>
  <si>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</si>
  <si>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</si>
  <si>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</si>
  <si>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</si>
  <si>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</si>
  <si>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</si>
  <si>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</si>
  <si>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</si>
  <si>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</si>
  <si>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</si>
  <si>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</si>
  <si>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</si>
  <si>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</si>
  <si>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</si>
  <si>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</si>
  <si>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</si>
  <si>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</si>
  <si>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</si>
  <si>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</si>
  <si>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</si>
  <si>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</si>
  <si>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</si>
  <si>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</si>
  <si>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</si>
  <si>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</si>
  <si>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</si>
  <si>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</si>
  <si>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</si>
  <si>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</si>
  <si>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</si>
  <si>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</si>
  <si>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</si>
  <si>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</si>
  <si>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</si>
  <si>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</si>
  <si>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</si>
  <si>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</si>
  <si>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</si>
  <si>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</si>
  <si>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</si>
  <si>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</si>
  <si>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</si>
  <si>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</si>
  <si>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</si>
  <si>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</si>
  <si>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</si>
  <si>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</si>
  <si>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</si>
  <si>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</si>
  <si>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</si>
  <si>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</si>
  <si>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</si>
  <si>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</si>
  <si>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</si>
  <si>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</si>
  <si>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</si>
  <si>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</si>
  <si>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</si>
  <si>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</si>
  <si>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</si>
  <si>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</si>
  <si>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</si>
  <si>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</si>
  <si>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</si>
  <si>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</si>
  <si>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</si>
  <si>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</si>
  <si>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</si>
  <si>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</si>
  <si>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</si>
  <si>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</si>
  <si>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</si>
  <si>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</si>
  <si>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</si>
  <si>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</si>
  <si>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</si>
  <si>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</si>
  <si>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</si>
  <si>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</si>
  <si>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</si>
  <si>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</si>
  <si>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</si>
  <si>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</si>
  <si>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</si>
  <si>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</si>
  <si>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</si>
  <si>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</si>
  <si>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</si>
  <si>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</si>
  <si>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</si>
  <si>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</si>
  <si>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</si>
  <si>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</si>
  <si>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</si>
  <si>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</si>
  <si>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</si>
  <si>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</si>
  <si>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</si>
  <si>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</si>
  <si>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</si>
  <si>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</si>
  <si>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</si>
  <si>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</si>
  <si>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</si>
  <si>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</si>
  <si>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</si>
  <si>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</si>
  <si>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</si>
  <si>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</si>
  <si>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</si>
  <si>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</si>
  <si>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</si>
  <si>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</si>
  <si>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</si>
  <si>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</si>
  <si>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</si>
  <si>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</si>
  <si>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</si>
  <si>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</si>
  <si>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</si>
  <si>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</si>
  <si>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</si>
  <si>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</si>
  <si>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</si>
  <si>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</si>
  <si>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</si>
  <si>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</si>
  <si>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</si>
  <si>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</si>
  <si>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</si>
  <si>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</si>
  <si>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</si>
  <si>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</si>
  <si>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</si>
  <si>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</si>
  <si>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</si>
  <si>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</si>
  <si>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</si>
  <si>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</si>
  <si>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</si>
  <si>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</si>
  <si>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</si>
  <si>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</si>
  <si>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</si>
  <si>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</si>
  <si>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</si>
  <si>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</si>
  <si>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</si>
  <si>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</si>
  <si>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</si>
  <si>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</si>
  <si>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</si>
  <si>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</si>
  <si>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</si>
  <si>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</si>
  <si>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</si>
  <si>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</si>
  <si>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</si>
  <si>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</si>
  <si>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</si>
  <si>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</si>
  <si>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</si>
  <si>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</si>
  <si>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</si>
  <si>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</si>
  <si>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</si>
  <si>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</si>
  <si>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</si>
  <si>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</si>
  <si>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</si>
  <si>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</si>
  <si>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</si>
  <si>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</si>
  <si>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</si>
  <si>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</si>
  <si>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</si>
  <si>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</si>
  <si>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</si>
  <si>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</si>
  <si>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</si>
  <si>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</si>
  <si>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</si>
  <si>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</si>
  <si>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</si>
  <si>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</si>
  <si>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</si>
  <si>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</si>
  <si>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</si>
  <si>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</si>
  <si>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</si>
  <si>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</si>
  <si>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</si>
  <si>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</si>
  <si>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</si>
  <si>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</si>
  <si>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</si>
  <si>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</si>
  <si>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</si>
  <si>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</si>
  <si>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</si>
  <si>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</si>
  <si>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</si>
  <si>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</si>
  <si>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</si>
  <si>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</si>
  <si>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</si>
  <si>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</si>
  <si>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</si>
  <si>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</si>
  <si>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</si>
  <si>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</si>
  <si>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</si>
  <si>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</si>
  <si>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</si>
  <si>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</si>
  <si>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</si>
  <si>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</si>
  <si>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</si>
  <si>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</si>
  <si>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</si>
  <si>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</si>
  <si>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</si>
  <si>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</si>
  <si>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</si>
  <si>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</si>
  <si>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</si>
  <si>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</si>
  <si>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</si>
  <si>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</si>
  <si>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</si>
  <si>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</si>
  <si>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</si>
  <si>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</si>
  <si>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</si>
  <si>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</si>
  <si>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</si>
  <si>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</si>
  <si>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</si>
  <si>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</si>
  <si>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</si>
  <si>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</si>
  <si>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</si>
  <si>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</si>
  <si>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</si>
  <si>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</si>
  <si>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</si>
  <si>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</si>
  <si>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</si>
  <si>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</si>
  <si>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</si>
  <si>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</si>
  <si>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</si>
  <si>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</si>
  <si>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</si>
  <si>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</si>
  <si>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</si>
  <si>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</si>
  <si>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</si>
  <si>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</si>
  <si>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</si>
  <si>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</si>
  <si>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</si>
  <si>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</si>
  <si>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</si>
  <si>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</si>
  <si>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</si>
  <si>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</si>
  <si>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</si>
  <si>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</si>
  <si>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</si>
  <si>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</si>
  <si>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</si>
  <si>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</si>
  <si>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</si>
  <si>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</si>
  <si>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</si>
  <si>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</si>
  <si>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</si>
  <si>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</si>
  <si>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</si>
  <si>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</si>
  <si>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</si>
  <si>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</si>
  <si>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</si>
  <si>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</si>
  <si>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</si>
  <si>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</si>
  <si>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</si>
  <si>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</si>
  <si>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</si>
  <si>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</si>
  <si>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</si>
  <si>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</si>
  <si>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</si>
  <si>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</si>
  <si>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</si>
  <si>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</si>
  <si>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</si>
  <si>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</si>
  <si>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</si>
  <si>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</si>
  <si>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</si>
  <si>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</si>
  <si>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</si>
  <si>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</si>
  <si>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</si>
  <si>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</si>
  <si>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</si>
  <si>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</si>
  <si>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</si>
  <si>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</si>
  <si>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</si>
  <si>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</si>
  <si>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</si>
  <si>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</si>
  <si>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</si>
  <si>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</si>
  <si>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</si>
  <si>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</si>
  <si>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</si>
  <si>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</si>
  <si>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</si>
  <si>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</si>
  <si>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</si>
  <si>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</si>
  <si>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</si>
  <si>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</si>
  <si>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</si>
  <si>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</si>
  <si>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</si>
  <si>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</si>
  <si>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</si>
  <si>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</si>
  <si>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</si>
  <si>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</si>
  <si>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</si>
  <si>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</si>
  <si>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</si>
  <si>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</si>
  <si>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</si>
  <si>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</si>
  <si>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</si>
  <si>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</si>
  <si>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</si>
  <si>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</si>
  <si>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</si>
  <si>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</si>
  <si>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</si>
  <si>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</si>
  <si>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</si>
  <si>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</si>
  <si>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</si>
  <si>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</si>
  <si>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</si>
  <si>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</si>
  <si>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</si>
  <si>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</si>
  <si>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</si>
  <si>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</si>
  <si>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</si>
  <si>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</si>
  <si>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</si>
  <si>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</si>
  <si>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</si>
  <si>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</si>
  <si>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</si>
  <si>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</si>
  <si>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</si>
  <si>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</si>
  <si>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</si>
  <si>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</si>
  <si>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</si>
  <si>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</si>
  <si>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</si>
  <si>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</si>
  <si>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</si>
  <si>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</si>
  <si>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</si>
  <si>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</si>
  <si>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</si>
  <si>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</si>
  <si>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</si>
  <si>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</si>
  <si>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</si>
  <si>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</si>
  <si>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</si>
  <si>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</si>
  <si>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</si>
  <si>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</si>
  <si>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</si>
  <si>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</si>
  <si>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</si>
  <si>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</si>
  <si>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</si>
  <si>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</si>
  <si>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</si>
  <si>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</si>
  <si>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</si>
  <si>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</si>
  <si>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</si>
  <si>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</si>
  <si>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</si>
  <si>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</si>
  <si>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</si>
  <si>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</si>
  <si>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</si>
  <si>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</si>
  <si>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</si>
  <si>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</si>
  <si>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</si>
  <si>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</si>
  <si>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</si>
  <si>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</si>
  <si>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</si>
  <si>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</si>
  <si>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</si>
  <si>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</si>
  <si>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</si>
  <si>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</si>
  <si>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</si>
  <si>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</si>
  <si>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</si>
  <si>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</si>
  <si>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</si>
  <si>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</si>
  <si>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</si>
  <si>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</si>
  <si>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</si>
  <si>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</si>
  <si>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</si>
  <si>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</si>
  <si>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dondation</t>
  </si>
  <si>
    <t>percent funded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</si>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</sst>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1" applyNumberFormat="1" applyFon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0" xfId="0" applyFill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theme="1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[StarterBook_VB.xlsx]Chart1!PivotTable2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C-754A-9B00-ED8F91477B17}"/>
            </c:ext>
          </c:extLst>
        </c:ser>
        <c:ser>
          <c:idx val="1"/>
          <c:order val="1"/>
          <c:tx>
            <c:strRef>
              <c:f>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C-754A-9B00-ED8F91477B17}"/>
            </c:ext>
          </c:extLst>
        </c:ser>
        <c:ser>
          <c:idx val="2"/>
          <c:order val="2"/>
          <c:tx>
            <c:strRef>
              <c:f>Chart1!$D$3:$D$4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DC-754A-9B00-ED8F91477B17}"/>
            </c:ext>
          </c:extLst>
        </c:ser>
        <c:ser>
          <c:idx val="3"/>
          <c:order val="3"/>
          <c:tx>
            <c:strRef>
              <c:f>Chart1!$E$3:$E$4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DC-754A-9B00-ED8F9147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149504"/>
        <c:axId val="637151184"/>
      </c:barChart>
      <c:catAx>
        <c:axId val="6371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51184"/>
        <c:crosses val="autoZero"/>
        <c:auto val="1"/>
        <c:lblAlgn val="ctr"/>
        <c:lblOffset val="100"/>
        <c:noMultiLvlLbl val="0"/>
      </c:catAx>
      <c:valAx>
        <c:axId val="6371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4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[StarterBook_VB.xlsx]Chart2!PivotTable4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F9-AE45-A600-DFBA5F89E14D}"/>
            </c:ext>
          </c:extLst>
        </c:ser>
        <c:ser>
          <c:idx val="1"/>
          <c:order val="1"/>
          <c:tx>
            <c:strRef>
              <c:f>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F9-AE45-A600-DFBA5F89E14D}"/>
            </c:ext>
          </c:extLst>
        </c:ser>
        <c:ser>
          <c:idx val="2"/>
          <c:order val="2"/>
          <c:tx>
            <c:strRef>
              <c:f>Chart2!$D$4:$D$5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F9-AE45-A600-DFBA5F89E14D}"/>
            </c:ext>
          </c:extLst>
        </c:ser>
        <c:ser>
          <c:idx val="3"/>
          <c:order val="3"/>
          <c:tx>
            <c:strRef>
              <c:f>Chart2!$E$4:$E$5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F9-AE45-A600-DFBA5F89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524624"/>
        <c:axId val="714569680"/>
      </c:barChart>
      <c:catAx>
        <c:axId val="7145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69680"/>
        <c:crosses val="autoZero"/>
        <c:auto val="1"/>
        <c:lblAlgn val="ctr"/>
        <c:lblOffset val="100"/>
        <c:noMultiLvlLbl val="0"/>
      </c:catAx>
      <c:valAx>
        <c:axId val="7145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5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[StarterBook_VB.xlsx]Chart3!PivotTable6</c:name>
    <c:fmtId val="0"/>
  </c:pivotSource>
  <c:chart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D-D84E-A07B-C77A1BC82291}"/>
            </c:ext>
          </c:extLst>
        </c:ser>
        <c:ser>
          <c:idx val="1"/>
          <c:order val="1"/>
          <c:tx>
            <c:strRef>
              <c:f>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D-D84E-A07B-C77A1BC82291}"/>
            </c:ext>
          </c:extLst>
        </c:ser>
        <c:ser>
          <c:idx val="2"/>
          <c:order val="2"/>
          <c:tx>
            <c:strRef>
              <c:f>Chart3!$D$4:$D$5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D-D84E-A07B-C77A1BC8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001280"/>
        <c:axId val="730056096"/>
      </c:lineChart>
      <c:catAx>
        <c:axId val="7300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56096"/>
        <c:crosses val="autoZero"/>
        <c:auto val="1"/>
        <c:lblAlgn val="ctr"/>
        <c:lblOffset val="100"/>
        <c:noMultiLvlLbl val="0"/>
      </c:catAx>
      <c:valAx>
        <c:axId val="7300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Golas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1-8E46-8534-82249E4E47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1-8E46-8534-82249E4E47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1-8E46-8534-82249E4E4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099184"/>
        <c:axId val="729954096"/>
      </c:lineChart>
      <c:catAx>
        <c:axId val="7300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4096"/>
        <c:crosses val="autoZero"/>
        <c:auto val="1"/>
        <c:lblAlgn val="ctr"/>
        <c:lblOffset val="100"/>
        <c:noMultiLvlLbl val="0"/>
      </c:catAx>
      <c:valAx>
        <c:axId val="7299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177800</xdr:rowOff>
    </xdr:from>
    <xdr:to>
      <xdr:col>14</xdr:col>
      <xdr:colOff>241300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8F1DB-A25E-9347-AE18-0A4E957CE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0</xdr:row>
      <xdr:rowOff>152400</xdr:rowOff>
    </xdr:from>
    <xdr:to>
      <xdr:col>18</xdr:col>
      <xdr:colOff>609600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298AB-96E6-4E49-B423-342C60D1C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0</xdr:row>
      <xdr:rowOff>63500</xdr:rowOff>
    </xdr:from>
    <xdr:to>
      <xdr:col>14</xdr:col>
      <xdr:colOff>774700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A17D2-3816-0545-987B-9B41BE89F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14</xdr:row>
      <xdr:rowOff>50800</xdr:rowOff>
    </xdr:from>
    <xdr:to>
      <xdr:col>8</xdr:col>
      <xdr:colOff>38100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97D84-6343-894C-9520-8E2BE559A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Birza" refreshedDate="43420.866210416665" createdVersion="6" refreshedVersion="6" minRefreshableVersion="3" recordCount="4114" xr:uid="{A83D3CDB-B48F-4945-B6A4-3898BF66D9A4}">
  <cacheSource type="worksheet">
    <worksheetSource ref="A1:T4115" sheet="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7-03-05T00:15:01"/>
        <d v="2017-03-10T15:29:29"/>
        <d v="2017-03-13T12:07:27"/>
        <d v="2017-02-24T15:14:45"/>
        <d v="2017-02-27T18:32:11"/>
        <d v="2017-03-09T18:49:08"/>
        <d v="2017-03-07T12:35:34"/>
        <d v="2017-03-06T13:14:37"/>
        <d v="2017-01-21T10:33:50"/>
        <d v="2017-02-21T14:41:54"/>
        <d v="2017-02-07T15:59:18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4-08-29T13:51:03"/>
        <d v="2016-06-14T23:55:08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</sharedItems>
      <fieldGroup par="21" base="15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average dond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5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314004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2T21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08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0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06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14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8T23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3T19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4T19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15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6T20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4T19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1T21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5T21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14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07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14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5T23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2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07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3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2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09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1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09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3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8T18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06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5T22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17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0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1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3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2T21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0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1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7T18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0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0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0T19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16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8T22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07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09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2T18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6T20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08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17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14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06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3T22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1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16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0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16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1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17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0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3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2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15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2T18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3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3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7T22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7T18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0T23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14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08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07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0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15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0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4T18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2T21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05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2T23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1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0T20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1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2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09T20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3T21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3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05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2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2T21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08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2T19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09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2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1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3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2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15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1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5T18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7-31T21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1T21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17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15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3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2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2T21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3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2T19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3T18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2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17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08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5T18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3T23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1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2T20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09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0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1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04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3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8T19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17:00:00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20"/>
    <d v="2013-05-05T11:00:11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21"/>
    <d v="2014-12-21T10:45:0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22"/>
    <d v="2011-12-20T05:49:50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23"/>
    <d v="2014-02-21T19:08:24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24"/>
    <d v="2010-03-16T01:06:00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25"/>
    <d v="2012-08-15T19:16:25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26"/>
    <d v="2010-12-18T03:43:25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27"/>
    <d v="2010-10-15T21:39:00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28"/>
    <d v="2012-01-07T12:35:09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29"/>
    <d v="2010-08-22T11:40:00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30"/>
    <d v="2013-06-06T07:34:51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31"/>
    <d v="2012-05-16T13:00:00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32"/>
    <d v="2010-05-31T21:59:00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33"/>
    <d v="2012-02-15T09:37:15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34"/>
    <d v="2015-10-16T20:00:00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35"/>
    <d v="2011-03-16T05:38:02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36"/>
    <d v="2013-03-16T12:27:47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137"/>
    <d v="2016-05-19T09:02:42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138"/>
    <d v="2011-06-17T19:14:26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139"/>
    <d v="2015-04-08T11:42:49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140"/>
    <d v="2010-07-17T03:59:00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141"/>
    <d v="2012-06-07T08:55:00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142"/>
    <d v="2011-02-25T23:57:08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143"/>
    <d v="2012-09-27T16:54:54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144"/>
    <d v="2012-05-11T08:53:15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145"/>
    <d v="2010-05-10T14:16:00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146"/>
    <d v="2010-04-22T21:51:00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147"/>
    <d v="2014-06-25T04:51:39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148"/>
    <d v="2011-11-06T22:39:38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149"/>
    <d v="2017-02-21T22:43:42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150"/>
    <d v="2011-05-24T22:00:00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151"/>
    <d v="2014-01-02T02:00:00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152"/>
    <d v="2010-04-28T12:49:00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153"/>
    <d v="2011-07-03T05:57:46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154"/>
    <d v="2012-04-05T00:59:00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155"/>
    <d v="2012-11-09T19:46:06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156"/>
    <d v="2012-04-27T18:57:54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157"/>
    <d v="2015-05-23T15:23:39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158"/>
    <d v="2012-10-11T18:58:59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159"/>
    <d v="2017-02-26T20:01:00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160"/>
    <d v="2014-05-30T08:10:35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161"/>
    <d v="2009-08-10T13:26:00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162"/>
    <d v="2010-02-22T16:00:00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163"/>
    <d v="2011-05-31T22:59:00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164"/>
    <d v="2012-01-21T11:43:00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165"/>
    <d v="2013-09-19T12:08:48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166"/>
    <d v="2013-03-25T12:35:24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167"/>
    <d v="2012-11-01T22:00:00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168"/>
    <d v="2012-06-25T22:03:13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169"/>
    <d v="2013-11-02T04:57:14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170"/>
    <d v="2011-02-02T01:59:00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171"/>
    <d v="2013-04-30T18:01:00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172"/>
    <d v="2011-10-28T21:59:00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173"/>
    <d v="2014-04-20T10:01:54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74"/>
    <d v="2010-07-19T10:00: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175"/>
    <d v="2013-10-31T18:00:00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176"/>
    <d v="2012-09-07T05:24:43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177"/>
    <d v="2015-04-30T21:59:00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178"/>
    <d v="2014-05-09T15:00:00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179"/>
    <d v="2010-11-17T00:24:20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180"/>
    <d v="2011-04-24T17:02:18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181"/>
    <d v="2013-03-19T10:42:15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182"/>
    <d v="2012-02-24T14:33:58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183"/>
    <d v="2012-06-01T19:42:26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184"/>
    <d v="2012-08-31T20:00:00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185"/>
    <d v="2012-03-10T09:07:29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186"/>
    <d v="2013-03-20T13:05:33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187"/>
    <d v="2013-02-07T16:40:01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188"/>
    <d v="2011-03-10T10:40:10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189"/>
    <d v="2012-09-03T12:02:14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190"/>
    <d v="2011-10-19T20:00:00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191"/>
    <d v="2012-01-01T01:59:00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192"/>
    <d v="2013-04-14T15:03:52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193"/>
    <d v="2010-08-11T09:59:00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194"/>
    <d v="2013-03-01T13:59:48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195"/>
    <d v="2012-08-22T12:32:14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196"/>
    <d v="2014-12-10T22:59:00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197"/>
    <d v="2013-12-11T10:14:4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198"/>
    <d v="2013-03-26T17:55:51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199"/>
    <d v="2010-02-02T01:59:00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00"/>
    <d v="2015-12-22T17:00:00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x v="201"/>
    <d v="2016-11-08T05:43:06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02"/>
    <d v="2016-05-13T07:40:48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03"/>
    <d v="2016-12-21T01:59:00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04"/>
    <d v="2015-08-01T09:01:48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05"/>
    <d v="2016-12-19T22:30:33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06"/>
    <d v="2017-03-14T16:57:00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07"/>
    <d v="2015-03-22T02:00:00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08"/>
    <d v="2015-10-31T22:00:00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09"/>
    <d v="2015-11-06T22:00:00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10"/>
    <d v="2013-05-16T21:59:00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11"/>
    <d v="2016-06-17T07:57:14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12"/>
    <d v="2015-10-28T02:00:00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13"/>
    <d v="2016-04-07T08:16:31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14"/>
    <d v="2015-05-15T13:00:00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15"/>
    <d v="2015-05-08T16:00:00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16"/>
    <d v="2015-11-13T09:18:38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17"/>
    <d v="2015-03-13T20:05:08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18"/>
    <d v="2016-09-02T19:00:00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19"/>
    <d v="2015-04-29T12:14:28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20"/>
    <d v="2017-03-08T15:00:00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21"/>
    <d v="2014-09-30T21:59:00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22"/>
    <d v="2016-04-29T12:44:25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23"/>
    <d v="2014-11-13T21:00:00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24"/>
    <d v="2015-05-31T20:20:00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25"/>
    <d v="2015-05-20T16:39:50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26"/>
    <d v="2015-10-14T06:00:21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27"/>
    <d v="2015-11-14T06:53:2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28"/>
    <d v="2015-08-21T08:05:16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29"/>
    <d v="2017-02-24T05:58:28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30"/>
    <d v="2016-09-10T21:59:00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31"/>
    <d v="2016-04-07T16:09:14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32"/>
    <d v="2014-10-07T22:01:08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33"/>
    <d v="2015-11-19T14:00:19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34"/>
    <d v="2016-04-08T12:52:01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35"/>
    <d v="2014-12-01T02:03:14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36"/>
    <d v="2016-03-16T12:16:33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37"/>
    <d v="2015-04-23T23:19:57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238"/>
    <d v="2016-06-15T09:00:00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239"/>
    <d v="2014-11-13T23:12:00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240"/>
    <d v="2015-07-22T21:11:00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241"/>
    <d v="2014-11-22T19:01:46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242"/>
    <d v="2014-08-07T18:00:00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243"/>
    <d v="2010-05-02T13:22:00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244"/>
    <d v="2014-06-20T21:59:00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245"/>
    <d v="2014-02-28T08:33:19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246"/>
    <d v="2012-05-20T13:01:58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247"/>
    <d v="2013-04-30T22:59:00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248"/>
    <d v="2015-03-15T07:32:0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249"/>
    <d v="2012-01-15T07:14:29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250"/>
    <d v="2017-01-06T13:05:00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251"/>
    <d v="2013-02-01T12:25:39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252"/>
    <d v="2016-04-05T10:00:00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253"/>
    <d v="2012-07-18T15:53:18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254"/>
    <d v="2011-09-16T15:20:31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255"/>
    <d v="2014-03-01T11:18:0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256"/>
    <d v="2016-08-25T04:51:56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257"/>
    <d v="2015-11-14T01:01:00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258"/>
    <d v="2016-01-25T17:52:00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259"/>
    <d v="2012-05-03T10:31:12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260"/>
    <d v="2016-01-23T11:16:32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261"/>
    <d v="2012-07-29T23:00:00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262"/>
    <d v="2012-09-06T11:01:40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263"/>
    <d v="2014-05-18T20:49:19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264"/>
    <d v="2015-01-06T12:45:47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265"/>
    <d v="2014-11-21T09:01:41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266"/>
    <d v="2015-08-10T16:49:51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267"/>
    <d v="2015-08-15T00:00:00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268"/>
    <d v="2016-07-27T19:49:40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269"/>
    <d v="2014-03-07T16:59:00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270"/>
    <d v="2015-05-07T18:52:52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271"/>
    <d v="2011-12-17T18:59:00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272"/>
    <d v="2011-09-07T21:00:00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273"/>
    <d v="2013-10-10T11:00:52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274"/>
    <d v="2016-04-17T12:38:0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275"/>
    <d v="2012-04-27T15:32:00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276"/>
    <d v="2012-07-07T07:33:26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277"/>
    <d v="2010-08-31T21:44:00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278"/>
    <d v="2015-04-29T13:02:0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279"/>
    <d v="2016-12-14T06:00:00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280"/>
    <d v="2014-05-16T21:30:00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281"/>
    <d v="2011-08-07T14:12:50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282"/>
    <d v="2015-11-05T07:56:57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283"/>
    <d v="2011-08-10T01:08:00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284"/>
    <d v="2014-02-05T17:04:00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285"/>
    <d v="2014-03-05T20:02:19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286"/>
    <d v="2011-05-08T23:59:00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287"/>
    <d v="2011-11-19T15:54:10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288"/>
    <d v="2013-11-05T12:39:50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289"/>
    <d v="2016-07-22T14:42:24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290"/>
    <d v="2015-06-18T17:33:17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291"/>
    <d v="2013-12-21T23:00:00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292"/>
    <d v="2012-07-25T11:49:38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293"/>
    <d v="2012-07-19T15:03:31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294"/>
    <d v="2013-10-11T19:31:05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295"/>
    <d v="2014-10-17T06:00:00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296"/>
    <d v="2014-02-08T03:30:31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297"/>
    <d v="2013-04-07T22:33:00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298"/>
    <d v="2015-07-23T00:46:3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299"/>
    <d v="2013-06-29T14:13:07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300"/>
    <d v="2015-12-10T10:51:01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301"/>
    <d v="2016-10-31T22:59:00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302"/>
    <d v="2016-03-20T17:58:45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303"/>
    <d v="2015-09-20T21:11:1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304"/>
    <d v="2016-06-01T11:12:49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305"/>
    <d v="2014-09-13T03:37:2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306"/>
    <d v="2015-08-07T11:00:00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307"/>
    <d v="2017-02-17T10:05:00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308"/>
    <d v="2015-06-21T15:20:00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309"/>
    <d v="2017-01-10T23:00:00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310"/>
    <d v="2015-06-23T20:00:00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311"/>
    <d v="2016-12-17T00:59: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312"/>
    <d v="2016-05-12T18:10:08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313"/>
    <d v="2016-05-16T04:26:05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x v="314"/>
    <d v="2015-11-01T17:00:00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315"/>
    <d v="2017-01-06T07:05:05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316"/>
    <d v="2015-08-03T12:00:00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317"/>
    <d v="2015-11-04T13:26:3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318"/>
    <d v="2016-05-13T13:04:23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319"/>
    <d v="2016-07-04T19:11:47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320"/>
    <d v="2016-11-24T17:00:00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321"/>
    <d v="2015-08-13T07:40:48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x v="322"/>
    <d v="2015-08-19T09:37:54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323"/>
    <d v="2015-05-31T09:24:35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324"/>
    <d v="2014-10-28T19:00:00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325"/>
    <d v="2016-08-11T18:37:54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326"/>
    <d v="2014-08-11T14:27:47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327"/>
    <d v="2016-03-17T11:25:49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328"/>
    <d v="2014-10-14T10:38:28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329"/>
    <d v="2014-09-16T15:53:33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330"/>
    <d v="2014-12-18T19:53:04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331"/>
    <d v="2014-12-12T18:25:11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332"/>
    <d v="2016-12-01T11:34:10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333"/>
    <d v="2015-08-20T08:50:40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334"/>
    <d v="2015-07-08T16:58:33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335"/>
    <d v="2015-03-12T15:58:32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336"/>
    <d v="2016-04-17T12:18:39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337"/>
    <d v="2015-12-23T14:17:52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338"/>
    <d v="2015-07-26T12:00:00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339"/>
    <d v="2015-08-23T08:14:55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40"/>
    <d v="2012-01-29T09:34:51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341"/>
    <d v="2014-08-01T07:43:27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42"/>
    <d v="2012-04-08T12:19:38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343"/>
    <d v="2015-07-29T21:59:00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344"/>
    <d v="2011-06-30T09:19:23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345"/>
    <d v="2015-12-13T09:01:52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46"/>
    <d v="2013-04-11T19:01:27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47"/>
    <d v="2013-01-14T15:20:00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48"/>
    <d v="2011-08-21T14:05:57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49"/>
    <d v="2012-09-18T22:27:4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50"/>
    <d v="2011-12-07T11:53:1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51"/>
    <d v="2012-01-22T00:00:00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52"/>
    <d v="2013-09-29T04:11:01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53"/>
    <d v="2013-12-20T04:04:52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54"/>
    <d v="2015-05-08T23:00:00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355"/>
    <d v="2014-12-03T18:39:00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56"/>
    <d v="2013-11-20T22:59:00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357"/>
    <d v="2014-02-14T14:00:00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358"/>
    <d v="2014-11-30T22:59:00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359"/>
    <d v="2014-08-11T06:03:49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60"/>
    <d v="2015-06-20T21:31:22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361"/>
    <d v="2013-06-11T09:33: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362"/>
    <d v="2014-03-21T15:01:5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63"/>
    <d v="2012-04-16T15:00:00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364"/>
    <d v="2012-12-13T16:58:23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65"/>
    <d v="2013-05-03T07:44:05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66"/>
    <d v="2012-09-22T21:59:00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67"/>
    <d v="2015-01-15T04:54:00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68"/>
    <d v="2014-08-10T14:19:26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69"/>
    <d v="2017-01-28T16:35:30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370"/>
    <d v="2013-02-24T15:04:32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71"/>
    <d v="2011-08-04T09:07:55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72"/>
    <d v="2016-10-16T05:00:00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73"/>
    <d v="2015-02-14T08:09:51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374"/>
    <d v="2013-01-05T11:58:4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75"/>
    <d v="2013-05-19T18:41:00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76"/>
    <d v="2011-04-18T11:24:19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77"/>
    <d v="2012-12-05T19:18:34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78"/>
    <d v="2010-10-08T14:04:28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379"/>
    <d v="2014-07-09T01:55:39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380"/>
    <d v="2011-05-03T10:10:25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381"/>
    <d v="2013-06-07T18:01:14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382"/>
    <d v="2012-08-25T12:11:42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383"/>
    <d v="2012-04-27T16:00:00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384"/>
    <d v="2014-03-16T20:35:1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385"/>
    <d v="2013-02-28T08:15:15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386"/>
    <d v="2012-05-11T09:47:00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387"/>
    <d v="2013-11-01T09:03:4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388"/>
    <d v="2012-07-06T21:59:00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389"/>
    <d v="2013-01-21T01:59:00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390"/>
    <d v="2013-01-31T19:08:59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391"/>
    <d v="2013-11-12T23:59:00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392"/>
    <d v="2013-11-07T15:58:03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393"/>
    <d v="2013-07-02T22:59:00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394"/>
    <d v="2011-09-05T11:06:00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395"/>
    <d v="2012-04-06T22:59:00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396"/>
    <d v="2013-09-15T15:10:00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397"/>
    <d v="2012-04-28T22:00:00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398"/>
    <d v="2014-09-30T08:09:47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399"/>
    <d v="2012-04-27T10:00:46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400"/>
    <d v="2014-09-11T04:24:1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01"/>
    <d v="2011-07-01T13:05:20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402"/>
    <d v="2012-09-16T22:05:00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403"/>
    <d v="2011-05-28T19:00:00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04"/>
    <d v="2011-07-22T21:59: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05"/>
    <d v="2011-07-16T17:00:00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06"/>
    <d v="2011-09-07T10:35:39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07"/>
    <d v="2017-02-28T20:00:00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08"/>
    <d v="2014-12-21T22:59: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409"/>
    <d v="2014-01-19T14:00:30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10"/>
    <d v="2012-08-31T19:21:02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11"/>
    <d v="2013-07-10T10:52:00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12"/>
    <d v="2013-03-01T07:58:00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13"/>
    <d v="2012-07-20T17:02:45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14"/>
    <d v="2011-05-31T12:04:00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15"/>
    <d v="2014-11-01T16:01:43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16"/>
    <d v="2013-04-09T00:30:00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417"/>
    <d v="2012-03-10T22:59:00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18"/>
    <d v="2012-08-07T11:01:00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419"/>
    <d v="2013-12-20T22:44:00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20"/>
    <d v="2014-06-08T23:00:00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21"/>
    <d v="2015-05-03T22:01: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22"/>
    <d v="2012-10-05T16:44:10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23"/>
    <d v="2015-03-22T16:20:52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24"/>
    <d v="2010-04-18T00:59:00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425"/>
    <d v="2012-10-29T01:21:24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426"/>
    <d v="2012-03-25T17:55:30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427"/>
    <d v="2012-02-14T13:49:00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28"/>
    <d v="2012-06-25T10:24:00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29"/>
    <d v="2016-07-13T13:14:00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430"/>
    <d v="2013-03-22T05:37:05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31"/>
    <d v="2012-04-27T09:31:34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432"/>
    <d v="2012-01-21T02:13:00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433"/>
    <d v="2014-04-19T15:04:35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434"/>
    <d v="2013-06-30T21:59:00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435"/>
    <d v="2012-05-18T21:00:00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436"/>
    <d v="2013-10-06T19:21:58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37"/>
    <d v="2014-05-01T17:57:42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38"/>
    <d v="2012-01-17T15:33:05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39"/>
    <d v="2012-09-22T12:19:1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40"/>
    <d v="2016-09-23T23:26:27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441"/>
    <d v="2014-11-10T15:07:43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42"/>
    <d v="2013-10-13T21:59:00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43"/>
    <d v="2016-12-08T02:00:00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44"/>
    <d v="2014-10-31T22:59:00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45"/>
    <d v="2016-09-04T21:59:00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446"/>
    <d v="2014-03-10T08:00:00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47"/>
    <d v="2015-07-10T13:09:36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48"/>
    <d v="2015-04-14T13:00:33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49"/>
    <d v="2015-03-15T20:34:24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50"/>
    <d v="2016-04-24T22:59:00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51"/>
    <d v="2016-07-31T13:45:00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452"/>
    <d v="2016-10-24T15:00:00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53"/>
    <d v="2015-02-16T13:58:29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454"/>
    <d v="2016-12-27T23:05:46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55"/>
    <d v="2016-07-23T21:00:1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x v="456"/>
    <d v="2016-10-25T13:00:00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57"/>
    <d v="2015-11-25T08:57:1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58"/>
    <d v="2015-04-15T16:59:00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459"/>
    <d v="2015-06-03T18:00:00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60"/>
    <d v="2015-06-01T18:47:00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61"/>
    <d v="2015-10-16T22:00:00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62"/>
    <d v="2015-05-17T09:31:17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63"/>
    <d v="2015-06-20T16:04:21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x v="464"/>
    <d v="2016-01-31T07:56:03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465"/>
    <d v="2015-03-16T13:00:37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466"/>
    <d v="2016-03-31T02:46:56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67"/>
    <d v="2014-10-22T18:49:07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468"/>
    <d v="2017-03-06T14:00:00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x v="469"/>
    <d v="2015-04-04T15:59:00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470"/>
    <d v="2016-09-12T05:35:49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71"/>
    <d v="2015-12-16T12:20:10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72"/>
    <d v="2016-06-23T10:00:25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73"/>
    <d v="2016-12-12T11:34:40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74"/>
    <d v="2016-08-04T21:59:00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475"/>
    <d v="2015-02-11T09:23:40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76"/>
    <d v="2013-01-07T02:00:00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77"/>
    <d v="2015-05-17T23:00:00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78"/>
    <d v="2016-03-18T22:33:43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79"/>
    <d v="2016-12-13T01:59:00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480"/>
    <d v="2017-02-06T08:23:31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481"/>
    <d v="2015-06-07T22:00:00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482"/>
    <d v="2015-06-01T16:42:00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483"/>
    <d v="2015-05-17T12:00:00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484"/>
    <d v="2016-12-28T10:49:00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485"/>
    <d v="2016-06-29T17:29:55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486"/>
    <d v="2014-08-31T09:58:4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487"/>
    <d v="2016-03-20T07:29:20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488"/>
    <d v="2017-02-11T06:09:38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489"/>
    <d v="2016-04-09T11:37:33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x v="490"/>
    <d v="2015-04-08T05:42:5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x v="491"/>
    <d v="2015-12-20T03:00:00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492"/>
    <d v="2015-12-18T13:38:59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493"/>
    <d v="2016-06-12T23:59:00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494"/>
    <d v="2015-12-30T21:00:00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495"/>
    <d v="2015-07-08T12:30:00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496"/>
    <d v="2015-04-16T05:27:36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497"/>
    <d v="2016-07-15T08:34:06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498"/>
    <d v="2015-06-27T00:55:5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499"/>
    <d v="2015-05-31T08:45:27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500"/>
    <d v="2015-12-03T23:00:00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x v="501"/>
    <d v="2015-06-13T06:09:11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x v="502"/>
    <d v="2017-03-11T07:29:00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x v="503"/>
    <d v="2016-03-31T04:00:00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504"/>
    <d v="2016-03-24T10:01:04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505"/>
    <d v="2017-02-25T14:18:25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x v="506"/>
    <d v="2015-05-31T15:00:00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507"/>
    <d v="2016-06-09T14:47:4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508"/>
    <d v="2015-11-26T19:00:00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509"/>
    <d v="2017-01-31T12:08:20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510"/>
    <d v="2015-06-09T14:10:05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511"/>
    <d v="2014-05-30T16:09:16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512"/>
    <d v="2015-10-02T17:03:00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513"/>
    <d v="2016-07-14T13:25:40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514"/>
    <d v="2015-10-31T21:00:00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515"/>
    <d v="2016-10-20T05:05:13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x v="516"/>
    <d v="2015-08-25T09:05:12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517"/>
    <d v="2016-12-03T18:00:00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518"/>
    <d v="2016-03-31T22:00:00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519"/>
    <d v="2016-11-09T23:15:09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520"/>
    <d v="2013-04-22T15:00:00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521"/>
    <d v="2014-06-14T08:23:54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522"/>
    <d v="2011-12-05T20:02:29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523"/>
    <d v="2013-05-06T01:00:5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524"/>
    <d v="2014-06-13T00:59:00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525"/>
    <d v="2012-07-07T11:46:51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526"/>
    <d v="2014-09-06T09:25:31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527"/>
    <d v="2011-09-25T13:32:47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528"/>
    <d v="2013-10-24T17:42:49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529"/>
    <d v="2014-09-03T12:48:27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530"/>
    <d v="2010-12-31T22:59:00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531"/>
    <d v="2013-12-01T15:17:32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532"/>
    <d v="2012-02-12T16:03:51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533"/>
    <d v="2011-04-02T19:03:10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534"/>
    <d v="2013-08-31T08:40:12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535"/>
    <d v="2014-06-08T21:59:00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536"/>
    <d v="2014-02-26T14:13:40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537"/>
    <d v="2014-01-29T02:13:47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538"/>
    <d v="2014-02-16T12:18:1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539"/>
    <d v="2014-03-28T19:00:00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540"/>
    <d v="2013-10-29T09:54:43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541"/>
    <d v="2010-11-30T09:43:35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542"/>
    <d v="2014-01-11T15:02:25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543"/>
    <d v="2013-07-24T08:02:3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544"/>
    <d v="2013-09-20T14:17:2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545"/>
    <d v="2016-04-15T18:00:00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546"/>
    <d v="2012-03-25T13:34:0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547"/>
    <d v="2013-11-13T11:24:19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548"/>
    <d v="2010-06-14T22:00:00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549"/>
    <d v="2014-08-31T11:31:31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550"/>
    <d v="2012-08-30T10:33:45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551"/>
    <d v="2013-08-07T14:49:4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552"/>
    <d v="2009-08-31T22:00:00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553"/>
    <d v="2012-09-04T07:29:07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554"/>
    <d v="2014-06-24T20:00:00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555"/>
    <d v="2014-03-23T19:22:50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556"/>
    <d v="2011-03-01T12:10:54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557"/>
    <d v="2013-07-28T11:50:36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558"/>
    <d v="2013-12-08T22:59:00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559"/>
    <d v="2013-03-10T22:00:00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560"/>
    <d v="2016-12-31T10:59:00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561"/>
    <d v="2015-06-20T07:59:3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562"/>
    <d v="2015-02-17T08:00:00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563"/>
    <d v="2015-06-12T08:54:16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564"/>
    <d v="2016-08-09T22:00:00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565"/>
    <d v="2017-01-03T21:14:05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566"/>
    <d v="2015-04-23T00:59:00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567"/>
    <d v="2015-04-07T01:00:00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568"/>
    <d v="2015-10-06T16:59:00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569"/>
    <d v="2015-11-14T11:49:31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570"/>
    <d v="2015-10-19T05:00:00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571"/>
    <d v="2015-07-29T11:00:00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572"/>
    <d v="2016-03-13T18:12: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573"/>
    <d v="2016-05-01T11:55:58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574"/>
    <d v="2016-04-28T10:20:32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575"/>
    <d v="2015-07-14T13:32:39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576"/>
    <d v="2016-06-01T12:57:00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577"/>
    <d v="2015-07-20T21:00:00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578"/>
    <d v="2016-11-30T20:23:3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579"/>
    <d v="2016-07-31T05:00:00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580"/>
    <d v="2016-06-30T12:57:19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581"/>
    <d v="2014-07-14T13:32:39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582"/>
    <d v="2013-06-26T19:49:11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583"/>
    <d v="2015-03-07T09:18:45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584"/>
    <d v="2014-12-18T06:08:53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585"/>
    <d v="2015-12-16T00:59:00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586"/>
    <d v="2015-12-25T18:18:54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587"/>
    <d v="2016-02-12T11:45:44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588"/>
    <d v="2015-09-04T21:59:00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589"/>
    <d v="2013-03-10T18:00:00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590"/>
    <d v="2016-06-11T13:22:59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591"/>
    <d v="2012-11-30T04:00:00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592"/>
    <d v="2013-07-04T18:56:00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593"/>
    <d v="2013-02-28T23:59:00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594"/>
    <d v="2011-06-25T07:42:03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595"/>
    <d v="2011-07-06T13:33:10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596"/>
    <d v="2012-08-02T15:37:00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597"/>
    <d v="2014-06-21T11:12:52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598"/>
    <d v="2013-09-07T16:25:3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599"/>
    <d v="2016-02-15T01:59: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x v="600"/>
    <d v="2015-01-07T10:41:46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601"/>
    <d v="2015-03-16T10:35:52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602"/>
    <d v="2014-11-26T18:54:23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603"/>
    <d v="2015-11-13T19:04:10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604"/>
    <d v="2015-06-14T22:34:54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605"/>
    <d v="2014-04-11T08:15:46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606"/>
    <d v="2013-10-15T18:04:50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607"/>
    <d v="2015-05-07T12:12:22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608"/>
    <d v="2012-07-12T11:45:32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609"/>
    <d v="2016-12-30T16:50:33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610"/>
    <d v="2016-03-24T20:53:08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611"/>
    <d v="2017-01-14T19:35:1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612"/>
    <d v="2016-12-03T11:03:26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613"/>
    <d v="2017-02-02T22:11:00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614"/>
    <d v="2016-08-01T12:13:30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615"/>
    <d v="2015-06-05T05:47:56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616"/>
    <d v="2015-06-08T20:00:00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617"/>
    <d v="2016-12-28T23:08:45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618"/>
    <d v="2013-05-06T13:12:16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619"/>
    <d v="2016-12-22T19:47:58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620"/>
    <d v="2015-07-05T11:38:42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x v="621"/>
    <d v="2016-04-29T06:11:00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622"/>
    <d v="2015-07-29T09:31:2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623"/>
    <d v="2015-06-02T22:30:00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624"/>
    <d v="2016-10-17T10:14:00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625"/>
    <d v="2016-08-13T05:32:37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626"/>
    <d v="2015-04-27T11:12:00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627"/>
    <d v="2015-08-21T22:59:00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628"/>
    <d v="2016-03-02T21:43:06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629"/>
    <d v="2016-08-01T10:22:03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630"/>
    <d v="2017-02-28T21:00:00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631"/>
    <d v="2017-01-14T15:48:01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632"/>
    <d v="2015-02-13T17:58:02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633"/>
    <d v="2016-10-27T15:19:00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634"/>
    <d v="2016-07-05T14:58:54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635"/>
    <d v="2014-10-06T18:06:13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636"/>
    <d v="2016-06-11T23:30:00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637"/>
    <d v="2013-05-26T17:54:34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638"/>
    <d v="2015-04-30T18:16:51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639"/>
    <d v="2013-07-25T19:30:35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640"/>
    <d v="2014-10-20T18:00:00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641"/>
    <d v="2013-04-10T09:54:31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642"/>
    <d v="2013-04-07T14:52:1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643"/>
    <d v="2013-02-16T09:52:38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644"/>
    <d v="2012-03-21T21:00:00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645"/>
    <d v="2016-01-11T23:00:00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646"/>
    <d v="2012-03-25T12:14:4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647"/>
    <d v="2011-06-11T18:20:49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648"/>
    <d v="2013-02-15T08:21:49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649"/>
    <d v="2012-12-28T13:51:03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650"/>
    <d v="2015-04-09T16:58:54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651"/>
    <d v="2013-10-16T07:01:43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652"/>
    <d v="2012-03-01T17:30:39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653"/>
    <d v="2013-09-13T11:28:12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654"/>
    <d v="2014-12-19T22:59:00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655"/>
    <d v="2011-09-09T19:00:22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656"/>
    <d v="2011-12-22T21:00:00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657"/>
    <d v="2013-05-14T14:55:13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658"/>
    <d v="2014-05-09T21:59:00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659"/>
    <d v="2013-07-26T11:00:00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660"/>
    <d v="2015-07-08T08:00:23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661"/>
    <d v="2016-03-25T16:00:00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x v="662"/>
    <d v="2016-10-23T02:20:01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663"/>
    <d v="2014-06-10T02:33:00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x v="664"/>
    <d v="2016-03-22T14:01:00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665"/>
    <d v="2014-07-24T12:51:44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666"/>
    <d v="2010-05-15T02:10:00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667"/>
    <d v="2014-06-27T08:44:41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x v="668"/>
    <d v="2017-02-14T16:59:00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669"/>
    <d v="2014-07-19T03:14:38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670"/>
    <d v="2015-11-18T09:00:0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671"/>
    <d v="2017-02-05T10:25:39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672"/>
    <d v="2014-07-16T09:17:46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673"/>
    <d v="2015-09-27T08:20:40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x v="674"/>
    <d v="2016-03-15T23:04:57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675"/>
    <d v="2016-10-06T08:00:00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676"/>
    <d v="2014-12-06T00:00:00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677"/>
    <d v="2014-05-31T13:40:52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678"/>
    <d v="2014-06-20T15:59:00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679"/>
    <d v="2014-12-18T22:00:00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680"/>
    <d v="2016-06-06T22:01:31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681"/>
    <d v="2014-10-17T13:55:39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682"/>
    <d v="2014-12-22T18:00:00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x v="683"/>
    <d v="2017-02-20T06:01:30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684"/>
    <d v="2016-08-18T10:52:18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685"/>
    <d v="2016-01-19T00:37:27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686"/>
    <d v="2017-03-14T07:24:46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687"/>
    <d v="2017-01-31T18:00:00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688"/>
    <d v="2015-03-19T08:05:20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689"/>
    <d v="2015-10-23T12:24:55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690"/>
    <d v="2014-11-30T21:00:00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691"/>
    <d v="2016-02-15T09:00:00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692"/>
    <d v="2016-05-01T21:59:00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693"/>
    <d v="2015-09-04T10:11:02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694"/>
    <d v="2016-05-23T16:00:00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695"/>
    <d v="2015-08-27T13:15:10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x v="696"/>
    <d v="2016-08-06T12:00:00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697"/>
    <d v="2015-01-22T12:46:10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698"/>
    <d v="2017-01-03T16:03:39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699"/>
    <d v="2014-11-25T19:15:00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700"/>
    <d v="2011-05-04T20:13:53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701"/>
    <d v="2011-10-14T17:00:00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702"/>
    <d v="2012-01-27T22:04:1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703"/>
    <d v="2012-03-17T13:17:15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704"/>
    <d v="2011-08-01T01:00:00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705"/>
    <d v="2011-03-23T19:40:38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706"/>
    <d v="2012-06-14T13:24:1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707"/>
    <d v="2013-12-31T23:26:00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708"/>
    <d v="2011-11-02T02:00:00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709"/>
    <d v="2012-12-15T16:11:50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710"/>
    <d v="2013-06-04T18:00:32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11"/>
    <d v="2013-01-02T14:59:44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712"/>
    <d v="2012-07-21T19:40:02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713"/>
    <d v="2014-08-03T11:00:00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714"/>
    <d v="2011-12-12T20:13:16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715"/>
    <d v="2012-11-22T16:00:00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716"/>
    <d v="2013-11-01T13:00:00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717"/>
    <d v="2013-03-08T09:42:15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718"/>
    <d v="2014-09-14T22:28:06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719"/>
    <d v="2013-02-23T02:09:00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720"/>
    <d v="2012-05-27T21:59:00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721"/>
    <d v="2014-12-17T01:59:00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722"/>
    <d v="2013-08-27T10:31:29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723"/>
    <d v="2013-01-09T02:48:55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724"/>
    <d v="2012-09-11T10:47:33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725"/>
    <d v="2013-12-01T15:21:07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726"/>
    <d v="2012-11-25T22:59:00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727"/>
    <d v="2014-06-17T11:41:22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728"/>
    <d v="2014-02-20T14:48:53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729"/>
    <d v="2012-03-02T00:59:00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730"/>
    <d v="2012-10-12T14:37:41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731"/>
    <d v="2011-09-24T02:10:54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732"/>
    <d v="2012-01-15T23:00: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733"/>
    <d v="2011-06-01T23:59:00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734"/>
    <d v="2016-07-11T14:51:01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735"/>
    <d v="2011-06-11T22:00:00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736"/>
    <d v="2009-12-31T17:39:00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737"/>
    <d v="2013-02-28T15:25:00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738"/>
    <d v="2012-03-03T09:39:25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739"/>
    <d v="2010-08-02T19:59:00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740"/>
    <d v="2014-12-19T08:19:0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741"/>
    <d v="2011-06-13T18:35:27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742"/>
    <d v="2012-09-24T13:46:52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743"/>
    <d v="2012-11-21T20:26:00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744"/>
    <d v="2013-09-18T08:49:00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745"/>
    <d v="2014-08-14T12:11:00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746"/>
    <d v="2012-06-09T03:49:37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747"/>
    <d v="2011-03-20T09:54:42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748"/>
    <d v="2014-05-23T10:25:55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749"/>
    <d v="2013-10-09T04:27:17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750"/>
    <d v="2011-04-26T00:59:00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751"/>
    <d v="2013-11-24T06:49:53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752"/>
    <d v="2011-04-24T14:01:36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753"/>
    <d v="2012-04-18T15:22:40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754"/>
    <d v="2012-04-05T12:00:20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755"/>
    <d v="2012-12-13T16:17:32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756"/>
    <d v="2012-05-24T12:46:08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757"/>
    <d v="2012-12-18T08:20:00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758"/>
    <d v="2013-12-17T06:00:00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x v="759"/>
    <d v="2016-04-30T15:59:00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x v="760"/>
    <d v="2016-01-17T15:00:00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761"/>
    <d v="2011-12-30T23:45:36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762"/>
    <d v="2015-01-31T18:31:47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763"/>
    <d v="2012-03-15T21:59:00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764"/>
    <d v="2011-02-21T21:00:00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765"/>
    <d v="2013-03-27T23:04:33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766"/>
    <d v="2014-03-11T00:59:00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767"/>
    <d v="2011-11-27T22:35:39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768"/>
    <d v="2016-05-31T15:14:36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769"/>
    <d v="2010-07-04T22:00:00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770"/>
    <d v="2016-08-01T07:03:34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771"/>
    <d v="2012-06-04T09:45:30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772"/>
    <d v="2015-03-06T15:04:52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773"/>
    <d v="2016-08-18T00:59:00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774"/>
    <d v="2011-10-16T16:03:00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775"/>
    <d v="2012-04-20T21:59:00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776"/>
    <d v="2016-04-15T23:59:00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777"/>
    <d v="2014-02-06T14:31:11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778"/>
    <d v="2011-07-21T19:39:0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779"/>
    <d v="2014-07-12T12:11:07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780"/>
    <d v="2015-06-10T09:04:31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781"/>
    <d v="2017-01-07T15:00:00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782"/>
    <d v="2016-08-26T21:59:00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783"/>
    <d v="2015-03-08T07:31:17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784"/>
    <d v="2016-12-21T20:00:00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785"/>
    <d v="2016-11-23T20:00:00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786"/>
    <d v="2015-11-13T09:00:00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787"/>
    <d v="2015-09-02T16:49:03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x v="788"/>
    <d v="2017-03-01T13:00:00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789"/>
    <d v="2016-04-19T14:05:04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790"/>
    <d v="2015-03-19T11:45:23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791"/>
    <d v="2016-10-14T00:04:42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x v="792"/>
    <d v="2016-03-21T10:59:2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793"/>
    <d v="2015-04-03T14:02:33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794"/>
    <d v="2015-10-05T12:56:01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795"/>
    <d v="2016-08-28T22:01:09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796"/>
    <d v="2017-01-28T13:29:00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797"/>
    <d v="2016-07-14T16:56:32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798"/>
    <d v="2015-03-25T12:53:49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799"/>
    <d v="2016-02-25T10:08:33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00"/>
    <d v="2015-09-12T07:37:40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01"/>
    <d v="2016-03-11T17:34:0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02"/>
    <d v="2016-10-23T14:50:40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803"/>
    <d v="2012-03-03T01:39:27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804"/>
    <d v="2014-01-31T13:01: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805"/>
    <d v="2012-10-24T10:26:1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806"/>
    <d v="2014-01-07T20:08: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807"/>
    <d v="2013-07-11T14:01:43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808"/>
    <d v="2014-02-17T16:10:17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809"/>
    <d v="2011-03-03T01:49:2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810"/>
    <d v="2014-05-09T16:00:00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811"/>
    <d v="2011-01-21T16:00:00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812"/>
    <d v="2014-02-24T10:25:07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813"/>
    <d v="2012-05-12T17:54:2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814"/>
    <d v="2011-03-04T06:57:07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15"/>
    <d v="2013-03-02T01:59:00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816"/>
    <d v="2015-01-24T17:08:15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817"/>
    <d v="2016-03-31T09:51:11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818"/>
    <d v="2013-02-17T13:25:29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819"/>
    <d v="2012-03-17T18:08:55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820"/>
    <d v="2011-09-30T21:00:00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821"/>
    <d v="2016-10-01T11:19:42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822"/>
    <d v="2013-05-06T22:59:00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823"/>
    <d v="2014-05-19T22:59:00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824"/>
    <d v="2015-03-01T23:59:00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825"/>
    <d v="2011-02-20T17:52:34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826"/>
    <d v="2011-06-10T21:00:00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827"/>
    <d v="2016-06-16T22:55: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828"/>
    <d v="2012-12-15T09:36:17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829"/>
    <d v="2015-04-20T23:40:32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830"/>
    <d v="2011-07-31T00:59:00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831"/>
    <d v="2012-10-17T14:17:39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832"/>
    <d v="2014-07-10T17:01:40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833"/>
    <d v="2014-07-27T19:00:00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834"/>
    <d v="2015-04-24T18:00:00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835"/>
    <d v="2012-11-13T20:26:57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836"/>
    <d v="2013-05-23T18:30:37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837"/>
    <d v="2014-01-06T06:55:40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838"/>
    <d v="2014-07-18T14:31:12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839"/>
    <d v="2014-09-12T12:26:53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840"/>
    <d v="2011-12-15T23:48:41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841"/>
    <d v="2011-09-22T12:28:49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842"/>
    <d v="2014-02-06T11:01:24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843"/>
    <d v="2015-03-09T20:39:49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844"/>
    <d v="2012-07-10T17:48:00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845"/>
    <d v="2012-04-08T15:45:08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846"/>
    <d v="2012-11-27T06:00:00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847"/>
    <d v="2012-08-10T16:00:00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848"/>
    <d v="2014-11-12T16:45:38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849"/>
    <d v="2015-12-03T15:30:00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850"/>
    <d v="2010-05-31T22:59:00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851"/>
    <d v="2013-03-11T12:02:26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852"/>
    <d v="2012-12-15T12:52:0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853"/>
    <d v="2010-07-22T00:00:00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854"/>
    <d v="2011-06-07T09:18: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855"/>
    <d v="2011-04-15T21:59:00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856"/>
    <d v="2012-02-12T15:43:03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857"/>
    <d v="2015-10-20T11:55:2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858"/>
    <d v="2012-04-12T11:02:45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859"/>
    <d v="2014-03-04T15:00:00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860"/>
    <d v="2016-02-01T12:00:00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861"/>
    <d v="2015-03-25T15:36:06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862"/>
    <d v="2012-10-06T03:59:00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863"/>
    <d v="2012-07-13T23:19:03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864"/>
    <d v="2013-12-12T00:08:27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865"/>
    <d v="2011-09-26T22:59:00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866"/>
    <d v="2014-01-15T13:33:00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867"/>
    <d v="2013-10-10T18:00:00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868"/>
    <d v="2010-11-01T18:26:00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869"/>
    <d v="2012-03-07T22:59:00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870"/>
    <d v="2013-05-07T09:33:14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871"/>
    <d v="2011-07-04T18:31:06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872"/>
    <d v="2013-07-07T07:24:42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873"/>
    <d v="2012-05-21T21:30:00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874"/>
    <d v="2012-01-24T13:26:13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875"/>
    <d v="2014-09-26T21:08:27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876"/>
    <d v="2011-12-24T23:00:00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877"/>
    <d v="2014-06-20T22:59:00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878"/>
    <d v="2011-12-05T23:59:00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879"/>
    <d v="2012-06-14T21:59:00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880"/>
    <d v="2013-07-01T23:00:00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881"/>
    <d v="2013-03-10T16:38:28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882"/>
    <d v="2011-06-14T21:59:00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883"/>
    <d v="2014-05-15T00:58:5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884"/>
    <d v="2011-07-04T13:52:20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885"/>
    <d v="2016-08-11T00:28:36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886"/>
    <d v="2014-05-01T08:01:30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887"/>
    <d v="2015-07-12T00:02:3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888"/>
    <d v="2014-04-19T20:36:01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889"/>
    <d v="2009-11-22T23:59:00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890"/>
    <d v="2016-06-06T11:02:00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891"/>
    <d v="2014-07-10T04:09:1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892"/>
    <d v="2011-04-21T22:21:13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893"/>
    <d v="2016-11-07T05:05:37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894"/>
    <d v="2013-10-16T08:33:35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895"/>
    <d v="2012-03-01T21:00:00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896"/>
    <d v="2016-03-11T23:00:00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897"/>
    <d v="2012-05-23T13:00:00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898"/>
    <d v="2015-04-18T15:10:05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899"/>
    <d v="2012-10-26T20:21:53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900"/>
    <d v="2013-03-23T16:42:41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901"/>
    <d v="2014-09-30T18:00:00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x v="902"/>
    <d v="2014-12-21T02:42:21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903"/>
    <d v="2012-10-05T21:59:00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904"/>
    <d v="2014-05-13T12:43:56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905"/>
    <d v="2014-09-16T04:18:54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x v="906"/>
    <d v="2016-04-22T00:32:52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907"/>
    <d v="2012-01-11T19:00:00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908"/>
    <d v="2014-08-14T06:58:18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909"/>
    <d v="2014-05-01T09:55:29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910"/>
    <d v="2016-12-03T09:05:15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911"/>
    <d v="2016-08-05T13:01:08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912"/>
    <d v="2013-04-19T21:38:21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913"/>
    <d v="2013-11-14T22:00:00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914"/>
    <d v="2012-11-17T19:17:24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915"/>
    <d v="2016-08-06T01:00:00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916"/>
    <d v="2013-08-19T02:01:09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917"/>
    <d v="2013-03-10T12:07:31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918"/>
    <d v="2013-07-13T15:35:25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919"/>
    <d v="2015-12-19T01:59:00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920"/>
    <d v="2012-06-12T01:00:00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921"/>
    <d v="2015-11-18T22:59:00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x v="922"/>
    <d v="2016-04-03T06:01:02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x v="923"/>
    <d v="2015-06-12T14:00:00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924"/>
    <d v="2017-01-23T11:05:43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925"/>
    <d v="2010-07-02T17:00:00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926"/>
    <d v="2014-07-10T08:31:03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927"/>
    <d v="2013-10-15T21:59:00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928"/>
    <d v="2014-12-03T07:00:45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929"/>
    <d v="2010-08-23T22:00:00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930"/>
    <d v="2011-09-19T08:30:22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x v="931"/>
    <d v="2016-11-23T02:45:43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932"/>
    <d v="2016-08-18T17:54:51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x v="933"/>
    <d v="2016-01-11T17:00:00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934"/>
    <d v="2015-02-05T13:44:01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935"/>
    <d v="2016-07-08T17:03:34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936"/>
    <d v="2013-03-24T22:08:59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937"/>
    <d v="2011-09-09T15:02:43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938"/>
    <d v="2013-03-09T15:08:19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939"/>
    <d v="2012-03-23T22:00:00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x v="940"/>
    <d v="2015-08-13T02:46:49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941"/>
    <d v="2016-09-22T11:00:2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942"/>
    <d v="2014-05-14T17:04:00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943"/>
    <d v="2014-09-23T19:41:37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944"/>
    <d v="2016-06-11T07:39:32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945"/>
    <d v="2015-06-11T04:05:53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946"/>
    <d v="2012-08-12T21:00:00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x v="947"/>
    <d v="2015-06-10T22:25:46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948"/>
    <d v="2014-04-20T21:59:00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949"/>
    <d v="2015-03-30T12:31:59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950"/>
    <d v="2010-03-15T15:55:00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951"/>
    <d v="2014-08-26T18:31:2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952"/>
    <d v="2012-11-29T17:54:56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953"/>
    <d v="2015-01-08T19:00:00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954"/>
    <d v="2016-12-14T23:00:00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955"/>
    <d v="2014-04-25T19:58:38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956"/>
    <d v="2015-05-07T00:58:00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957"/>
    <d v="2015-12-18T19:00:00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958"/>
    <d v="2014-05-09T14:45:19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959"/>
    <d v="2013-12-30T00:02:33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960"/>
    <d v="2013-07-01T12:00:00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961"/>
    <d v="2016-11-30T22:59:00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962"/>
    <d v="2013-11-15T17:15:03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963"/>
    <d v="2016-11-10T07:37:07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964"/>
    <d v="2016-01-22T10:59:34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965"/>
    <d v="2016-12-10T22:59:00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966"/>
    <d v="2015-06-13T10:25:1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967"/>
    <d v="2012-07-08T20:07:27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968"/>
    <d v="2013-05-22T22:07:24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969"/>
    <d v="2015-04-16T18:00:00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970"/>
    <d v="2013-05-23T09:38:11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971"/>
    <d v="2013-12-02T16:59:00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972"/>
    <d v="2015-05-30T19:42:58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973"/>
    <d v="2013-12-25T18:32:17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974"/>
    <d v="2016-02-19T20:00:53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975"/>
    <d v="2015-11-25T09:49:11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976"/>
    <d v="2014-05-02T06:30:10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977"/>
    <d v="2014-12-02T22:00:00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978"/>
    <d v="2013-04-17T12:15:42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979"/>
    <d v="2016-02-26T05:52:1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980"/>
    <d v="2015-03-02T14:00:00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981"/>
    <d v="2016-01-31T15:59:00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982"/>
    <d v="2014-07-23T09:25:50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983"/>
    <d v="2016-12-31T12:20:54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x v="984"/>
    <d v="2016-03-24T02:11:38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x v="985"/>
    <d v="2016-05-15T11:35:01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986"/>
    <d v="2013-05-31T06:00:00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987"/>
    <d v="2013-12-25T02:00:29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988"/>
    <d v="2014-08-23T12:31:23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989"/>
    <d v="2015-05-24T14:29:3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990"/>
    <d v="2016-10-20T14:11:55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991"/>
    <d v="2016-01-02T17:19:5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x v="992"/>
    <d v="2016-06-28T09:45:23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993"/>
    <d v="2016-10-02T00:41:24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994"/>
    <d v="2016-05-07T07:57:12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995"/>
    <d v="2015-05-08T10:01:5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996"/>
    <d v="2016-05-06T13:49:42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997"/>
    <d v="2013-07-25T10:21:28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998"/>
    <d v="2014-07-23T15:08:09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999"/>
    <d v="2015-06-05T15:00:00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000"/>
    <d v="2016-12-18T12:30:57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001"/>
    <d v="2015-06-25T13:00:00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002"/>
    <d v="2015-11-11T17:58:20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003"/>
    <d v="2012-05-15T22:59:00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004"/>
    <d v="2011-11-23T21:53:16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1005"/>
    <d v="2012-06-04T11:19:55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006"/>
    <d v="2014-05-04T00:59:00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007"/>
    <d v="2012-07-15T14:03:07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008"/>
    <d v="2011-12-13T22:59:00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009"/>
    <d v="2011-09-07T22:54:18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010"/>
    <d v="2010-09-10T21:59:00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011"/>
    <d v="2013-08-01T19:49:54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012"/>
    <d v="2013-02-24T03:09:1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013"/>
    <d v="2011-03-01T14:00:00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014"/>
    <d v="2011-10-07T10:58:52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015"/>
    <d v="2012-12-22T15:30:32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016"/>
    <d v="2012-03-04T21:00:00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1017"/>
    <d v="2011-10-02T11:36:13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018"/>
    <d v="2012-10-25T21:59:00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019"/>
    <d v="2011-12-01T09:02:15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020"/>
    <d v="2012-03-07T20:43:55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021"/>
    <d v="2015-07-01T21:40:00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022"/>
    <d v="2012-06-29T21:59:00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023"/>
    <d v="2012-02-12T21:35:14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024"/>
    <d v="2011-05-05T14:50:48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025"/>
    <d v="2012-11-09T13:07:07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026"/>
    <d v="2013-05-30T18:00:0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027"/>
    <d v="2014-11-20T22:00:00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028"/>
    <d v="2013-01-25T23:09:34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029"/>
    <d v="2014-11-12T12:03:13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030"/>
    <d v="2012-09-09T21:55:00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031"/>
    <d v="2015-07-05T11:00:17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032"/>
    <d v="2014-05-27T22:59:00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033"/>
    <d v="2011-08-14T19:00:00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1034"/>
    <d v="2013-04-15T16:16:33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035"/>
    <d v="2014-09-23T14:46:16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036"/>
    <d v="2010-12-08T22:59:00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037"/>
    <d v="2011-02-19T19:56:41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038"/>
    <d v="2012-10-02T12:40:03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039"/>
    <d v="2015-10-26T22:59:00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040"/>
    <d v="2011-07-24T14:08:56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041"/>
    <d v="2012-08-15T21:07:25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042"/>
    <d v="2014-01-01T17:08:56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043"/>
    <d v="2015-09-23T14:27:39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044"/>
    <d v="2014-07-24T12:23:11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045"/>
    <d v="2015-06-07T21:50:00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046"/>
    <d v="2016-06-24T21:59:00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047"/>
    <d v="2016-04-08T09:00:35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048"/>
    <d v="2014-12-05T15:06:58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1049"/>
    <d v="2012-09-14T19:35:37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050"/>
    <d v="2017-02-09T23:00:00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051"/>
    <d v="2017-03-02T10:49:1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052"/>
    <d v="2015-08-22T12:00:22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053"/>
    <d v="2015-06-21T23:00:00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1054"/>
    <d v="2015-04-18T07:55:2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055"/>
    <d v="2013-09-09T21:59:00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056"/>
    <d v="2016-05-05T07:01:47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057"/>
    <d v="2016-07-20T18:13:06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058"/>
    <d v="2015-05-02T09:11:49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059"/>
    <d v="2016-06-06T00:01:07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060"/>
    <d v="2017-01-18T09:16:37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061"/>
    <d v="2015-04-10T22:06:32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062"/>
    <d v="2015-11-13T11:04:28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063"/>
    <d v="2017-02-20T18:07:33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064"/>
    <d v="2014-10-02T15:37:05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065"/>
    <d v="2017-02-08T23:00:00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066"/>
    <d v="2016-01-25T10:00:00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067"/>
    <d v="2013-03-26T02:23:59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068"/>
    <d v="2016-09-06T20:00:00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069"/>
    <d v="2015-04-02T21:59:00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070"/>
    <d v="2016-10-25T11:00:00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071"/>
    <d v="2016-04-21T16:00:00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072"/>
    <d v="2016-03-23T00:59:00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073"/>
    <d v="2017-02-14T14:00:27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074"/>
    <d v="2016-12-15T17:00:00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075"/>
    <d v="2016-11-20T22:59:00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076"/>
    <d v="2016-03-26T11:11:30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077"/>
    <d v="2015-08-11T12:31:40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078"/>
    <d v="2016-12-02T01:00:00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079"/>
    <d v="2015-02-28T08:00:59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080"/>
    <d v="2015-11-14T07:20:00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x v="1081"/>
    <d v="2015-10-15T03:59:5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082"/>
    <d v="2015-07-05T21:00:00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083"/>
    <d v="2013-01-16T14:19:25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084"/>
    <d v="2012-11-01T14:22:4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085"/>
    <d v="2015-09-24T14:38:02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086"/>
    <d v="2013-03-09T01:28:39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087"/>
    <d v="2012-06-01T13:43:09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088"/>
    <d v="2012-04-16T00:10:24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089"/>
    <d v="2013-11-15T23:39:33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090"/>
    <d v="2012-04-06T22:00:00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091"/>
    <d v="2014-04-14T17:00:00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092"/>
    <d v="2012-04-14T11:36:00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1093"/>
    <d v="2014-04-10T00:59:00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094"/>
    <d v="2013-11-03T19:00:00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095"/>
    <d v="2015-05-15T13:49:39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096"/>
    <d v="2014-02-06T13:00:48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097"/>
    <d v="2012-03-13T00:59:00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098"/>
    <d v="2015-07-23T12:02:25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099"/>
    <d v="2015-11-02T02:00:00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100"/>
    <d v="2012-08-28T18:00:00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101"/>
    <d v="2015-08-19T11:15:12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102"/>
    <d v="2013-07-26T19:27:16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103"/>
    <d v="2016-04-22T18:00:00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104"/>
    <d v="2012-01-28T12:54:07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105"/>
    <d v="2015-06-27T09:22:48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106"/>
    <d v="2016-10-29T13:00:00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107"/>
    <d v="2014-09-21T13:00:15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108"/>
    <d v="2016-02-11T22:59:00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109"/>
    <d v="2013-11-13T14:22:35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x v="1110"/>
    <d v="2015-08-16T00:40:36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111"/>
    <d v="2013-09-02T22:00:00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112"/>
    <d v="2014-04-25T15:08:47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113"/>
    <d v="2013-06-24T23:00:00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114"/>
    <d v="2014-07-18T21:00:00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115"/>
    <d v="2015-12-13T18:00:00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116"/>
    <d v="2017-01-05T13:47:27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117"/>
    <d v="2015-03-28T17:31:5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118"/>
    <d v="2016-02-01T08:48:43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119"/>
    <d v="2014-11-12T01:59:00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x v="1120"/>
    <d v="2017-03-10T08:55:16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121"/>
    <d v="2013-11-30T22:02:00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122"/>
    <d v="2016-04-22T13:49:04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123"/>
    <d v="2017-03-02T13:51:40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124"/>
    <d v="2013-11-26T21:02:00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125"/>
    <d v="2017-03-12T21:00:0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126"/>
    <d v="2016-10-16T14:30:00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127"/>
    <d v="2014-02-21T12:00:00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128"/>
    <d v="2015-09-04T13:00:10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129"/>
    <d v="2015-07-29T09:59:25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130"/>
    <d v="2016-12-14T15:01:18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131"/>
    <d v="2013-04-02T09:52:45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132"/>
    <d v="2016-12-02T19:07:53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133"/>
    <d v="2014-08-16T02:17:57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134"/>
    <d v="2016-08-06T01:52:1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135"/>
    <d v="2015-11-18T10:09:07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136"/>
    <d v="2017-01-24T09:32:48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137"/>
    <d v="2016-05-07T16:50:51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138"/>
    <d v="2016-11-22T04:50:46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139"/>
    <d v="2016-06-19T17:00:00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140"/>
    <d v="2015-06-11T12:01:27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141"/>
    <d v="2016-12-08T13:18:56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142"/>
    <d v="2014-03-26T17:24:10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143"/>
    <d v="2017-02-14T11:23:40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144"/>
    <d v="2014-11-17T18:00:00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x v="1145"/>
    <d v="2015-01-31T13:58:33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146"/>
    <d v="2016-05-22T21:00:00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147"/>
    <d v="2016-11-22T14:28:27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148"/>
    <d v="2016-04-26T20:00:00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149"/>
    <d v="2014-12-20T19:00:00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150"/>
    <d v="2017-03-11T19:58:35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151"/>
    <d v="2017-03-06T23:00:00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152"/>
    <d v="2017-01-10T15:59:00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153"/>
    <d v="2016-12-09T18:00:04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154"/>
    <d v="2015-12-07T10:47:16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155"/>
    <d v="2017-03-12T06:10:42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156"/>
    <d v="2014-02-23T06:00:57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157"/>
    <d v="2014-12-22T08:47:5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158"/>
    <d v="2014-01-05T09:38:09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159"/>
    <d v="2012-02-27T10:17:03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x v="1160"/>
    <d v="2016-01-03T16:59:00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161"/>
    <d v="2015-02-03T22:00:00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162"/>
    <d v="2015-09-17T08:59:51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163"/>
    <d v="2011-07-25T00:50:00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164"/>
    <d v="2016-01-13T22:11:26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165"/>
    <d v="2012-05-08T20:00:04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166"/>
    <d v="2011-03-11T22:00:00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167"/>
    <d v="2012-06-28T22:27:23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168"/>
    <d v="2013-09-05T21:59:00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169"/>
    <d v="2014-06-23T10:01:00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170"/>
    <d v="2012-06-26T12:00: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171"/>
    <d v="2013-12-06T17:22:00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172"/>
    <d v="2009-12-01T11:00:00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173"/>
    <d v="2012-04-22T22:00:00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174"/>
    <d v="2012-04-18T10:44:36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175"/>
    <d v="2012-09-24T21:59:00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176"/>
    <d v="2013-01-20T11:21:20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177"/>
    <d v="2013-01-26T16:54:16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178"/>
    <d v="2012-02-23T11:33:46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179"/>
    <d v="2012-03-13T21:59:00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180"/>
    <d v="2014-03-26T13:10: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181"/>
    <d v="2011-02-05T18:46:49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182"/>
    <d v="2012-06-28T11:26:56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183"/>
    <d v="2013-06-20T21:31:36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184"/>
    <d v="2013-12-31T01:00:00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185"/>
    <d v="2011-12-12T21:39:56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186"/>
    <d v="2010-12-31T22:59:00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187"/>
    <d v="2014-08-08T12:00:00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188"/>
    <d v="2012-03-09T22:02:09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189"/>
    <d v="2012-05-05T13:15:28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190"/>
    <d v="2014-08-28T19:00:00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191"/>
    <d v="2013-03-09T17:42:17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192"/>
    <d v="2013-03-21T12:03:35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193"/>
    <d v="2014-05-06T18:06:29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194"/>
    <d v="2014-04-18T17:00:00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195"/>
    <d v="2012-05-03T17:00:26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196"/>
    <d v="2012-06-07T07:14:1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197"/>
    <d v="2012-05-05T11:25:43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198"/>
    <d v="2009-12-09T12:24:00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199"/>
    <d v="2010-02-14T23:00:00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200"/>
    <d v="2009-09-25T21:59:00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201"/>
    <d v="2013-12-14T19:58:05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202"/>
    <d v="2014-04-02T12:36:40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203"/>
    <d v="2014-08-26T16:00:40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204"/>
    <d v="2015-06-14T12:45:37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205"/>
    <d v="2014-07-17T08:59: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206"/>
    <d v="2015-12-24T18:00:00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207"/>
    <d v="2014-08-17T18:08:10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208"/>
    <d v="2015-02-06T09:04:31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209"/>
    <d v="2014-05-29T11:50:00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210"/>
    <d v="2014-11-05T11:34:00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211"/>
    <d v="2014-06-11T07:44:03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212"/>
    <d v="2014-03-08T16:11:35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213"/>
    <d v="2014-06-26T09:22:2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214"/>
    <d v="2014-06-29T15:31:2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215"/>
    <d v="2016-12-19T01:59:00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216"/>
    <d v="2016-10-30T09:25:38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217"/>
    <d v="2015-07-22T22:59:00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218"/>
    <d v="2015-03-19T09:00:28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219"/>
    <d v="2014-08-15T09:00:22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220"/>
    <d v="2016-05-25T12:06:3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221"/>
    <d v="2015-09-25T22:33:41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222"/>
    <d v="2016-11-26T09:27:51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223"/>
    <d v="2016-11-11T22:00:00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224"/>
    <d v="2016-08-30T23:36:00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1225"/>
    <d v="2014-11-29T22:25:15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226"/>
    <d v="2014-10-27T21:11:00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227"/>
    <d v="2017-03-05T15:48:10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228"/>
    <d v="2015-12-29T17:00:00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229"/>
    <d v="2017-02-02T10:36:4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230"/>
    <d v="2017-03-10T22:50:08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231"/>
    <d v="2016-04-20T12:45:50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232"/>
    <d v="2017-02-25T17:03:59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233"/>
    <d v="2016-03-24T07:27:36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234"/>
    <d v="2016-06-09T13:00:00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235"/>
    <d v="2016-03-23T08:18:0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236"/>
    <d v="2017-01-02T22:17:00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237"/>
    <d v="2011-09-30T21:00:00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238"/>
    <d v="2012-07-18T22:28:16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239"/>
    <d v="2013-04-16T13:00:00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240"/>
    <d v="2015-09-30T13:29:00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241"/>
    <d v="2012-09-23T11:15:48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242"/>
    <d v="2013-05-08T20:27:33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243"/>
    <d v="2012-05-10T11:00:00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244"/>
    <d v="2012-10-27T23:00:00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245"/>
    <d v="2011-02-08T04:18:49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246"/>
    <d v="2012-05-23T19:47:35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247"/>
    <d v="2012-01-25T17:49:52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248"/>
    <d v="2010-09-03T19:03:00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249"/>
    <d v="2012-11-10T12:57:49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250"/>
    <d v="2010-10-10T18:16:16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251"/>
    <d v="2010-07-10T16:00:00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252"/>
    <d v="2014-11-03T02:52:50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253"/>
    <d v="2012-08-12T10:35:45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254"/>
    <d v="2013-01-13T16:48:33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255"/>
    <d v="2012-07-27T20:00:00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1256"/>
    <d v="2015-10-10T16:28:04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257"/>
    <d v="2012-04-30T09:30:0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258"/>
    <d v="2011-08-01T12:46:23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259"/>
    <d v="2012-05-01T11:00:03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260"/>
    <d v="2011-09-15T16:00:03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261"/>
    <d v="2011-10-12T17:57:59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262"/>
    <d v="2012-04-22T10:59:36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263"/>
    <d v="2012-05-26T19:59:5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264"/>
    <d v="2011-11-16T10:11:48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265"/>
    <d v="2013-05-09T10:33:59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266"/>
    <d v="2012-06-22T23:27:56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267"/>
    <d v="2011-01-15T19:51:00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268"/>
    <d v="2012-06-16T03:59:00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269"/>
    <d v="2013-04-28T22:02:20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270"/>
    <d v="2012-05-23T09:29:04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271"/>
    <d v="2012-06-06T16:42:5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272"/>
    <d v="2013-03-29T16:54:52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273"/>
    <d v="2011-08-05T15:05:38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274"/>
    <d v="2015-01-27T17:13:07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275"/>
    <d v="2012-12-31T12:00:00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276"/>
    <d v="2012-06-23T12:32:55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277"/>
    <d v="2015-10-13T17:13:4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278"/>
    <d v="2016-04-22T08:52: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279"/>
    <d v="2014-11-17T18:24:52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280"/>
    <d v="2014-12-20T22:30:00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281"/>
    <d v="2012-06-28T14:16:11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282"/>
    <d v="2014-12-07T22:59:00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283"/>
    <d v="2013-10-17T21:59:00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284"/>
    <d v="2015-08-20T05:00:00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285"/>
    <d v="2012-03-24T18:56:15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286"/>
    <d v="2015-04-19T22:50: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287"/>
    <d v="2015-08-14T21:59:00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288"/>
    <d v="2012-08-16T14:22:46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289"/>
    <d v="2013-03-01T12:01:08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290"/>
    <d v="2010-01-01T00:00:00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291"/>
    <d v="2014-12-01T13:59:0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292"/>
    <d v="2013-07-29T20:32:4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293"/>
    <d v="2011-08-01T09:34:15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294"/>
    <d v="2013-02-23T22:59:00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295"/>
    <d v="2015-02-02T15:39:12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296"/>
    <d v="2011-10-29T10:12:01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297"/>
    <d v="2013-09-26T04:46:58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298"/>
    <d v="2013-09-30T21:59:00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299"/>
    <d v="2011-01-01T21:00:00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300"/>
    <d v="2012-07-08T06:29:29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301"/>
    <d v="2015-02-26T18:30:00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302"/>
    <d v="2013-10-04T23:00:00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303"/>
    <d v="2012-04-04T11:33:23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304"/>
    <d v="2016-09-29T22:27:00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305"/>
    <d v="2013-05-31T11:00:00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306"/>
    <d v="2015-10-07T21:59:00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307"/>
    <d v="2012-03-21T14:48:00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308"/>
    <d v="2017-03-05T13:26:21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309"/>
    <d v="2012-09-20T22:46:47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310"/>
    <d v="2015-05-31T21:59:00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311"/>
    <d v="2012-05-28T09:43:13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312"/>
    <d v="2012-12-24T17:47:37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313"/>
    <d v="2014-05-15T11:53:06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314"/>
    <d v="2015-05-01T07:59:00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315"/>
    <d v="2011-11-15T13:37:00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316"/>
    <d v="2015-03-06T16:49:34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317"/>
    <d v="2012-09-12T21:59:00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318"/>
    <d v="2014-11-12T15:20:00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319"/>
    <d v="2013-12-23T15:54:14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320"/>
    <d v="2012-04-28T19:13:43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321"/>
    <d v="2016-06-17T06:59:50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322"/>
    <d v="2014-04-29T11:06:22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323"/>
    <d v="2015-08-11T20:00:00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324"/>
    <d v="2017-03-14T18:00:00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325"/>
    <d v="2012-07-14T23:42:31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326"/>
    <d v="2016-08-22T00:59:00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x v="1327"/>
    <d v="2017-01-02T16:59:00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328"/>
    <d v="2015-01-08T21:26:10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329"/>
    <d v="2012-09-21T13:38:14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330"/>
    <d v="2014-04-29T23:00:00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331"/>
    <d v="2016-04-30T06:00:00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332"/>
    <d v="2015-08-25T17:52:09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333"/>
    <d v="2014-10-20T14:59:11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334"/>
    <d v="2015-12-01T14:01:01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335"/>
    <d v="2015-10-23T05:00:00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336"/>
    <d v="2015-10-10T19:00:00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337"/>
    <d v="2015-05-21T11:56:28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x v="1338"/>
    <d v="2016-12-30T11:50:16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339"/>
    <d v="2016-12-02T00:09:26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340"/>
    <d v="2012-09-13T04:07:02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x v="1341"/>
    <d v="2016-11-09T14:26:48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342"/>
    <d v="2015-06-03T09:04:29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343"/>
    <d v="2015-11-26T14:54:21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344"/>
    <d v="2014-11-30T17:11:07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345"/>
    <d v="2015-05-14T06:55:22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346"/>
    <d v="2016-06-30T04:00:00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347"/>
    <d v="2015-08-29T22:03:47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348"/>
    <d v="2016-05-28T19:28:59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349"/>
    <d v="2014-02-27T17:00:00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350"/>
    <d v="2016-09-29T09:45:21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351"/>
    <d v="2015-03-09T15:49:2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352"/>
    <d v="2016-10-15T19:00:00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353"/>
    <d v="2016-10-12T07:11:15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354"/>
    <d v="2015-01-15T15:54:55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355"/>
    <d v="2015-02-19T14:45:48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356"/>
    <d v="2015-06-07T21:51:14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357"/>
    <d v="2013-10-25T17:00:10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358"/>
    <d v="2015-08-21T11:55:13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359"/>
    <d v="2015-09-04T09:00:00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360"/>
    <d v="2015-12-09T00:59:00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361"/>
    <d v="2015-05-04T15:29:34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362"/>
    <d v="2015-09-25T15:00:00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363"/>
    <d v="2016-02-10T16:13:36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364"/>
    <d v="2015-11-09T08:32:00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365"/>
    <d v="2016-01-09T18:51:36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366"/>
    <d v="2014-10-16T00:59:00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367"/>
    <d v="2013-05-27T00:59:00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368"/>
    <d v="2016-07-21T10:45:26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369"/>
    <d v="2016-10-03T21:59:00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1370"/>
    <d v="2014-08-08T20:00:00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371"/>
    <d v="2014-06-20T16:01:00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372"/>
    <d v="2013-07-13T12:00:00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373"/>
    <d v="2015-12-24T09:41:2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374"/>
    <d v="2016-10-14T17:00:00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375"/>
    <d v="2016-02-21T03:33:48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x v="1376"/>
    <d v="2015-10-08T01:59:53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1377"/>
    <d v="2014-12-06T16:57:29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378"/>
    <d v="2016-05-03T17:00:00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379"/>
    <d v="2016-04-17T17:44:5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1380"/>
    <d v="2016-11-11T06:10:53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1381"/>
    <d v="2013-09-06T13:00:00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1382"/>
    <d v="2017-01-29T14:34:13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1383"/>
    <d v="2014-12-31T15:08:08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1384"/>
    <d v="2015-08-15T01:50:5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1385"/>
    <d v="2017-03-01T11:52:1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1386"/>
    <d v="2016-04-22T07:55:11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1387"/>
    <d v="2015-08-07T10:14:23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1388"/>
    <d v="2015-12-30T08:23:54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1389"/>
    <d v="2015-04-30T23:46:37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1390"/>
    <d v="2013-04-22T06:59:35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1391"/>
    <d v="2014-10-17T22:00:00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1392"/>
    <d v="2013-05-27T18:00:00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1393"/>
    <d v="2015-04-09T23:32:54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394"/>
    <d v="2016-10-13T15:59: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1395"/>
    <d v="2013-03-13T14:00:00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1396"/>
    <d v="2014-04-23T09:59:33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1397"/>
    <d v="2014-01-15T13:00:00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1398"/>
    <d v="2016-11-05T21:26:4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1399"/>
    <d v="2014-05-05T15:18:37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1400"/>
    <d v="2015-03-11T17:45:52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401"/>
    <d v="2015-02-12T01:00:00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402"/>
    <d v="2015-02-16T22:59:0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403"/>
    <d v="2015-04-23T06:50:46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404"/>
    <d v="2014-10-29T12:54:03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405"/>
    <d v="2016-08-05T15:00:00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1406"/>
    <d v="2014-07-09T07:39:40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407"/>
    <d v="2014-07-17T22:45:52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408"/>
    <d v="2016-07-29T10:50:4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409"/>
    <d v="2015-03-11T22:00:00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410"/>
    <d v="2015-02-11T16:31:43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411"/>
    <d v="2016-09-08T22:00:00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412"/>
    <d v="2015-08-11T23:32:39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413"/>
    <d v="2015-07-21T04:03:2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414"/>
    <d v="2016-03-03T13:00:0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415"/>
    <d v="2014-06-06T17:00:00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416"/>
    <d v="2014-07-05T06:40:28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417"/>
    <d v="2014-07-08T16:34:00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418"/>
    <d v="2015-07-31T10:00:00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419"/>
    <d v="2016-06-17T10:00:00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420"/>
    <d v="2015-01-04T07:16:06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1421"/>
    <d v="2014-10-10T05:00:00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422"/>
    <d v="2015-08-06T09:31:47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423"/>
    <d v="2015-07-15T18:00:00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1424"/>
    <d v="2014-09-29T04:53:10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425"/>
    <d v="2015-08-22T06:07:53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426"/>
    <d v="2015-08-05T05:00:00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427"/>
    <d v="2015-06-29T14:57:18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428"/>
    <d v="2015-08-22T14:18:5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429"/>
    <d v="2016-03-30T08:39:00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430"/>
    <d v="2014-05-31T21:59:00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431"/>
    <d v="2015-02-23T05:55:03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432"/>
    <d v="2015-04-05T22:00:00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433"/>
    <d v="2016-12-14T11:49:21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434"/>
    <d v="2015-05-09T03:35:15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435"/>
    <d v="2016-08-07T12:38:29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436"/>
    <d v="2015-08-02T10:00:00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437"/>
    <d v="2015-02-28T09:14:22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438"/>
    <d v="2015-09-23T08:21:26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439"/>
    <d v="2015-06-14T06:36:49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440"/>
    <d v="2016-02-25T18:00:00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441"/>
    <d v="2014-09-23T16:08:55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442"/>
    <d v="2015-03-27T09:24:52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443"/>
    <d v="2015-03-31T16:59:00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1444"/>
    <d v="2015-06-12T19:43:00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445"/>
    <d v="2015-12-04T13:01:26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446"/>
    <d v="2015-07-10T01:00:00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1447"/>
    <d v="2016-06-03T10:30:00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448"/>
    <d v="2015-10-02T17:00:00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449"/>
    <d v="2016-06-02T04:25:18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450"/>
    <d v="2014-05-11T21:59: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451"/>
    <d v="2015-07-16T13:47:50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1452"/>
    <d v="2014-11-23T16:00:00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453"/>
    <d v="2015-10-10T20:00:00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454"/>
    <d v="2015-01-30T17:02:1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455"/>
    <d v="2015-12-04T18:00:00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456"/>
    <d v="2017-02-17T22:59:00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457"/>
    <d v="2015-12-09T16:48:04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1458"/>
    <d v="2014-08-13T16:00:00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459"/>
    <d v="2014-08-24T22:59:00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460"/>
    <d v="2015-03-18T11:00:00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461"/>
    <d v="2014-09-25T15:16:44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462"/>
    <d v="2015-05-18T14:58:47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463"/>
    <d v="2015-01-23T21:00: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464"/>
    <d v="2015-05-08T21:59:00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465"/>
    <d v="2014-09-11T08:01:08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466"/>
    <d v="2015-02-23T12:22:59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467"/>
    <d v="2014-07-14T23:00:00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468"/>
    <d v="2016-03-04T17:57:26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469"/>
    <d v="2014-05-25T07:32:38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470"/>
    <d v="2015-05-07T08:01:04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471"/>
    <d v="2014-09-15T00:08:00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1472"/>
    <d v="2015-02-21T05:00:00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473"/>
    <d v="2016-06-04T16:57:33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474"/>
    <d v="2014-06-15T09:16:04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475"/>
    <d v="2016-08-29T11:00:00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476"/>
    <d v="2014-10-12T22:59:00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1477"/>
    <d v="2014-07-13T04:58: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478"/>
    <d v="2015-01-30T10:53:34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479"/>
    <d v="2014-08-27T19:00:00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480"/>
    <d v="2015-01-18T12:33:38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481"/>
    <d v="2015-03-25T22:00:0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482"/>
    <d v="2015-03-01T00:59:00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483"/>
    <d v="2015-07-02T05:17:04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484"/>
    <d v="2014-08-06T15:32:00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485"/>
    <d v="2015-07-07T11:30:33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486"/>
    <d v="2015-09-16T11:43:32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487"/>
    <d v="2015-03-08T21:44:5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488"/>
    <d v="2016-08-16T21:59:00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489"/>
    <d v="2015-05-03T16:51:00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490"/>
    <d v="2014-07-18T10:04:11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1491"/>
    <d v="2014-08-31T09:47:58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492"/>
    <d v="2016-12-04T19:00:00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493"/>
    <d v="2015-12-31T22:00:00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494"/>
    <d v="2014-09-25T19:35:00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495"/>
    <d v="2014-11-26T21:00:00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496"/>
    <d v="2016-03-13T06:00:00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497"/>
    <d v="2015-03-22T20:14:00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498"/>
    <d v="2014-10-19T23:59:00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499"/>
    <d v="2015-01-06T00:00:00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500"/>
    <d v="2015-08-23T20:00:00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x v="1501"/>
    <d v="2015-09-23T07:25:56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502"/>
    <d v="2016-02-11T10:29:03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1503"/>
    <d v="2014-11-11T10:10:36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504"/>
    <d v="2016-08-24T00:41:21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1505"/>
    <d v="2016-10-30T22:00:00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506"/>
    <d v="2016-05-01T05:00:06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507"/>
    <d v="2016-10-12T18:00:00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508"/>
    <d v="2016-06-20T02:41:2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509"/>
    <d v="2015-12-20T22:59:00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510"/>
    <d v="2016-01-07T07:47: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511"/>
    <d v="2017-01-27T14:05:30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512"/>
    <d v="2016-10-09T12:25:10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513"/>
    <d v="2016-02-20T14:07:47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1514"/>
    <d v="2014-10-03T05:29:32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515"/>
    <d v="2017-01-19T09:57:5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516"/>
    <d v="2015-05-26T15:54:00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517"/>
    <d v="2017-02-26T22:59:00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518"/>
    <d v="2014-06-15T22:25:00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519"/>
    <d v="2017-02-28T20:00:00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520"/>
    <d v="2017-01-31T12:00: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521"/>
    <d v="2016-07-13T15:29:42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522"/>
    <d v="2012-12-26T14:04:12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523"/>
    <d v="2016-02-29T23:59:00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524"/>
    <d v="2014-11-15T16:08:44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525"/>
    <d v="2014-10-06T10:11:45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1526"/>
    <d v="2014-12-14T12:09:51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527"/>
    <d v="2015-04-24T23:11:23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528"/>
    <d v="2016-01-20T23:05:19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529"/>
    <d v="2014-11-26T08:40:40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530"/>
    <d v="2015-02-21T13:58:39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1531"/>
    <d v="2015-12-23T16:59:00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1532"/>
    <d v="2015-02-10T10:52:10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533"/>
    <d v="2015-06-21T14:04:09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534"/>
    <d v="2014-11-04T23:00:00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535"/>
    <d v="2014-06-10T22:00:00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536"/>
    <d v="2014-07-18T07:09:12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537"/>
    <d v="2014-08-20T14:24:03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538"/>
    <d v="2015-07-20T16:00:00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1539"/>
    <d v="2014-05-26T21:00:00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540"/>
    <d v="2015-08-14T14:18:53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541"/>
    <d v="2016-11-21T23:59:00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542"/>
    <d v="2016-08-27T16:53:2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543"/>
    <d v="2015-06-11T10:13:06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544"/>
    <d v="2012-10-06T17:51:15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545"/>
    <d v="2014-05-30T10:00:00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546"/>
    <d v="2017-03-03T05:01:32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547"/>
    <d v="2015-03-20T09:54:1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1548"/>
    <d v="2016-08-15T00:20:25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549"/>
    <d v="2014-11-17T22:35:00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550"/>
    <d v="2015-09-16T11:56:11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551"/>
    <d v="2016-10-14T15:10:47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552"/>
    <d v="2015-09-10T19:04:19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553"/>
    <d v="2016-08-17T20:38:45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554"/>
    <d v="2016-10-31T21:59:00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555"/>
    <d v="2013-05-04T07:26:49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556"/>
    <d v="2013-08-16T05:59:00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1557"/>
    <d v="2010-10-01T22:59:00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558"/>
    <d v="2016-03-04T00:03:17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559"/>
    <d v="2013-12-29T01:59:00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560"/>
    <d v="2015-06-26T17:00:00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561"/>
    <d v="2016-01-20T14:50:4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562"/>
    <d v="2015-10-06T10:30:47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1563"/>
    <d v="2015-04-15T20:50:00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564"/>
    <d v="2016-02-02T11:26:38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565"/>
    <d v="2014-08-21T21:44:15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566"/>
    <d v="2014-09-09T22:52:00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567"/>
    <d v="2016-04-27T07:16:00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568"/>
    <d v="2014-12-31T15:22:00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569"/>
    <d v="2015-06-13T18:20:55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570"/>
    <d v="2016-05-04T22:02:40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1571"/>
    <d v="2014-11-06T18:15:55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1572"/>
    <d v="2014-09-30T22:00:00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573"/>
    <d v="2012-12-06T20:00:00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574"/>
    <d v="2011-01-24T22:00:00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575"/>
    <d v="2014-09-10T14:09:3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576"/>
    <d v="2013-11-02T14:49:27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577"/>
    <d v="2011-04-30T22:59:00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578"/>
    <d v="2012-04-01T14:00:58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579"/>
    <d v="2012-12-20T05:58:45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580"/>
    <d v="2012-06-01T16:52:24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581"/>
    <d v="2014-07-18T23:00:00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1582"/>
    <d v="2013-07-22T14:09:12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583"/>
    <d v="2012-01-18T17:00:00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584"/>
    <d v="2014-08-12T22:59:00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585"/>
    <d v="2014-10-15T06:52:02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586"/>
    <d v="2014-07-06T20:00:00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587"/>
    <d v="2014-06-15T12:05:25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588"/>
    <d v="2014-06-09T13:20:15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589"/>
    <d v="2011-05-02T21:59:00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590"/>
    <d v="2014-11-26T01:59:00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1591"/>
    <d v="2014-08-01T22:13:01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592"/>
    <d v="2014-06-13T16:00:00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1593"/>
    <d v="2013-12-12T22:59:00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594"/>
    <d v="2014-07-01T22:00:00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595"/>
    <d v="2016-05-06T08:35:58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1596"/>
    <d v="2012-02-14T11:31:08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597"/>
    <d v="2014-09-26T15:04:52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598"/>
    <d v="2014-08-25T14:45:08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599"/>
    <d v="2011-02-17T15:17:07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1600"/>
    <d v="2013-08-18T09:00:00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1601"/>
    <d v="2014-06-21T10:00:0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1602"/>
    <d v="2014-07-16T08:31:15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603"/>
    <d v="2013-05-06T10:51:11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604"/>
    <d v="2014-06-20T03:54:09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605"/>
    <d v="2014-06-15T10:00:00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606"/>
    <d v="2012-01-31T11:00:00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607"/>
    <d v="2013-08-23T13:04:29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608"/>
    <d v="2014-07-01T17:50:31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609"/>
    <d v="2014-07-16T17:27:2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610"/>
    <d v="2014-09-16T15:00:00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611"/>
    <d v="2014-08-04T09:59:33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612"/>
    <d v="2014-07-28T08:31:17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613"/>
    <d v="2014-06-20T17:00:00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614"/>
    <d v="2012-05-31T21:59:00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1615"/>
    <d v="2014-08-14T20:00:00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616"/>
    <d v="2014-08-08T13:05:51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1617"/>
    <d v="2015-07-26T12:19:19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618"/>
    <d v="2016-01-05T17:55:00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619"/>
    <d v="2015-09-09T21:59:00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620"/>
    <d v="2015-07-11T08:30:00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621"/>
    <d v="2016-11-04T07:06:24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622"/>
    <d v="2014-12-30T18:00:00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1623"/>
    <d v="2015-03-22T16:35:47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624"/>
    <d v="2017-03-12T15:00:00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1625"/>
    <d v="2015-07-05T10:43:23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626"/>
    <d v="2015-10-24T15:29:00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627"/>
    <d v="2015-08-20T14:02:56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628"/>
    <d v="2017-01-09T23:00:00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629"/>
    <d v="2016-06-03T15:00:00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630"/>
    <d v="2015-10-30T08:00:12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631"/>
    <d v="2017-01-17T15:10:36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632"/>
    <d v="2015-12-16T22:59:00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633"/>
    <d v="2014-11-20T01:59:58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634"/>
    <d v="2014-09-30T21:59:00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635"/>
    <d v="2016-04-16T16:39:07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1636"/>
    <d v="2016-05-03T21:59:00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637"/>
    <d v="2017-03-02T13:19:15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638"/>
    <d v="2017-02-01T17:31:00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639"/>
    <d v="2016-07-01T02:20:51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640"/>
    <d v="2016-12-28T16:00:33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641"/>
    <d v="2015-09-28T21:59:00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642"/>
    <d v="2015-07-01T06:14:58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643"/>
    <d v="2015-10-25T17:59:00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644"/>
    <d v="2017-02-16T17:00:00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1645"/>
    <d v="2014-10-14T00:59:00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646"/>
    <d v="2014-09-19T12:08:1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647"/>
    <d v="2015-10-08T18:00:00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648"/>
    <d v="2016-12-01T11:39:42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649"/>
    <d v="2015-06-11T20:00:00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650"/>
    <d v="2015-09-11T21:59:00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651"/>
    <d v="2015-07-12T04:25:12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652"/>
    <d v="2015-04-04T14:19:17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653"/>
    <d v="2015-06-20T11:55:1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654"/>
    <d v="2014-11-05T12:48:44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655"/>
    <d v="2015-06-21T11:32:46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1656"/>
    <d v="2016-09-07T05:20:40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657"/>
    <d v="2016-09-07T21:45:00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658"/>
    <d v="2015-03-25T19:03:29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659"/>
    <d v="2014-10-07T12:26:1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660"/>
    <d v="2015-06-10T21:59:00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661"/>
    <d v="2017-02-22T07:25:52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662"/>
    <d v="2015-01-08T15:17:41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663"/>
    <d v="2016-09-30T21:59:00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664"/>
    <d v="2015-11-30T11:08:38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665"/>
    <d v="2015-07-16T11:24:3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666"/>
    <d v="2014-12-21T22:00:00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667"/>
    <d v="2015-10-30T15:00:00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668"/>
    <d v="2015-01-28T16:00:00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x v="1669"/>
    <d v="2015-12-03T11:00:00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670"/>
    <d v="2015-06-12T15:00:00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671"/>
    <d v="2015-07-17T12:11:00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672"/>
    <d v="2016-08-24T15:42:0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673"/>
    <d v="2015-06-16T05:00:00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674"/>
    <d v="2015-07-12T06:47:45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675"/>
    <d v="2014-11-02T05:29:35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676"/>
    <d v="2015-11-06T07:00:09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677"/>
    <d v="2016-09-14T13:00:00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678"/>
    <d v="2016-03-15T15:00:00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679"/>
    <d v="2015-02-08T22:30:00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1680"/>
    <d v="2016-03-31T21:59:00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681"/>
    <d v="2014-11-18T11:23:26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682"/>
    <d v="2015-05-30T14:21:43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683"/>
    <d v="2016-03-31T19:27:39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684"/>
    <d v="2015-05-31T23:00:00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685"/>
    <d v="2015-09-01T18:28:25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686"/>
    <d v="2016-04-28T22:39:48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687"/>
    <d v="2016-02-10T15:00:00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688"/>
    <d v="2016-01-28T23:59:00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689"/>
    <d v="2017-02-27T23:00:00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690"/>
    <d v="2016-08-15T14:09:42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691"/>
    <d v="2015-11-28T12:00:28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692"/>
    <d v="2016-06-20T17:00:00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1693"/>
    <d v="2017-02-20T02:50: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694"/>
    <d v="2017-03-11T06:21:31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1695"/>
    <d v="2015-09-16T21:59:00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696"/>
    <d v="2015-12-04T13:29:08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697"/>
    <d v="2017-03-04T04:12:32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698"/>
    <d v="2015-06-16T06:59:14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699"/>
    <d v="2016-09-26T04:37:09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700"/>
    <d v="2015-11-22T16:00:00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1701"/>
    <d v="2015-07-27T16:59:00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702"/>
    <d v="2015-09-12T18:00:00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1703"/>
    <d v="2015-10-14T16:01:03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704"/>
    <d v="2015-04-29T11:51:02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705"/>
    <d v="2016-08-01T00:59:00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1706"/>
    <d v="2016-12-07T02:26:16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707"/>
    <d v="2015-03-28T08:38:04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708"/>
    <d v="2016-12-22T08:59:12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709"/>
    <d v="2015-07-31T14:32:28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710"/>
    <d v="2016-06-09T21:00:00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711"/>
    <d v="2016-05-14T19:22:19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712"/>
    <d v="2016-04-13T15:02:45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1713"/>
    <d v="2016-10-16T09:36:18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714"/>
    <d v="2015-10-06T16:17:05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715"/>
    <d v="2015-10-17T01:00:10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716"/>
    <d v="2016-11-11T16:00: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1717"/>
    <d v="2016-01-26T19:00:00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718"/>
    <d v="2015-05-08T14:05:00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719"/>
    <d v="2016-05-06T01:17:2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720"/>
    <d v="2014-08-08T07:54:00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721"/>
    <d v="2016-06-07T18:57:04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722"/>
    <d v="2016-04-10T20:30:00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723"/>
    <d v="2015-01-31T08:03:06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724"/>
    <d v="2016-06-21T19:05:57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725"/>
    <d v="2014-10-15T21:59:00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726"/>
    <d v="2016-06-21T21:55:00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1727"/>
    <d v="2016-09-25T02:46:48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x v="1728"/>
    <d v="2016-06-05T07:59:50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729"/>
    <d v="2015-04-05T11:51:17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730"/>
    <d v="2015-03-08T10:08:25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731"/>
    <d v="2016-05-08T02:59:26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732"/>
    <d v="2014-07-04T19:00:00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733"/>
    <d v="2014-07-27T17:00:00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734"/>
    <d v="2015-04-01T14:17:48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735"/>
    <d v="2015-10-06T10:44:46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736"/>
    <d v="2014-07-19T14:38:5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737"/>
    <d v="2015-06-15T10:14:40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738"/>
    <d v="2015-07-30T06:30:22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739"/>
    <d v="2014-08-03T17:00:00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40"/>
    <d v="2016-04-05T02:34:06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741"/>
    <d v="2014-10-10T15:00:00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742"/>
    <d v="2017-02-24T07:48:00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743"/>
    <d v="2016-07-28T09:58:38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744"/>
    <d v="2016-12-06T17:22:34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745"/>
    <d v="2016-06-12T11:00: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746"/>
    <d v="2015-03-31T22:59:00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747"/>
    <d v="2016-04-13T07:18:00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748"/>
    <d v="2014-08-29T22:48:13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749"/>
    <d v="2015-04-17T18:37:0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750"/>
    <d v="2015-02-25T18:35:10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1751"/>
    <d v="2016-05-08T15:00:00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752"/>
    <d v="2016-04-29T21:59:00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753"/>
    <d v="2016-06-13T11:00:00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x v="1754"/>
    <d v="2015-11-29T17:00:00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755"/>
    <d v="2014-07-23T05:00:00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756"/>
    <d v="2016-07-01T17:00:00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757"/>
    <d v="2016-05-02T17:00:00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758"/>
    <d v="2015-10-28T22:01:00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759"/>
    <d v="2016-05-10T05:17:00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760"/>
    <d v="2016-07-15T13:34:32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761"/>
    <d v="2014-08-01T04:01:50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762"/>
    <d v="2014-11-19T02:27:5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763"/>
    <d v="2017-02-24T19:22:14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x v="1764"/>
    <d v="2016-12-14T09:59:00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765"/>
    <d v="2014-09-01T09:59:00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1766"/>
    <d v="2015-03-06T22:55:00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767"/>
    <d v="2014-08-19T10:00:00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768"/>
    <d v="2016-03-15T15:00:00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769"/>
    <d v="2015-12-12T20:26:32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770"/>
    <d v="2015-05-12T19:37:17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771"/>
    <d v="2015-08-01T16:24:54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772"/>
    <d v="2014-12-31T23:00:00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x v="1773"/>
    <d v="2017-01-14T18:59:40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774"/>
    <d v="2016-12-17T02:00:00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775"/>
    <d v="2015-12-02T14:59:2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776"/>
    <d v="2014-08-24T22:59:00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777"/>
    <d v="2015-07-18T10:00:00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1778"/>
    <d v="2015-10-28T11:33:3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779"/>
    <d v="2014-05-18T08:39:33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1780"/>
    <d v="2015-04-25T09:49:54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781"/>
    <d v="2015-03-20T10:56:00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782"/>
    <d v="2014-08-31T07:08:00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783"/>
    <d v="2015-08-26T17:00:00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784"/>
    <d v="2014-11-29T17:52:58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785"/>
    <d v="2015-03-10T21:26:23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786"/>
    <d v="2016-08-01T16:59:00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787"/>
    <d v="2016-06-23T12:47:00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1788"/>
    <d v="2015-11-20T21:00:00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789"/>
    <d v="2014-12-10T14:49:12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790"/>
    <d v="2014-12-03T09:28:26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1791"/>
    <d v="2014-12-14T12:18:08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792"/>
    <d v="2015-06-18T05:04:01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793"/>
    <d v="2016-06-03T07:31:22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794"/>
    <d v="2014-07-10T12:35:45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795"/>
    <d v="2014-08-08T16:28:00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796"/>
    <d v="2016-05-06T14:17:35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797"/>
    <d v="2014-11-05T18:46:00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1798"/>
    <d v="2014-07-27T08:17:25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799"/>
    <d v="2015-05-30T12:10:00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800"/>
    <d v="2014-05-31T21:59:00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801"/>
    <d v="2016-02-18T16:00:00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802"/>
    <d v="2014-11-21T11:00:00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803"/>
    <d v="2015-02-21T16:05:25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804"/>
    <d v="2014-08-28T16:53:34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805"/>
    <d v="2015-08-07T11:22:26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806"/>
    <d v="2015-11-11T20:31:00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807"/>
    <d v="2015-06-25T05:05:24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808"/>
    <d v="2015-06-17T06:05:0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1809"/>
    <d v="2016-03-01T17:59:00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810"/>
    <d v="2014-07-16T05:49:36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811"/>
    <d v="2014-07-06T04:08:09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812"/>
    <d v="2014-07-18T17:48:24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813"/>
    <d v="2016-07-31T14:58:00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814"/>
    <d v="2016-06-06T01:00:00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815"/>
    <d v="2015-10-07T18:32:52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816"/>
    <d v="2014-09-27T17:01:02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817"/>
    <d v="2015-02-27T22:59:0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818"/>
    <d v="2016-12-01T01:59:00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819"/>
    <d v="2016-04-17T17:30: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820"/>
    <d v="2015-04-23T12:30:00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821"/>
    <d v="2014-10-25T18:43:00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822"/>
    <d v="2014-05-23T14:01:47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x v="1823"/>
    <d v="2016-04-06T15:30:00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824"/>
    <d v="2016-02-13T18:00:00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825"/>
    <d v="2015-03-04T12:59:23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826"/>
    <d v="2015-12-13T18:00:00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827"/>
    <d v="2015-04-24T15:52:21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828"/>
    <d v="2015-02-05T00:59:00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829"/>
    <d v="2014-10-04T08:48:56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830"/>
    <d v="2014-09-20T20:00:00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831"/>
    <d v="2014-07-02T09:29:12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832"/>
    <d v="2015-02-28T11:00:00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33"/>
    <d v="2016-11-01T18:31:01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834"/>
    <d v="2014-07-30T16:41:41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835"/>
    <d v="2014-08-18T11:32:33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836"/>
    <d v="2016-02-05T16:00:00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837"/>
    <d v="2014-06-16T21:00:00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838"/>
    <d v="2014-07-10T03:07:49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839"/>
    <d v="2016-08-06T21:00:00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840"/>
    <d v="2014-08-21T10:28:00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841"/>
    <d v="2015-08-19T11:03:40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842"/>
    <d v="2015-05-02T15:00:00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843"/>
    <d v="2016-01-18T22:59:00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844"/>
    <d v="2014-07-11T10:15:00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845"/>
    <d v="2015-11-13T14:17:00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846"/>
    <d v="2015-05-30T14:11:12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847"/>
    <d v="2014-09-09T06:35:46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848"/>
    <d v="2016-06-08T07:59:00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849"/>
    <d v="2015-10-23T06:43:56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850"/>
    <d v="2015-02-05T06:20:00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851"/>
    <d v="2016-03-18T14:20:12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852"/>
    <d v="2014-12-16T20:51:29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853"/>
    <d v="2016-07-08T22:00:00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854"/>
    <d v="2015-04-02T09:54:31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855"/>
    <d v="2015-04-21T11:22:07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856"/>
    <d v="2014-07-22T21:59:00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857"/>
    <d v="2016-08-13T17:29:16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858"/>
    <d v="2014-07-31T10:45:59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859"/>
    <d v="2016-10-13T12:00:27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860"/>
    <d v="2014-08-01T00:59:00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861"/>
    <d v="2015-02-11T23:59:00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862"/>
    <d v="2015-02-02T22:27:00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863"/>
    <d v="2016-05-20T05:31:00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864"/>
    <d v="2014-08-15T06:39:12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865"/>
    <d v="2016-10-28T21:00:00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866"/>
    <d v="2015-07-10T12:00:00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1867"/>
    <d v="2016-10-10T21:59:00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868"/>
    <d v="2016-08-22T21:07:17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869"/>
    <d v="2015-08-09T10:00:00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870"/>
    <d v="2016-04-19T17:27:30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871"/>
    <d v="2015-03-20T09:07:12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872"/>
    <d v="2016-09-20T21:00:00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873"/>
    <d v="2016-04-28T09:24:05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874"/>
    <d v="2016-07-15T15:38:0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875"/>
    <d v="2014-08-31T14:00:00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876"/>
    <d v="2014-11-05T23:59:00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877"/>
    <d v="2015-03-20T14:27: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878"/>
    <d v="2016-07-20T06:02:1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879"/>
    <d v="2014-11-02T18:00:00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880"/>
    <d v="2014-10-26T21:00:00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881"/>
    <d v="2015-05-16T21:00:00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882"/>
    <d v="2015-03-16T15:00:00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883"/>
    <d v="2014-06-21T14:31:20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1884"/>
    <d v="2015-07-10T15:00:00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885"/>
    <d v="2015-01-01T23:56:28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886"/>
    <d v="2014-07-06T12:31:06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887"/>
    <d v="2014-07-03T10:03:01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888"/>
    <d v="2016-06-15T12:14:59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889"/>
    <d v="2016-02-02T10:38:00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1890"/>
    <d v="2015-06-03T00:59:00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1891"/>
    <d v="2015-06-24T16:34:12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892"/>
    <d v="2015-04-17T10:00:00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893"/>
    <d v="2014-05-24T15:00:00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894"/>
    <d v="2016-04-13T13:15:24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1895"/>
    <d v="2015-05-17T23:59:44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896"/>
    <d v="2015-10-25T18:13:17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897"/>
    <d v="2014-08-16T23:11: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898"/>
    <d v="2016-11-26T00:00: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899"/>
    <d v="2014-11-01T11:18:00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900"/>
    <d v="2016-09-11T14:19:26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901"/>
    <d v="2016-06-02T16:00:00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902"/>
    <d v="2016-05-28T15:44:00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903"/>
    <d v="2015-07-01T00:59:00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904"/>
    <d v="2016-03-06T22:59:00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905"/>
    <d v="2015-09-11T12:19:55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906"/>
    <d v="2016-03-15T21:59:00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1907"/>
    <d v="2016-07-24T05:28:48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908"/>
    <d v="2015-11-19T12:58:1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909"/>
    <d v="2014-05-12T22:00:00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1910"/>
    <d v="2014-08-23T11:37:20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911"/>
    <d v="2016-05-31T16:08:57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912"/>
    <d v="2016-05-10T15:00:0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913"/>
    <d v="2014-11-20T22:55:00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914"/>
    <d v="2014-07-02T08:54:06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915"/>
    <d v="2014-11-07T12:30:00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916"/>
    <d v="2015-04-23T05:53:12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917"/>
    <d v="2014-06-03T22:59:00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918"/>
    <d v="2015-02-01T22:59:0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919"/>
    <d v="2015-05-31T12:32:51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920"/>
    <d v="2014-09-07T21:00: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921"/>
    <d v="2014-07-04T05:00: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922"/>
    <d v="2014-10-02T08:21:00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923"/>
    <d v="2015-03-04T08:22:30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924"/>
    <d v="2015-09-06T07:47:00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1925"/>
    <d v="2014-09-29T02:40:20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926"/>
    <d v="2015-09-15T04:06: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927"/>
    <d v="2016-09-25T17:00:00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928"/>
    <d v="2014-09-12T22:00:00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929"/>
    <d v="2015-08-09T10:00:00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930"/>
    <d v="2016-04-27T23:59:00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931"/>
    <d v="2015-07-10T21:59:00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932"/>
    <d v="2017-01-18T06:01:58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933"/>
    <d v="2015-07-12T19:00:00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934"/>
    <d v="2016-04-10T14:00: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935"/>
    <d v="2016-06-30T09:42:14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1936"/>
    <d v="2014-09-17T21:59:00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937"/>
    <d v="2015-11-11T13:16:07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1938"/>
    <d v="2015-10-01T09:00:23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939"/>
    <d v="2015-10-02T12:00:00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940"/>
    <d v="2015-12-20T05:59:00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941"/>
    <d v="2014-11-17T01:59:0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942"/>
    <d v="2016-08-17T04:05:40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943"/>
    <d v="2016-09-08T12:08:42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944"/>
    <d v="2016-06-25T18:04:51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945"/>
    <d v="2015-08-31T11:31:1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946"/>
    <d v="2014-09-07T08:23:42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x v="1947"/>
    <d v="2015-06-25T12:07:39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948"/>
    <d v="2015-03-07T13:57:37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949"/>
    <d v="2015-04-11T13:22:39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950"/>
    <d v="2015-03-31T21:59:00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1951"/>
    <d v="2016-05-13T21:59:00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952"/>
    <d v="2016-03-04T19:00:00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953"/>
    <d v="2015-09-04T03:27:53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954"/>
    <d v="2016-05-02T15:26:3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955"/>
    <d v="2014-05-22T16:07:00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956"/>
    <d v="2014-06-28T08:05:24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957"/>
    <d v="2015-08-11T18:00:00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958"/>
    <d v="2015-02-11T11:00:00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x v="1959"/>
    <d v="2016-11-17T05:36:34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960"/>
    <d v="2014-08-17T09:35:24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1961"/>
    <d v="2014-05-05T00:38:31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962"/>
    <d v="2015-06-26T15:00:00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1963"/>
    <d v="2015-07-31T02:58:00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1964"/>
    <d v="2015-05-26T20:45:00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965"/>
    <d v="2015-08-05T12:36:00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966"/>
    <d v="2016-03-13T16:00:00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967"/>
    <d v="2016-08-01T13:00:00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968"/>
    <d v="2015-10-05T10:00:00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1969"/>
    <d v="2014-12-31T11:50:08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970"/>
    <d v="2015-01-23T06:11:23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971"/>
    <d v="2015-06-10T13:27:24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972"/>
    <d v="2014-09-17T11:46:34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973"/>
    <d v="2015-01-08T10:31:36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974"/>
    <d v="2014-12-31T01:00:00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975"/>
    <d v="2014-10-30T14:36:53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976"/>
    <d v="2015-06-21T07:41:22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977"/>
    <d v="2014-11-08T04:00:46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978"/>
    <d v="2014-11-13T17:37:28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979"/>
    <d v="2016-08-10T21:59:00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980"/>
    <d v="2016-12-05T08:10:54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981"/>
    <d v="2015-04-26T00:28:0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982"/>
    <d v="2016-04-30T11:36:17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983"/>
    <d v="2016-03-31T11:17:36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984"/>
    <d v="2015-02-28T22:59:00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985"/>
    <d v="2014-07-30T05:18:3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986"/>
    <d v="2016-04-04T20:18:02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987"/>
    <d v="2016-04-18T03:13:2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988"/>
    <d v="2015-07-13T01:35:44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1989"/>
    <d v="2014-12-21T11:11:30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990"/>
    <d v="2016-09-23T10:44:30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991"/>
    <d v="2016-06-27T13:00:00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992"/>
    <d v="2015-04-29T17:00:00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1993"/>
    <d v="2015-05-26T09:32:27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1994"/>
    <d v="2014-10-20T02:00:34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995"/>
    <d v="2015-01-23T22:59:00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996"/>
    <d v="2015-02-10T22:59:00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997"/>
    <d v="2015-01-05T14:26:00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1998"/>
    <d v="2016-09-03T19:36:22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999"/>
    <d v="2015-03-13T00:59:00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000"/>
    <d v="2014-08-26T11:09:42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001"/>
    <d v="2016-03-02T23:59:00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2002"/>
    <d v="2014-09-02T22:59:00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003"/>
    <d v="2015-08-29T18:00:00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004"/>
    <d v="2016-10-13T14:22:44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005"/>
    <d v="2015-01-16T17:58:02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006"/>
    <d v="2016-05-17T15:27:5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007"/>
    <d v="2015-11-05T15:44:40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008"/>
    <d v="2016-04-29T00:59:00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2009"/>
    <d v="2016-02-13T13:02:06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010"/>
    <d v="2016-08-14T08:30:57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011"/>
    <d v="2015-12-14T18:00:00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012"/>
    <d v="2016-06-17T08:00: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013"/>
    <d v="2016-03-30T16:48:0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014"/>
    <d v="2015-08-17T04:22:16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2015"/>
    <d v="2015-04-08T02:53:21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016"/>
    <d v="2014-06-09T11:26:51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2017"/>
    <d v="2014-06-28T08:09:34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018"/>
    <d v="2015-06-18T19:00:16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019"/>
    <d v="2015-12-10T08:14:56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020"/>
    <d v="2015-03-19T15:47:44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021"/>
    <d v="2017-02-27T18:00:00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022"/>
    <d v="2015-06-03T09:04:10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2023"/>
    <d v="2016-11-19T16:00:00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024"/>
    <d v="2015-03-04T22:00:00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025"/>
    <d v="2016-09-30T15:00:00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026"/>
    <d v="2014-09-27T21:23:00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027"/>
    <d v="2014-07-26T01:00:0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028"/>
    <d v="2016-08-23T12:34:50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029"/>
    <d v="2015-07-02T09:39:37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030"/>
    <d v="2014-08-16T10:00:57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031"/>
    <d v="2016-05-20T21:59: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032"/>
    <d v="2014-10-05T01:00:4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2033"/>
    <d v="2014-06-16T11:06:3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34"/>
    <d v="2016-02-02T05:29:44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2035"/>
    <d v="2014-08-10T09:59:00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036"/>
    <d v="2016-08-24T21:59:00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037"/>
    <d v="2015-08-05T02:43:27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038"/>
    <d v="2016-04-03T11:00:00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039"/>
    <d v="2015-07-18T00:59:00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x v="2040"/>
    <d v="2017-02-01T16:59:00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x v="2041"/>
    <d v="2016-06-01T15:42:00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042"/>
    <d v="2014-07-01T21:59:00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043"/>
    <d v="2015-03-19T08:39:00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044"/>
    <d v="2014-12-23T15:08:45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045"/>
    <d v="2016-04-09T22:00:00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046"/>
    <d v="2015-03-30T22:16:54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2047"/>
    <d v="2016-12-21T05:50:30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048"/>
    <d v="2016-06-15T23:58:09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049"/>
    <d v="2015-10-28T13:54:00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050"/>
    <d v="2014-07-24T01:00: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051"/>
    <d v="2015-07-18T17:16:59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052"/>
    <d v="2015-07-23T12:33:00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053"/>
    <d v="2015-06-11T10:12:17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054"/>
    <d v="2015-05-31T17:00:00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055"/>
    <d v="2014-07-20T21:59:00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056"/>
    <d v="2014-09-26T16:43:0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057"/>
    <d v="2014-11-05T06:52:00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x v="2058"/>
    <d v="2016-09-03T14:57:09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2059"/>
    <d v="2016-05-15T17:00:0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060"/>
    <d v="2014-09-12T13:34:44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061"/>
    <d v="2014-07-02T21:59:00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062"/>
    <d v="2015-05-31T06:44:58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063"/>
    <d v="2014-06-30T22:59:0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064"/>
    <d v="2016-10-05T04:53:54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2065"/>
    <d v="2016-01-15T09:38:10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066"/>
    <d v="2014-06-16T00:59:00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067"/>
    <d v="2016-10-19T20:48:16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068"/>
    <d v="2015-09-01T22:19:46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2069"/>
    <d v="2014-05-19T15:00:00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070"/>
    <d v="2015-08-28T21:59:00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071"/>
    <d v="2014-06-26T23:14:15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072"/>
    <d v="2014-08-08T12:53:24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073"/>
    <d v="2015-06-21T16:25:00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074"/>
    <d v="2014-11-27T09:21:23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075"/>
    <d v="2015-03-01T22:59:00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076"/>
    <d v="2014-09-18T18:00:00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077"/>
    <d v="2015-11-30T16:30:00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078"/>
    <d v="2016-06-05T20:00:00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079"/>
    <d v="2015-01-11T14:53:30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080"/>
    <d v="2015-02-13T08:48:36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081"/>
    <d v="2016-05-10T05:10:4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082"/>
    <d v="2016-03-02T13:21:27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083"/>
    <d v="2014-10-15T08:26:56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084"/>
    <d v="2014-09-30T10:00:00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085"/>
    <d v="2015-06-04T06:59:53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086"/>
    <d v="2016-07-10T16:59:00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087"/>
    <d v="2016-08-13T00:59:00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088"/>
    <d v="2016-05-31T10:33:14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2089"/>
    <d v="2014-06-23T12:00:00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090"/>
    <d v="2014-09-12T15:55:49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091"/>
    <d v="2016-07-21T23:26:00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092"/>
    <d v="2014-07-03T21:24:46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093"/>
    <d v="2014-06-25T10:59:06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094"/>
    <d v="2015-04-03T07:49:48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095"/>
    <d v="2014-06-15T10:00:00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096"/>
    <d v="2015-05-31T00:59:00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097"/>
    <d v="2016-06-04T11:42:46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098"/>
    <d v="2015-05-25T21:59:00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099"/>
    <d v="2015-03-31T06:52:00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100"/>
    <d v="2016-01-21T15:18:29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101"/>
    <d v="2015-05-09T14:47:29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102"/>
    <d v="2015-02-27T11:11:15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103"/>
    <d v="2015-06-22T11:31:06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104"/>
    <d v="2015-07-02T17:50:06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105"/>
    <d v="2014-11-05T17:28:04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106"/>
    <d v="2016-02-11T16:59:00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107"/>
    <d v="2014-11-30T13:04:22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108"/>
    <d v="2016-05-04T17:00:00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109"/>
    <d v="2016-02-18T15:30:00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110"/>
    <d v="2016-04-29T15:00:00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111"/>
    <d v="2016-10-19T22:55:00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112"/>
    <d v="2016-02-15T23:59:00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2113"/>
    <d v="2016-04-28T21:59:00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114"/>
    <d v="2015-02-10T01:59: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115"/>
    <d v="2016-04-02T17:51:13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2116"/>
    <d v="2016-10-16T15:00:00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117"/>
    <d v="2015-06-02T18:00:00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118"/>
    <d v="2014-07-25T22:59:0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119"/>
    <d v="2016-04-15T14:48:27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120"/>
    <d v="2014-06-11T13:33:18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121"/>
    <d v="2014-12-01T14:25:15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122"/>
    <d v="2014-05-18T23:00:00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123"/>
    <d v="2015-08-25T20:35:53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124"/>
    <d v="2014-05-05T06:36:26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125"/>
    <d v="2015-08-10T17:00: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126"/>
    <d v="2015-08-02T13:31:29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127"/>
    <d v="2015-04-01T11:00:26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128"/>
    <d v="2016-05-28T18:36: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129"/>
    <d v="2014-07-30T12:38:02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130"/>
    <d v="2014-07-02T22:00:45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131"/>
    <d v="2015-02-28T22:59:00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132"/>
    <d v="2014-06-12T11:28:10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133"/>
    <d v="2016-04-15T08:21:19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2134"/>
    <d v="2015-06-13T16:20:1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135"/>
    <d v="2016-05-17T18:00:00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136"/>
    <d v="2016-11-29T00:00:00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137"/>
    <d v="2016-11-14T20:08:00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2138"/>
    <d v="2015-04-09T13:00:55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139"/>
    <d v="2015-04-08T22:00:00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140"/>
    <d v="2014-07-31T19:00:00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141"/>
    <d v="2014-09-26T22:00:00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142"/>
    <d v="2015-02-14T13:39:40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143"/>
    <d v="2016-03-26T10:39:00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2144"/>
    <d v="2015-07-13T14:06:0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145"/>
    <d v="2014-09-08T15:11:25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146"/>
    <d v="2016-07-24T17:00:00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147"/>
    <d v="2016-03-15T10:00:00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148"/>
    <d v="2016-07-10T17:32:12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2149"/>
    <d v="2016-08-02T04:03:00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150"/>
    <d v="2016-05-26T18:54:35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151"/>
    <d v="2015-07-10T21:59: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2152"/>
    <d v="2015-04-25T03:53:39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2153"/>
    <d v="2014-07-30T17:00:00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154"/>
    <d v="2015-03-21T13:22:38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155"/>
    <d v="2016-05-31T05:00:0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156"/>
    <d v="2015-05-31T21:59:00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157"/>
    <d v="2016-06-14T15:43:00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158"/>
    <d v="2015-03-31T21:59:00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159"/>
    <d v="2015-08-20T17:00:00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160"/>
    <d v="2014-07-17T10:33:43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161"/>
    <d v="2015-10-23T21:59:00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162"/>
    <d v="2015-03-12T13:13:02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163"/>
    <d v="2015-07-17T15:02:00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164"/>
    <d v="2015-07-05T09:38:37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165"/>
    <d v="2016-01-03T22:20:07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x v="2166"/>
    <d v="2016-01-19T16:59:00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167"/>
    <d v="2015-07-19T21:59:00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168"/>
    <d v="2016-08-01T07:41:00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169"/>
    <d v="2015-06-16T19:40:14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2170"/>
    <d v="2015-05-07T04:09:54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171"/>
    <d v="2015-03-26T18:00:00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172"/>
    <d v="2014-12-31T07:39:47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173"/>
    <d v="2016-08-31T14:46:11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2174"/>
    <d v="2016-05-27T11:46:51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175"/>
    <d v="2014-11-05T15:22:25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176"/>
    <d v="2016-02-19T20:45:35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177"/>
    <d v="2014-12-01T13:09:00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178"/>
    <d v="2015-06-18T04:41:07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2179"/>
    <d v="2016-04-21T16:36:48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180"/>
    <d v="2016-08-02T22:09:00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181"/>
    <d v="2015-07-03T12:22:38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x v="2182"/>
    <d v="2015-05-22T11:03:29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183"/>
    <d v="2015-07-29T21:25:24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2184"/>
    <d v="2016-03-28T09:50:29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x v="2185"/>
    <d v="2017-03-28T20:00:00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x v="2186"/>
    <d v="2017-04-13T22:07:4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x v="2187"/>
    <d v="2017-04-07T12:45:38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x v="2188"/>
    <d v="2017-03-17T12:34: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x v="2189"/>
    <d v="2017-03-23T23:00:2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x v="2190"/>
    <d v="2017-04-27T13:15:19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x v="2191"/>
    <d v="2017-04-10T14:15:00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x v="2192"/>
    <d v="2017-04-09T05:49:54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x v="2193"/>
    <d v="2017-03-16T15:37:1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x v="2194"/>
    <d v="2017-04-06T03:20:42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x v="2195"/>
    <d v="2017-04-02T19:00:00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x v="2196"/>
    <d v="2017-03-26T17:59:00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x v="2197"/>
    <d v="2017-04-09T14:00:00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x v="2198"/>
    <d v="2017-03-26T22:36:0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x v="2199"/>
    <d v="2017-04-09T19:00:00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x v="2200"/>
    <d v="2017-03-31T18:40:11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x v="2201"/>
    <d v="2017-04-09T17:47:28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x v="2202"/>
    <d v="2017-03-25T21:33:0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x v="2203"/>
    <d v="2017-04-11T14:44:05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x v="2204"/>
    <d v="2017-03-31T22:00:00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x v="2205"/>
    <d v="2017-04-03T23:15:01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x v="2206"/>
    <d v="2017-04-09T14:29:29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x v="2207"/>
    <d v="2017-03-20T12:07:27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x v="2208"/>
    <d v="2017-03-26T14:14:45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x v="2209"/>
    <d v="2017-03-29T17:32:11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x v="2210"/>
    <d v="2017-04-30T11:00:00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x v="2211"/>
    <d v="2017-04-07T11:35:34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x v="2212"/>
    <d v="2017-04-05T12:14:37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x v="2213"/>
    <d v="2017-03-22T09:33:50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x v="2214"/>
    <d v="2017-04-05T13:41:54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x v="2215"/>
    <d v="2017-03-24T14:59:18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x v="2216"/>
    <d v="2017-03-16T12:49:01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x v="2217"/>
    <d v="2017-04-18T13:13:39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x v="2218"/>
    <d v="2017-04-13T22:59:00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x v="2219"/>
    <d v="2017-04-08T06:54:05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x v="2220"/>
    <d v="2017-04-21T01:24:2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x v="2221"/>
    <d v="2017-03-24T06:33:54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x v="2222"/>
    <d v="2017-03-27T10:16:59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x v="2223"/>
    <d v="2017-04-03T21:38:41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x v="2224"/>
    <d v="2017-03-31T16:59:00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x v="2225"/>
    <d v="2017-05-03T13:12:00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x v="2226"/>
    <d v="2017-04-03T09:30:07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x v="2227"/>
    <d v="2017-03-24T22:33:00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x v="2228"/>
    <d v="2017-04-07T10:15:0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x v="2229"/>
    <d v="2017-04-16T14:00:00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x v="2230"/>
    <d v="2017-03-19T05:18:59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x v="2231"/>
    <d v="2017-04-09T02:35:56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x v="2232"/>
    <d v="2017-03-19T00:00:00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x v="2233"/>
    <d v="2017-03-27T17:58:54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x v="2234"/>
    <d v="2017-04-16T09:22:46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2235"/>
    <d v="2015-08-15T15:54:51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2236"/>
    <d v="2014-07-02T10:29:55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2237"/>
    <d v="2014-08-16T17:42:00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2238"/>
    <d v="2015-09-30T18:00:0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2239"/>
    <d v="2014-09-19T12:18:21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2240"/>
    <d v="2016-01-12T09:48:44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2241"/>
    <d v="2017-01-15T19:49:22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2242"/>
    <d v="2015-08-04T16:15:35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2243"/>
    <d v="2015-03-19T13:02:50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2244"/>
    <d v="2014-10-18T06:07:39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2245"/>
    <d v="2015-08-29T23:28:00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2246"/>
    <d v="2016-08-11T22:20:14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2247"/>
    <d v="2015-03-19T02:28:43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2248"/>
    <d v="2015-02-28T07:45:08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2249"/>
    <d v="2015-05-08T12:12:56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2250"/>
    <d v="2014-08-29T12:40:11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2251"/>
    <d v="2015-08-05T13:46:39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2252"/>
    <d v="2015-03-23T18:08:46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2253"/>
    <d v="2015-11-26T17:55:45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2254"/>
    <d v="2016-03-03T19:55:55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2255"/>
    <d v="2015-04-13T13:00:00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2256"/>
    <d v="2015-06-22T11:48:15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2257"/>
    <d v="2017-01-06T18:17:12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2258"/>
    <d v="2014-11-26T14:26:50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2259"/>
    <d v="2014-08-31T21:59:00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x v="2260"/>
    <d v="2016-08-18T15:52:19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2261"/>
    <d v="2017-03-03T14:00:0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2262"/>
    <d v="2015-07-21T00:59:00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2263"/>
    <d v="2014-09-04T22:23:35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2264"/>
    <d v="2016-09-03T10:34:37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2265"/>
    <d v="2016-06-16T09:37:26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2266"/>
    <d v="2015-10-02T04:35:38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2267"/>
    <d v="2014-10-17T13:00:32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2268"/>
    <d v="2014-11-28T17:26:06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2269"/>
    <d v="2016-03-06T17:55:31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2270"/>
    <d v="2015-07-10T10:05:32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2271"/>
    <d v="2015-10-10T15:00:00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2272"/>
    <d v="2017-02-17T15:00:0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2273"/>
    <d v="2014-10-05T03:12:02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2274"/>
    <d v="2016-08-31T20:58:22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275"/>
    <d v="2014-09-14T20:00:03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276"/>
    <d v="2015-02-08T13:38:49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277"/>
    <d v="2015-10-08T14:59:0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278"/>
    <d v="2015-01-29T14:21:0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279"/>
    <d v="2016-08-04T08:00:03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280"/>
    <d v="2015-10-06T09:10:22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281"/>
    <d v="2016-08-05T18:06:23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282"/>
    <d v="2015-01-03T22:43:58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283"/>
    <d v="2014-12-16T02:52:47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284"/>
    <d v="2015-07-10T16:08:55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285"/>
    <d v="2015-09-30T23:00:00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286"/>
    <d v="2015-09-18T21:50:17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287"/>
    <d v="2016-04-16T14:08:4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288"/>
    <d v="2015-08-16T08:06:41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289"/>
    <d v="2015-03-06T09:22:29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290"/>
    <d v="2016-02-17T17:59:0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291"/>
    <d v="2015-04-22T16:00:37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x v="2292"/>
    <d v="2014-12-28T09:22:29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293"/>
    <d v="2015-05-15T09:04:49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294"/>
    <d v="2016-04-01T00:59:00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95"/>
    <d v="2015-08-20T14:06:00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96"/>
    <d v="2015-03-28T13:06:04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97"/>
    <d v="2015-03-26T20:39:00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98"/>
    <d v="2016-05-21T19:05:0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99"/>
    <d v="2015-07-09T23:38:46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300"/>
    <d v="2016-04-08T16:04:14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301"/>
    <d v="2015-05-31T03:29:00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302"/>
    <d v="2015-07-09T15:27:21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303"/>
    <d v="2015-06-01T10:28:25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x v="2304"/>
    <d v="2016-02-13T16:24:57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5"/>
    <d v="2015-06-04T12:39:11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06"/>
    <d v="2016-01-02T17:00:51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07"/>
    <d v="2015-02-27T13:49:06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08"/>
    <d v="2016-09-29T15:52:52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09"/>
    <d v="2015-06-20T18:50:59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10"/>
    <d v="2015-07-09T15:48:17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11"/>
    <d v="2016-01-04T18:00:0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12"/>
    <d v="2016-03-08T07:51:09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13"/>
    <d v="2016-12-30T03:00:0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14"/>
    <d v="2015-11-08T06:00:00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2315"/>
    <d v="2014-03-13T22:40:31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2316"/>
    <d v="2015-08-21T05:47:36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2317"/>
    <d v="2014-09-11T00:14:57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2318"/>
    <d v="2013-06-05T16:13:50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2319"/>
    <d v="2012-03-26T02:01:39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2320"/>
    <d v="2015-11-27T15:40:04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2321"/>
    <d v="2016-03-01T11:05:14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2322"/>
    <d v="2015-10-22T12:59:0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2323"/>
    <d v="2014-06-16T16:00:00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2324"/>
    <d v="2009-11-26T22:59:0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2325"/>
    <d v="2013-09-10T20:34:27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2326"/>
    <d v="2016-07-05T14:54:43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2327"/>
    <d v="2015-10-21T11:26:21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2328"/>
    <d v="2015-10-11T09:07:02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2329"/>
    <d v="2013-12-01T15:01:42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2330"/>
    <d v="2013-09-13T11:56:2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2331"/>
    <d v="2013-07-31T02:41:53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2332"/>
    <d v="2016-10-08T01:38:46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2333"/>
    <d v="2015-11-18T01:15:58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2334"/>
    <d v="2014-10-17T12:16:58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2335"/>
    <d v="2016-03-24T16:39:13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2336"/>
    <d v="2013-11-02T13:03:16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2337"/>
    <d v="2015-02-19T15:19:43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2338"/>
    <d v="2014-02-09T18:21:41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2339"/>
    <d v="2012-02-15T15:46:01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2340"/>
    <d v="2015-05-21T02:02:55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2341"/>
    <d v="2015-03-03T20:00:20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2342"/>
    <d v="2013-03-23T06:19:23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2343"/>
    <d v="2014-05-14T12:11:35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2344"/>
    <d v="2013-10-17T07:38:05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2345"/>
    <d v="2014-02-14T16:43:20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2346"/>
    <d v="2014-01-25T11:09:51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2347"/>
    <d v="2015-05-13T10:53:35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2348"/>
    <d v="2015-02-19T13:47:59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2349"/>
    <d v="2014-11-26T07:14:00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2350"/>
    <d v="2012-04-16T18:31:0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2351"/>
    <d v="2013-10-21T21:59:00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2352"/>
    <d v="2014-08-16T12:25:12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2353"/>
    <d v="2013-05-14T10:47:40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2354"/>
    <d v="2011-11-13T10:22:07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2355"/>
    <d v="2014-05-31T22:00:0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2356"/>
    <d v="2013-06-02T14:19:27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2357"/>
    <d v="2011-08-09T21:02:21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2358"/>
    <d v="2011-09-24T11:02:33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x v="2359"/>
    <d v="2016-05-18T14:22:15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2360"/>
    <d v="2014-06-26T20:52:54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2361"/>
    <d v="2012-09-07T16:37:44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2362"/>
    <d v="2012-09-28T10:18:54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2363"/>
    <d v="2012-07-10T21:51:05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2364"/>
    <d v="2014-09-05T17:45:24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2365"/>
    <d v="2014-01-15T22:00:00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2366"/>
    <d v="2014-04-19T10:19:39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2367"/>
    <d v="2014-08-23T16:08:3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2368"/>
    <d v="2014-09-17T10:45:19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2369"/>
    <d v="2017-02-17T01:53:49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2370"/>
    <d v="2015-05-05T20:04:03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2371"/>
    <d v="2014-06-02T21:59:00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2372"/>
    <d v="2012-05-18T14:02:14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2373"/>
    <d v="2015-04-01T14:51:49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2374"/>
    <d v="2014-11-21T04:47:15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2375"/>
    <d v="2013-08-09T06:00:15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2376"/>
    <d v="2012-10-10T10:08:09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2377"/>
    <d v="2016-04-14T08:34:0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2378"/>
    <d v="2013-01-28T22:44:3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2379"/>
    <d v="2015-11-05T17:32:52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2380"/>
    <d v="2013-05-17T06:08:19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2381"/>
    <d v="2014-06-01T16:37:19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2382"/>
    <d v="2016-12-25T09:16:34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2383"/>
    <d v="2017-01-08T19:18:2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2384"/>
    <d v="2012-01-05T05:33:00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2385"/>
    <d v="2012-08-22T17:14:45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2386"/>
    <d v="2016-01-27T17:34:59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x v="2387"/>
    <d v="2016-10-12T18:50:3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2388"/>
    <d v="2015-05-20T11:25:38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2389"/>
    <d v="2014-07-02T21:00:00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2390"/>
    <d v="2015-07-16T13:51:45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2391"/>
    <d v="2014-02-10T16:21:14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2392"/>
    <d v="2014-12-24T23:00:00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2393"/>
    <d v="2011-12-23T12:17:29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2394"/>
    <d v="2009-10-12T14:59:00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2395"/>
    <d v="2010-05-08T16:16:00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2396"/>
    <d v="2011-07-08T23:37:31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2397"/>
    <d v="2012-03-18T06:17:05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2398"/>
    <d v="2015-01-17T06:38:23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2399"/>
    <d v="2012-04-10T16:36:27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2400"/>
    <d v="2015-12-24T20:21:26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2401"/>
    <d v="2013-08-10T07:15:2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2402"/>
    <d v="2012-10-19T17:00:57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2403"/>
    <d v="2012-05-25T08:14:00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2404"/>
    <d v="2015-06-28T09:09:3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2405"/>
    <d v="2016-02-29T22:13:59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2406"/>
    <d v="2013-04-06T00:16:22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2407"/>
    <d v="2016-11-20T12:48:47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2408"/>
    <d v="2016-08-15T01:00:00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2409"/>
    <d v="2014-08-09T08:44:07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2410"/>
    <d v="2015-12-29T05:46:41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2411"/>
    <d v="2015-05-27T12:41:2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2412"/>
    <d v="2017-02-02T08:46:01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2413"/>
    <d v="2015-09-06T08:46:0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2414"/>
    <d v="2012-12-05T03:23:41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415"/>
    <d v="2015-02-04T13:36:46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416"/>
    <d v="2015-10-28T19:07:14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2417"/>
    <d v="2016-05-03T10:41:56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418"/>
    <d v="2014-10-31T20:12:42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419"/>
    <d v="2016-07-04T09:46:00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2420"/>
    <d v="2015-11-15T09:13:09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421"/>
    <d v="2015-10-17T10:01:55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422"/>
    <d v="2016-02-10T10:42:44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423"/>
    <d v="2015-10-29T15:40:48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2424"/>
    <d v="2015-07-08T09:17:02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2425"/>
    <d v="2017-01-30T23:00:00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426"/>
    <d v="2015-08-01T11:53:00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427"/>
    <d v="2016-01-09T08:48:16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428"/>
    <d v="2014-11-14T12:16:31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429"/>
    <d v="2014-10-19T10:26:12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430"/>
    <d v="2016-06-12T02:29:03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431"/>
    <d v="2016-01-06T14:38:37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x v="2432"/>
    <d v="2016-12-02T17:36:43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433"/>
    <d v="2015-03-24T14:11:45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2434"/>
    <d v="2015-12-13T00:47:4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435"/>
    <d v="2014-12-17T12:30:45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436"/>
    <d v="2015-10-26T09:48:33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437"/>
    <d v="2016-12-18T03:20:15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2438"/>
    <d v="2015-02-16T19:40:47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439"/>
    <d v="2016-03-12T16:37:55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440"/>
    <d v="2015-07-10T12:50:49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441"/>
    <d v="2016-07-14T10:25:33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442"/>
    <d v="2015-01-01T14:13:14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443"/>
    <d v="2016-01-16T05:00:00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444"/>
    <d v="2016-01-01T14:20:12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445"/>
    <d v="2016-02-18T13:09:29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446"/>
    <d v="2015-07-26T21:59:0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447"/>
    <d v="2015-11-04T12:11:28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448"/>
    <d v="2015-01-17T19:12:00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449"/>
    <d v="2016-10-19T04:38:27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x v="2450"/>
    <d v="2015-06-13T10:37:23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451"/>
    <d v="2015-03-28T04:19:12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452"/>
    <d v="2016-05-20T08:08:22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453"/>
    <d v="2015-09-07T07:53:13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454"/>
    <d v="2014-12-25T14:27:03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455"/>
    <d v="2016-09-22T15:47:47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456"/>
    <d v="2015-08-01T18:18:24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457"/>
    <d v="2015-03-15T12:00:0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458"/>
    <d v="2015-03-19T15:31:27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459"/>
    <d v="2015-03-16T10:11:56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460"/>
    <d v="2015-11-30T18:00:0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2461"/>
    <d v="2015-02-15T14:30:07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462"/>
    <d v="2015-04-16T12:10:33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x v="2463"/>
    <d v="2016-11-17T13:28:06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464"/>
    <d v="2015-07-08T08:44:59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465"/>
    <d v="2016-02-08T07:01:00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466"/>
    <d v="2015-07-22T07:02:1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467"/>
    <d v="2014-12-02T23:34:20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468"/>
    <d v="2015-04-06T09:15:45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469"/>
    <d v="2016-04-16T12:43:26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470"/>
    <d v="2015-05-03T19:40:38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471"/>
    <d v="2016-11-02T15:31:32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472"/>
    <d v="2016-07-31T10:00:0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473"/>
    <d v="2014-12-04T18:03:01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474"/>
    <d v="2015-03-08T09:16:0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475"/>
    <d v="2014-11-09T12:47:59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476"/>
    <d v="2016-10-23T09:29:19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477"/>
    <d v="2015-01-16T04:30:47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x v="2478"/>
    <d v="2015-07-18T14:14:16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479"/>
    <d v="2015-04-13T09:59:35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480"/>
    <d v="2017-01-13T11:04:2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481"/>
    <d v="2014-08-17T13:58:18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x v="2482"/>
    <d v="2016-10-29T02:57:43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2483"/>
    <d v="2015-05-11T13:57:0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x v="2484"/>
    <d v="2016-07-06T09:00:58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x v="2485"/>
    <d v="2016-06-19T02:10:00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2486"/>
    <d v="2015-01-13T22:00:00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487"/>
    <d v="2014-12-31T22:59:00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2488"/>
    <d v="2014-09-01T14:10:17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489"/>
    <d v="2014-08-11T20:47:07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490"/>
    <d v="2015-01-01T00:59:00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491"/>
    <d v="2015-02-07T12:26:2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x v="2492"/>
    <d v="2016-06-28T03:41:35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2493"/>
    <d v="2016-05-21T03:02:18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2494"/>
    <d v="2016-09-03T10:41:49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2495"/>
    <d v="2014-09-17T06:02:11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496"/>
    <d v="2016-10-26T13:20:0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497"/>
    <d v="2017-03-14T11:22:02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498"/>
    <d v="2016-10-31T15:36:04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2499"/>
    <d v="2014-07-24T21:00:00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2500"/>
    <d v="2015-01-12T14:47:5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x v="2501"/>
    <d v="2015-08-03T10:09:3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x v="2502"/>
    <d v="2017-02-05T12:00:53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503"/>
    <d v="2015-10-14T20:30:5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2504"/>
    <d v="2016-12-07T22:59:00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505"/>
    <d v="2016-09-09T00:00:00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506"/>
    <d v="2015-06-30T18:40:46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2507"/>
    <d v="2016-12-22T03:01:03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508"/>
    <d v="2015-04-30T13:23:47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509"/>
    <d v="2017-02-01T09:55:59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510"/>
    <d v="2014-10-31T06:30:20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511"/>
    <d v="2014-07-25T16:15:02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x v="2512"/>
    <d v="2016-02-03T06:33:0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513"/>
    <d v="2014-09-17T20:00:00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2514"/>
    <d v="2013-11-22T10:00:00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515"/>
    <d v="2017-01-10T10:31:21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516"/>
    <d v="2014-07-23T09:54:40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517"/>
    <d v="2016-11-24T12:26:27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518"/>
    <d v="2017-01-31T17:32:00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2519"/>
    <d v="2017-02-19T22:37:48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2520"/>
    <d v="2017-01-21T05:47:58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521"/>
    <d v="2016-12-14T12:39:0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522"/>
    <d v="2017-01-01T09:55:27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523"/>
    <d v="2014-09-13T07:56:40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2524"/>
    <d v="2014-12-04T18:59:19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525"/>
    <d v="2014-08-19T18:44:0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526"/>
    <d v="2016-12-14T06:01:08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527"/>
    <d v="2016-02-14T10:20:32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x v="2528"/>
    <d v="2016-06-05T06:42:12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529"/>
    <d v="2017-02-28T12:54:42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530"/>
    <d v="2015-11-04T21:10:40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2531"/>
    <d v="2014-11-30T18:00:00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532"/>
    <d v="2014-09-05T14:30:02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533"/>
    <d v="2017-02-17T23:59:00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534"/>
    <d v="2016-02-22T18:57:56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2535"/>
    <d v="2016-11-26T13:20:13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2536"/>
    <d v="2014-02-02T12:02:06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x v="2537"/>
    <d v="2016-12-04T00:00:0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2538"/>
    <d v="2013-08-15T04:43:28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2539"/>
    <d v="2015-09-09T22:09:21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2540"/>
    <d v="2014-10-19T07:01:24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2541"/>
    <d v="2015-02-16T12:48:03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2542"/>
    <d v="2015-05-20T21:26:50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2543"/>
    <d v="2013-12-15T22:58:1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2544"/>
    <d v="2013-12-26T17:54:54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2545"/>
    <d v="2013-02-24T17:59:29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2546"/>
    <d v="2016-01-30T13:46:42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2547"/>
    <d v="2009-10-31T21:59:00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2548"/>
    <d v="2015-05-10T17:01:00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2549"/>
    <d v="2014-02-23T12:43:38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2550"/>
    <d v="2011-12-15T19:26:35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2551"/>
    <d v="2015-10-10T23:00:00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2552"/>
    <d v="2013-07-31T17:32:57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2553"/>
    <d v="2014-04-30T10:51:2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2554"/>
    <d v="2010-10-14T22:00:00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2555"/>
    <d v="2013-11-22T06:35:13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2556"/>
    <d v="2016-09-16T17:10:04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2557"/>
    <d v="2013-11-11T08:19:08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2558"/>
    <d v="2012-02-11T20:49:26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2559"/>
    <d v="2013-10-16T03:59:00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2560"/>
    <d v="2013-01-16T12:33:17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2561"/>
    <d v="2015-02-28T09:10:00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2562"/>
    <d v="2009-11-30T22:59:00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2563"/>
    <d v="2014-01-06T18:39:58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2564"/>
    <d v="2013-04-08T13:17:37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2565"/>
    <d v="2013-08-31T18:32:0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2566"/>
    <d v="2013-11-29T08:28:15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2567"/>
    <d v="2011-03-10T13:48:47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2568"/>
    <d v="2012-11-10T23:00:40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2569"/>
    <d v="2013-05-04T08:00:34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2570"/>
    <d v="2015-09-21T11:22:11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2571"/>
    <d v="2013-02-04T05:55:27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2572"/>
    <d v="2013-12-19T12:56:00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2573"/>
    <d v="2010-12-22T23:35:24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2574"/>
    <d v="2012-05-29T13:55:05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2575"/>
    <d v="2012-10-30T01:42:18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2576"/>
    <d v="2012-01-14T00:01:26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2577"/>
    <d v="2011-09-06T14:39:10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2578"/>
    <d v="2016-03-02T16:27:15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2579"/>
    <d v="2012-05-11T20:31:00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2580"/>
    <d v="2016-12-30T16:35:11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2581"/>
    <d v="2016-09-15T14:53:33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2582"/>
    <d v="2012-05-27T17:00:55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2583"/>
    <d v="2011-09-01T00:00:00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2584"/>
    <d v="2014-10-05T12:49:03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2585"/>
    <d v="2013-11-21T11:46:19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2586"/>
    <d v="2014-08-20T18:45:30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2587"/>
    <d v="2010-07-31T22:00:00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2588"/>
    <d v="2015-04-01T14:32:43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2589"/>
    <d v="2016-06-05T17:33:30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2590"/>
    <d v="2010-10-24T21:03:49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2591"/>
    <d v="2015-08-27T22:00:0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2592"/>
    <d v="2012-11-28T11:31:48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2593"/>
    <d v="2012-01-15T12:11:50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2594"/>
    <d v="2011-05-27T20:22:42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2595"/>
    <d v="2016-03-30T13:23:22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2596"/>
    <d v="2010-06-08T13:11:0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2597"/>
    <d v="2014-08-30T09:30:0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2598"/>
    <d v="2012-09-22T20:25:00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2599"/>
    <d v="2016-01-02T19:55:37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2600"/>
    <d v="2011-01-23T23:45:26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2601"/>
    <d v="2014-03-12T21:33:1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2602"/>
    <d v="2011-09-10T22:37:03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2603"/>
    <d v="2010-07-26T22:59:0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2604"/>
    <d v="2012-07-22T22:00:00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2605"/>
    <d v="2017-03-03T07:05:19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2606"/>
    <d v="2014-01-23T18:07:25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607"/>
    <d v="2012-12-10T21:37:27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2608"/>
    <d v="2012-05-04T21:20:19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2609"/>
    <d v="2012-08-25T12:19:07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2610"/>
    <d v="2012-02-29T22:59:00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2611"/>
    <d v="2010-10-21T23:00:0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2612"/>
    <d v="2014-07-13T20:30:00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2613"/>
    <d v="2014-12-01T16:59:21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2614"/>
    <d v="2012-12-19T09:24:05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2615"/>
    <d v="2013-11-14T11:07:02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2616"/>
    <d v="2011-12-11T23:06:16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2617"/>
    <d v="2014-10-01T06:43:13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2618"/>
    <d v="2014-11-21T18:02:03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2619"/>
    <d v="2013-02-13T16:37:4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2620"/>
    <d v="2013-11-27T16:08:31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2621"/>
    <d v="2010-07-08T16:40:0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2622"/>
    <d v="2012-05-14T13:44:55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2623"/>
    <d v="2012-11-17T18:00:00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2624"/>
    <d v="2012-04-08T22:42:49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2625"/>
    <d v="2010-06-25T15:32:00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2626"/>
    <d v="2014-03-16T16:00:00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2627"/>
    <d v="2013-03-22T16:15:45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2628"/>
    <d v="2014-05-11T22:03:29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2629"/>
    <d v="2014-05-04T00:00:00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2630"/>
    <d v="2016-01-29T02:00:29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2631"/>
    <d v="2012-01-18T14:00:0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2632"/>
    <d v="2013-11-03T14:09:17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2633"/>
    <d v="2012-09-02T05:30:48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2634"/>
    <d v="2013-06-30T13:58:00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635"/>
    <d v="2015-08-10T18:12:06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636"/>
    <d v="2017-02-09T20:19:05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637"/>
    <d v="2016-02-18T14:14:20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2638"/>
    <d v="2016-11-29T11:01:45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2639"/>
    <d v="2016-04-18T08:00:00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640"/>
    <d v="2017-02-18T17:59:00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2641"/>
    <d v="2016-09-09T12:00:48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642"/>
    <d v="2016-06-30T12:45:06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643"/>
    <d v="2016-03-12T13:52:44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x v="2644"/>
    <d v="2016-02-20T19:02:56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645"/>
    <d v="2016-01-17T12:01:01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646"/>
    <d v="2016-06-04T09:41:1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647"/>
    <d v="2016-11-18T09:43:32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648"/>
    <d v="2015-01-24T21:56:39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649"/>
    <d v="2015-08-20T14:00:39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650"/>
    <d v="2016-09-13T01:05:00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651"/>
    <d v="2015-04-26T14:55:59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2652"/>
    <d v="2016-11-17T08:15:33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2653"/>
    <d v="2015-04-09T22:59:00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654"/>
    <d v="2015-01-18T22:11:05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655"/>
    <d v="2017-03-14T08:02:35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2656"/>
    <d v="2017-02-20T13:00:00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657"/>
    <d v="2016-02-11T11:05:53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2658"/>
    <d v="2016-10-17T09:15:19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659"/>
    <d v="2015-09-01T09:05:19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660"/>
    <d v="2016-10-25T21:59:00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2661"/>
    <d v="2016-10-06T09:15:32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2662"/>
    <d v="2016-04-21T23:06:14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663"/>
    <d v="2014-08-15T14:20:34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x v="2664"/>
    <d v="2017-02-09T01:16:4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665"/>
    <d v="2017-01-22T22:59:00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2666"/>
    <d v="2015-06-01T11:01:0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667"/>
    <d v="2014-09-04T00:59:00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2668"/>
    <d v="2015-11-08T19:21:33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2669"/>
    <d v="2016-03-25T10:59:16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2670"/>
    <d v="2016-06-28T10:43:05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671"/>
    <d v="2015-08-13T19:24:57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x v="2672"/>
    <d v="2016-02-21T16:36:3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x v="2673"/>
    <d v="2016-02-25T01:25:01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674"/>
    <d v="2016-06-20T12:59:00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2675"/>
    <d v="2014-11-30T16:42:02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676"/>
    <d v="2014-08-09T16:43:42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677"/>
    <d v="2016-10-02T12:04:46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2678"/>
    <d v="2016-08-23T14:54:00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679"/>
    <d v="2015-03-27T19:46:48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x v="2680"/>
    <d v="2015-12-31T17:00:00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681"/>
    <d v="2016-01-09T18:00:00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682"/>
    <d v="2014-06-23T01:04:10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x v="2683"/>
    <d v="2016-10-01T02:33:45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684"/>
    <d v="2016-09-28T16:24:55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685"/>
    <d v="2014-09-03T12:49:24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686"/>
    <d v="2016-07-12T12:51:00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2687"/>
    <d v="2016-05-07T15:11:59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688"/>
    <d v="2016-11-11T23:00:00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2689"/>
    <d v="2014-11-30T16:59:00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690"/>
    <d v="2014-11-29T10:00:00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691"/>
    <d v="2014-07-27T09:27:00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692"/>
    <d v="2014-11-27T21:28:17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2693"/>
    <d v="2015-11-18T23:03:21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2694"/>
    <d v="2014-11-13T02:02:00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2695"/>
    <d v="2013-07-06T23:28:23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2696"/>
    <d v="2014-02-19T03:08:42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2697"/>
    <d v="2013-08-04T17:06:2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2698"/>
    <d v="2013-12-21T14:32:11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2699"/>
    <d v="2016-04-10T01:54:24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2700"/>
    <d v="2013-11-26T00:30:59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2701"/>
    <d v="2012-09-30T18:17:02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x v="2702"/>
    <d v="2015-11-17T13:04:53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2703"/>
    <d v="2014-02-05T13:58:17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2704"/>
    <d v="2011-10-16T17:09:0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2705"/>
    <d v="2014-01-03T22:09:05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706"/>
    <d v="2012-05-06T15:41:56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2707"/>
    <d v="2014-09-11T03:04:10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2708"/>
    <d v="2016-01-13T22:00:11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2709"/>
    <d v="2011-07-21T22:42:01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x v="2710"/>
    <d v="2016-05-14T07:35:36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2711"/>
    <d v="2014-05-10T21:18:53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2712"/>
    <d v="2015-01-28T16:14:52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2713"/>
    <d v="2012-08-10T15:44:48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2714"/>
    <d v="2014-08-02T09:49:43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2715"/>
    <d v="2014-08-08T15:53:24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2716"/>
    <d v="2016-03-14T09:06:15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2717"/>
    <d v="2014-08-24T14:48:11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2718"/>
    <d v="2014-06-15T11:08:07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2719"/>
    <d v="2014-04-24T13:11:07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2720"/>
    <d v="2015-06-25T22:32:55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2721"/>
    <d v="2015-05-28T22:27:33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2722"/>
    <d v="2016-04-10T12:41:12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2723"/>
    <d v="2013-01-05T18:37:18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2724"/>
    <d v="2016-02-11T17:22:17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2725"/>
    <d v="2011-10-09T11:07:13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2726"/>
    <d v="2013-08-30T06:53:40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2727"/>
    <d v="2014-10-03T21:30:00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2728"/>
    <d v="2014-03-02T13:01:17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2729"/>
    <d v="2014-04-13T12:18:15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2730"/>
    <d v="2015-05-13T14:04:28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x v="2731"/>
    <d v="2016-02-13T20:39:31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2732"/>
    <d v="2016-07-14T12:12:00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2733"/>
    <d v="2013-12-08T23:59:00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2734"/>
    <d v="2016-06-17T23:19:50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2735"/>
    <d v="2014-06-11T03:50:21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2736"/>
    <d v="2014-03-23T20:15:27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2737"/>
    <d v="2012-04-04T10:46:15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2738"/>
    <d v="2014-07-23T14:40:24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2739"/>
    <d v="2012-04-13T08:17:15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740"/>
    <d v="2016-11-18T13:03:1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2741"/>
    <d v="2012-12-07T16:23:42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2742"/>
    <d v="2016-01-07T22:53:1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2743"/>
    <d v="2015-01-19T02:30:00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2744"/>
    <d v="2014-08-14T17:27:00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2745"/>
    <d v="2013-10-09T02:18:07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2746"/>
    <d v="2016-03-30T09:41:35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2747"/>
    <d v="2012-06-09T14:20:08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x v="2748"/>
    <d v="2015-12-25T08:21:53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2749"/>
    <d v="2014-04-04T20:59:39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2750"/>
    <d v="2014-04-06T13:01:04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2751"/>
    <d v="2011-10-28T14:56:4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2752"/>
    <d v="2016-03-13T15:25:16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2753"/>
    <d v="2013-05-30T10:53:45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2754"/>
    <d v="2014-04-19T06:34:08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2755"/>
    <d v="2015-04-30T10:00:51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2756"/>
    <d v="2015-09-25T08:58:5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2757"/>
    <d v="2016-07-14T01:51:34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2758"/>
    <d v="2014-11-14T15:30:00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2759"/>
    <d v="2014-08-07T09:35:17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2760"/>
    <d v="2016-06-05T00:21:33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2761"/>
    <d v="2014-11-25T18:55:00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2762"/>
    <d v="2015-12-24T15:47:48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2763"/>
    <d v="2016-12-31T20:46:11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2764"/>
    <d v="2014-07-31T03:46:2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2765"/>
    <d v="2014-11-28T22:33:0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x v="2766"/>
    <d v="2016-08-06T17:44:54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2767"/>
    <d v="2015-12-19T10:07:09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2768"/>
    <d v="2016-04-23T13:40:21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2769"/>
    <d v="2017-01-21T15:45:31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2770"/>
    <d v="2015-01-01T02:20:26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2771"/>
    <d v="2015-08-06T05:05:21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x v="2772"/>
    <d v="2015-07-09T10:47:3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2773"/>
    <d v="2015-02-16T18:08:47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2774"/>
    <d v="2015-12-16T22:38:46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2775"/>
    <d v="2015-04-28T22:22:0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2776"/>
    <d v="2014-10-02T11:56:32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2777"/>
    <d v="2014-05-02T16:52:53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2778"/>
    <d v="2014-10-19T17:19:43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2779"/>
    <d v="2016-11-30T23:06:21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2780"/>
    <d v="2016-06-16T11:02:46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2781"/>
    <d v="2016-01-08T16:54:35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2782"/>
    <d v="2015-09-06T20:27:43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2783"/>
    <d v="2015-05-15T11:01:52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2784"/>
    <d v="2015-06-18T11:08:25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2785"/>
    <d v="2015-09-05T20:36:46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2786"/>
    <d v="2014-08-14T12:20:08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2787"/>
    <d v="2015-02-23T19:42:42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2788"/>
    <d v="2014-12-05T10:04:40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2789"/>
    <d v="2014-12-08T20:12:08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2790"/>
    <d v="2015-06-30T09:45:0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2791"/>
    <d v="2015-03-27T20:43:06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2792"/>
    <d v="2015-05-19T09:06:29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2793"/>
    <d v="2014-09-25T10:24:24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2794"/>
    <d v="2014-08-09T11:22:0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2795"/>
    <d v="2016-06-18T11:23:02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2796"/>
    <d v="2014-07-05T23:08:50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2797"/>
    <d v="2015-06-25T22:00:00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2798"/>
    <d v="2014-09-12T11:38:15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2799"/>
    <d v="2016-09-21T19:17:45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2800"/>
    <d v="2015-02-22T02:29:23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2801"/>
    <d v="2015-05-30T15:26:11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2802"/>
    <d v="2014-11-13T14:18:47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2803"/>
    <d v="2014-08-20T10:22:32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2804"/>
    <d v="2015-08-02T22:27:37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2805"/>
    <d v="2016-05-08T14:12:07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2806"/>
    <d v="2015-07-15T11:28:59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2807"/>
    <d v="2017-03-06T07:00:0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2808"/>
    <d v="2014-10-15T09:51:36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2809"/>
    <d v="2014-08-16T15:44:12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2810"/>
    <d v="2015-10-28T11:17:07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2811"/>
    <d v="2014-06-28T13:21:54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2812"/>
    <d v="2015-03-01T02:08:41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2813"/>
    <d v="2017-01-12T10:42:00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2814"/>
    <d v="2016-11-01T21:59:00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2815"/>
    <d v="2015-02-22T06:14:45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2816"/>
    <d v="2014-11-28T11:20:01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x v="2817"/>
    <d v="2015-12-12T04:00:0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2818"/>
    <d v="2014-08-12T06:52:58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2819"/>
    <d v="2015-11-13T15:55:56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2820"/>
    <d v="2014-12-31T22:12:15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x v="2821"/>
    <d v="2016-06-03T01:38:4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2822"/>
    <d v="2015-02-05T19:25:00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2823"/>
    <d v="2014-12-03T19:31:39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x v="2824"/>
    <d v="2016-02-20T04:29:30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2825"/>
    <d v="2017-01-03T00:04:27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2826"/>
    <d v="2015-08-16T10:13:11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2827"/>
    <d v="2015-11-21T17:13:39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2828"/>
    <d v="2015-09-15T05:11:00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2829"/>
    <d v="2016-02-25T04:57:14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2830"/>
    <d v="2016-10-09T04:56:59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2831"/>
    <d v="2016-06-28T10:01:26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x v="2832"/>
    <d v="2015-02-08T15:58:29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2833"/>
    <d v="2016-09-20T23:45:04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2834"/>
    <d v="2016-01-01T02:38:51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2835"/>
    <d v="2016-11-15T12:13:22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2836"/>
    <d v="2015-04-28T21:09:19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x v="2837"/>
    <d v="2015-08-24T03:22:0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x v="2838"/>
    <d v="2016-09-18T14:26:25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839"/>
    <d v="2016-04-02T02:06:57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2840"/>
    <d v="2015-04-09T19:27:22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2841"/>
    <d v="2014-12-19T13:31:2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2842"/>
    <d v="2015-11-26T00:03:36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2843"/>
    <d v="2015-07-20T12:43:48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x v="2844"/>
    <d v="2016-12-10T05:00:00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x v="2845"/>
    <d v="2015-06-08T09:00:00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x v="2846"/>
    <d v="2015-10-11T12:43:4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x v="2847"/>
    <d v="2016-02-21T02:24:17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2848"/>
    <d v="2014-07-12T22:59:00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x v="2849"/>
    <d v="2016-04-27T07:55:00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2850"/>
    <d v="2015-03-07T13:55:01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x v="2851"/>
    <d v="2016-05-26T11:57:43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2852"/>
    <d v="2015-09-11T12:22:49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2853"/>
    <d v="2016-05-25T09:29:18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2854"/>
    <d v="2017-01-02T16:13:29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x v="2855"/>
    <d v="2015-09-12T14:57:42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x v="2856"/>
    <d v="2015-06-14T07:00:55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x v="2857"/>
    <d v="2016-04-21T04:44:38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2858"/>
    <d v="2016-07-08T11:32:14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2859"/>
    <d v="2015-05-21T23:25:0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2860"/>
    <d v="2015-05-10T13:28:25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2861"/>
    <d v="2016-02-19T22:06:37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2862"/>
    <d v="2013-11-02T16:09:05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2863"/>
    <d v="2012-09-07T01:51:0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2864"/>
    <d v="2016-07-21T22:37:55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2865"/>
    <d v="2012-07-21T08:51:0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2866"/>
    <d v="2015-06-20T13:06:13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2867"/>
    <d v="2015-02-26T22:02:41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2868"/>
    <d v="2016-08-02T16:01:11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2869"/>
    <d v="2014-01-05T07:31:00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2870"/>
    <d v="2012-11-15T09:40:52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2871"/>
    <d v="2013-10-02T07:27:54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2872"/>
    <d v="2015-02-15T09:38:00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873"/>
    <d v="2011-06-18T15:14:06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2874"/>
    <d v="2013-06-16T14:47:55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2875"/>
    <d v="2015-04-03T09:38:00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2876"/>
    <d v="2011-08-27T12:57:11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2877"/>
    <d v="2014-09-16T05:24:19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2878"/>
    <d v="2013-07-31T13:43:0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2879"/>
    <d v="2014-09-03T17:36:18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2880"/>
    <d v="2016-08-04T18:10:3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2881"/>
    <d v="2013-05-01T15:42:37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2882"/>
    <d v="2014-12-31T11:05:38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2883"/>
    <d v="2015-06-30T17:55:00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2884"/>
    <d v="2014-11-22T07:13:54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2885"/>
    <d v="2015-03-31T18:18:0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2886"/>
    <d v="2015-03-02T15:16:0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2887"/>
    <d v="2014-09-16T23:06:39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2888"/>
    <d v="2017-02-23T04:14:42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2889"/>
    <d v="2015-11-08T16:10:20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2890"/>
    <d v="2015-11-02T22:15:59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2891"/>
    <d v="2016-05-12T04:47:14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2892"/>
    <d v="2015-05-27T13:47:19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2893"/>
    <d v="2014-09-30T21:59:00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2894"/>
    <d v="2015-09-02T00:47:27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2895"/>
    <d v="2015-08-02T00:03:1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2896"/>
    <d v="2015-09-17T11:00:0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2897"/>
    <d v="2016-07-03T21:40:24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2898"/>
    <d v="2014-09-20T09:40:33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2899"/>
    <d v="2015-08-28T06:12:00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2900"/>
    <d v="2015-04-28T19:16:39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2901"/>
    <d v="2014-11-12T19:29:53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2902"/>
    <d v="2015-12-19T04:46:30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2903"/>
    <d v="2015-10-26T15:20:00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904"/>
    <d v="2014-09-25T15:43:11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2905"/>
    <d v="2014-05-30T09:35:01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2906"/>
    <d v="2016-12-25T05:00:00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2907"/>
    <d v="2015-04-04T19:30:22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2908"/>
    <d v="2014-12-13T16:49:25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2909"/>
    <d v="2015-01-31T14:12:0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2910"/>
    <d v="2015-10-09T17:38:06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x v="2911"/>
    <d v="2015-09-23T14:34:24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2912"/>
    <d v="2016-04-03T10:25:41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2913"/>
    <d v="2015-03-27T18:44:45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2914"/>
    <d v="2015-02-28T14:17:35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2915"/>
    <d v="2016-05-15T10:21:00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2916"/>
    <d v="2014-06-18T14:13:0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2917"/>
    <d v="2014-12-13T05:19:29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2918"/>
    <d v="2016-09-20T02:29:57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2919"/>
    <d v="2015-07-26T10:00:58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2920"/>
    <d v="2016-04-08T05:56:16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2921"/>
    <d v="2014-07-14T23:11:00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2922"/>
    <d v="2015-01-15T09:56:45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2923"/>
    <d v="2015-03-30T13:52:3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2924"/>
    <d v="2015-08-31T00:45:37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2925"/>
    <d v="2015-02-15T21:21:13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2926"/>
    <d v="2015-09-09T10:00:0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x v="2927"/>
    <d v="2015-08-23T01:21:12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2928"/>
    <d v="2016-03-28T10:18:15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2929"/>
    <d v="2016-05-01T14:48:26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2930"/>
    <d v="2014-08-31T13:39:00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x v="2931"/>
    <d v="2016-01-18T07:00:00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2932"/>
    <d v="2014-09-01T09:30:34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2933"/>
    <d v="2015-06-30T15:55:53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2934"/>
    <d v="2014-10-05T13:13:3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2935"/>
    <d v="2015-05-01T16:02:41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2936"/>
    <d v="2015-03-30T21:22:0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2937"/>
    <d v="2016-12-09T08:51:39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2938"/>
    <d v="2016-04-20T22:00:00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2939"/>
    <d v="2016-05-13T22:59:0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2940"/>
    <d v="2014-09-17T06:49:5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2941"/>
    <d v="2014-11-09T13:47:51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2942"/>
    <d v="2015-12-11T05:04:23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2943"/>
    <d v="2016-04-02T18:10:0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2944"/>
    <d v="2015-07-01T00:00:00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2945"/>
    <d v="2014-10-30T16:22:42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2946"/>
    <d v="2014-08-24T17:14:09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2947"/>
    <d v="2014-06-27T16:04:2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2948"/>
    <d v="2015-04-05T05:00:0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2949"/>
    <d v="2015-10-21T09:01:14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2950"/>
    <d v="2016-06-09T19:15:06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2951"/>
    <d v="2015-10-24T20:06:23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2952"/>
    <d v="2015-06-11T09:00:0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2953"/>
    <d v="2016-01-15T23:00:0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2954"/>
    <d v="2016-09-13T15:30:0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2955"/>
    <d v="2015-05-07T18:52:36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2956"/>
    <d v="2016-08-07T13:32:25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2957"/>
    <d v="2015-11-08T15:40:3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2958"/>
    <d v="2015-07-20T16:46:32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2959"/>
    <d v="2014-10-02T14:59:02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2960"/>
    <d v="2016-05-04T13:58:52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2961"/>
    <d v="2015-07-16T13:37:02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2962"/>
    <d v="2014-08-03T05:39:39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2963"/>
    <d v="2014-08-13T17:31:52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2964"/>
    <d v="2014-08-25T14:38:08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2965"/>
    <d v="2014-08-03T09:48:04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2966"/>
    <d v="2014-09-27T07:27:2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2967"/>
    <d v="2015-01-13T13:39:19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2968"/>
    <d v="2014-10-14T12:43:14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2969"/>
    <d v="2014-10-23T17:30:40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2970"/>
    <d v="2014-07-06T11:13: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2971"/>
    <d v="2015-01-19T12:14:58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2972"/>
    <d v="2014-11-29T08:59:00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2973"/>
    <d v="2014-10-24T17:26:00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2974"/>
    <d v="2014-10-29T16:57:51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2975"/>
    <d v="2015-02-20T02:34:13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2976"/>
    <d v="2015-03-27T13:43:15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2977"/>
    <d v="2016-09-02T10:36:20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2978"/>
    <d v="2016-07-02T08:25:10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2979"/>
    <d v="2016-09-15T08:49:05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2980"/>
    <d v="2016-02-21T07:48:09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2981"/>
    <d v="2015-05-21T16:47:58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2982"/>
    <d v="2015-01-30T21:25:00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2983"/>
    <d v="2014-10-15T18:00:00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2984"/>
    <d v="2014-12-15T07:12:57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2985"/>
    <d v="2015-04-04T08:43:57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2986"/>
    <d v="2014-10-31T16:45:4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2987"/>
    <d v="2015-01-12T00:00:0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2988"/>
    <d v="2015-02-05T10:11:18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2989"/>
    <d v="2015-01-29T11:46:05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2990"/>
    <d v="2015-08-10T00:59:00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2991"/>
    <d v="2014-11-27T16:24:00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2992"/>
    <d v="2015-02-11T07:13:42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x v="2993"/>
    <d v="2016-10-14T10:00:00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2994"/>
    <d v="2016-07-24T04:32:46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2995"/>
    <d v="2016-12-15T07:39:4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2996"/>
    <d v="2016-02-04T01:50:33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2997"/>
    <d v="2014-11-11T15:13:28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2998"/>
    <d v="2016-10-10T08:32:50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2999"/>
    <d v="2015-12-15T06:10:00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x v="3000"/>
    <d v="2015-06-27T15:59:00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3001"/>
    <d v="2015-02-13T19:43:02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3002"/>
    <d v="2015-11-14T11:16:44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x v="3003"/>
    <d v="2015-10-02T12:00:00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3004"/>
    <d v="2014-09-30T09:19:09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3005"/>
    <d v="2014-09-27T19:38:33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3006"/>
    <d v="2017-02-11T10:20:30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3007"/>
    <d v="2015-03-01T15:47:19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3008"/>
    <d v="2014-08-21T15:50:26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3009"/>
    <d v="2014-10-23T22:00:00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3010"/>
    <d v="2016-07-03T01:38:5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3011"/>
    <d v="2014-08-08T15:20:12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3012"/>
    <d v="2015-02-28T01:32:16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3013"/>
    <d v="2015-07-01T15:45:37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x v="3014"/>
    <d v="2016-07-25T13:00:00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3015"/>
    <d v="2017-01-30T00:59:00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3016"/>
    <d v="2015-04-02T22:37:3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3017"/>
    <d v="2014-07-30T12:03:16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3018"/>
    <d v="2015-03-31T19:01:30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3019"/>
    <d v="2015-01-26T01:12:21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3020"/>
    <d v="2017-03-08T01:30:00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3021"/>
    <d v="2014-06-12T13:08:05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3022"/>
    <d v="2014-05-04T11:11:40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3023"/>
    <d v="2016-11-06T03:49:07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024"/>
    <d v="2017-02-28T22:00:00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3025"/>
    <d v="2016-11-05T16:11:52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3026"/>
    <d v="2015-12-15T01:59:00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3027"/>
    <d v="2017-01-03T18:04:09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3028"/>
    <d v="2016-01-30T22:17:00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3029"/>
    <d v="2014-11-20T13:48:21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3030"/>
    <d v="2015-06-29T21:06:42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3031"/>
    <d v="2015-07-08T10:45:0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032"/>
    <d v="2016-06-28T17:15:33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3033"/>
    <d v="2016-08-06T15:35:08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3034"/>
    <d v="2014-06-16T00:50:05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3035"/>
    <d v="2015-02-28T18:42:05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3036"/>
    <d v="2014-06-12T18:12:35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037"/>
    <d v="2016-03-14T08:35:29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3038"/>
    <d v="2016-03-30T06:36:20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3039"/>
    <d v="2015-05-22T07:00:00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3040"/>
    <d v="2015-03-04T12:57:27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3041"/>
    <d v="2017-01-27T12:29:51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042"/>
    <d v="2016-01-02T10:27:01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3043"/>
    <d v="2014-09-07T16:13:14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3044"/>
    <d v="2016-06-23T10:06:23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3045"/>
    <d v="2014-05-23T08:05:25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3046"/>
    <d v="2016-12-29T16:01:40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3047"/>
    <d v="2014-10-23T04:17:59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3048"/>
    <d v="2015-10-31T16:45:00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3049"/>
    <d v="2014-08-08T18:48:5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3050"/>
    <d v="2015-06-03T23:26:00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3051"/>
    <d v="2014-10-08T06:16:18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3052"/>
    <d v="2014-10-31T21:59:00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3053"/>
    <d v="2014-09-01T19:10:2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3054"/>
    <d v="2016-11-07T12:12:55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x v="3055"/>
    <d v="2017-02-10T00:28:53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3056"/>
    <d v="2014-08-12T12:57:31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3057"/>
    <d v="2015-05-19T15:00:49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3058"/>
    <d v="2015-10-21T17:00:00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3059"/>
    <d v="2014-07-09T11:24:2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x v="3060"/>
    <d v="2016-12-04T09:04:47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3061"/>
    <d v="2016-09-02T01:00:00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3062"/>
    <d v="2014-11-30T13:58:01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3063"/>
    <d v="2016-08-02T17:00:00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3064"/>
    <d v="2016-03-14T03:24:43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3065"/>
    <d v="2015-03-01T09:21:16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066"/>
    <d v="2015-08-20T12:19:02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3067"/>
    <d v="2016-12-11T10:20:08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3068"/>
    <d v="2016-02-12T22:42:12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3069"/>
    <d v="2015-07-03T15:26:26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3070"/>
    <d v="2015-02-17T21:26:31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3071"/>
    <d v="2015-12-21T08:07:17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3072"/>
    <d v="2016-12-06T19:09:02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3073"/>
    <d v="2015-07-16T15:38:56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3074"/>
    <d v="2014-07-10T13:40:11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3075"/>
    <d v="2014-08-26T16:20:12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3076"/>
    <d v="2014-07-31T20:50:38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3077"/>
    <d v="2014-11-13T06:35:08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078"/>
    <d v="2016-01-06T16:50: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x v="3079"/>
    <d v="2017-01-11T11:49:08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x v="3080"/>
    <d v="2017-01-07T01:12:49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3081"/>
    <d v="2010-03-15T00:59:0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3082"/>
    <d v="2010-11-29T23:00:0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3083"/>
    <d v="2015-08-04T18:33:53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3084"/>
    <d v="2014-12-08T17:21:27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3085"/>
    <d v="2015-03-12T05:07:43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086"/>
    <d v="2014-09-21T12:32:49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3087"/>
    <d v="2016-03-09T18:35:00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3088"/>
    <d v="2014-08-15T20:04:23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3089"/>
    <d v="2015-07-11T22:58:11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3090"/>
    <d v="2014-02-03T05:41:3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3091"/>
    <d v="2011-04-24T00:59:00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3092"/>
    <d v="2013-04-27T15:16:31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3093"/>
    <d v="2012-10-04T17:07:13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3094"/>
    <d v="2013-10-19T06:13:06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3095"/>
    <d v="2014-12-05T12:30:29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3096"/>
    <d v="2013-11-08T19:18:59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3097"/>
    <d v="2016-11-03T12:00:08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3098"/>
    <d v="2013-01-11T14:00:24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3099"/>
    <d v="2014-11-14T00:39:19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x v="3100"/>
    <d v="2015-12-30T10:50:10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3101"/>
    <d v="2010-07-21T13:00:00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3102"/>
    <d v="2013-09-14T07:07:20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3103"/>
    <d v="2013-11-27T00:41:5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3104"/>
    <d v="2016-02-11T10:18:3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3105"/>
    <d v="2014-11-16T02:05:48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3106"/>
    <d v="2015-04-02T10:36:2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3107"/>
    <d v="2010-07-30T18:00:0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x v="3108"/>
    <d v="2016-07-13T00:49:59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3109"/>
    <d v="2016-06-29T14:20:14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110"/>
    <d v="2014-03-15T12:58:29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3111"/>
    <d v="2015-01-10T01:59:0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3112"/>
    <d v="2014-01-28T09:10:27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3113"/>
    <d v="2016-03-31T10:56:25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3114"/>
    <d v="2013-09-16T14:30:06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3115"/>
    <d v="2016-12-23T01:59:00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3116"/>
    <d v="2013-02-04T14:29:34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17"/>
    <d v="2011-07-16T11:32:54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3118"/>
    <d v="2012-05-19T11:05:05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3119"/>
    <d v="2016-03-05T13:44:56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120"/>
    <d v="2015-05-13T10:18:51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3121"/>
    <d v="2016-03-30T14:10:58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3122"/>
    <d v="2016-01-02T18:56:47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3123"/>
    <d v="2016-09-03T08:02:55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3124"/>
    <d v="2015-01-18T20:39:50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3125"/>
    <d v="2015-04-11T00:00:00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3126"/>
    <d v="2014-11-05T22:22:37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3127"/>
    <d v="2015-08-18T15:01:15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3128"/>
    <d v="2015-09-07T03:47:55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3129"/>
    <d v="2015-08-25T11:34:42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3130"/>
    <d v="2016-11-26T12:41:13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3131"/>
    <d v="2014-05-31T17:30:00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3132"/>
    <d v="2015-08-21T21:59:00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3133"/>
    <d v="2016-07-15T14:42:26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3134"/>
    <d v="2015-03-14T09:00:0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3135"/>
    <d v="2014-08-10T15:13:07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3136"/>
    <d v="2015-03-24T13:34:04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3137"/>
    <d v="2015-02-18T11:43:09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3138"/>
    <d v="2014-11-09T19:41:3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3139"/>
    <d v="2015-02-21T10:29:56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3140"/>
    <d v="2015-03-11T10:23:56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3141"/>
    <d v="2014-12-31T10:54:5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3142"/>
    <d v="2014-10-27T15:25:08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3143"/>
    <d v="2016-05-27T16:04:0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3144"/>
    <d v="2015-08-07T22:04:52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3145"/>
    <d v="2016-03-23T00:38:53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3146"/>
    <d v="2015-03-12T11:49:11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x v="3147"/>
    <d v="2017-02-05T10:44:00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3148"/>
    <d v="2016-02-11T21:08:24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3149"/>
    <d v="2016-06-27T20:23:33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3150"/>
    <d v="2015-03-07T23:14:57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3151"/>
    <d v="2016-02-27T15:35:43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52"/>
    <d v="2015-08-03T22:27:54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x v="3153"/>
    <d v="2015-10-05T00:39:46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154"/>
    <d v="2016-01-29T08:46:1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3155"/>
    <d v="2015-03-17T12:00:0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3156"/>
    <d v="2015-12-07T16:57:42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3157"/>
    <d v="2015-10-18T13:38:49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x v="3158"/>
    <d v="2016-02-13T15:35:1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3159"/>
    <d v="2015-09-27T12:38:24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3160"/>
    <d v="2014-09-21T13:48:38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3161"/>
    <d v="2016-06-07T15:06:0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3162"/>
    <d v="2014-11-14T19:22:14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3163"/>
    <d v="2015-03-13T18:20:16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3164"/>
    <d v="2015-10-03T15:00:00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3165"/>
    <d v="2015-05-10T19:45:04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3166"/>
    <d v="2014-08-14T16:50:34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3167"/>
    <d v="2015-04-20T12:25:49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3168"/>
    <d v="2015-05-14T17:56:12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3169"/>
    <d v="2016-02-01T04:43:33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3170"/>
    <d v="2014-12-13T15:02:41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x v="3171"/>
    <d v="2017-02-25T18:09:49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3172"/>
    <d v="2014-08-20T03:21:17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3173"/>
    <d v="2015-02-22T14:09:13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3174"/>
    <d v="2014-11-29T10:40:52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3175"/>
    <d v="2015-03-19T12:15:30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3176"/>
    <d v="2014-11-13T11:20:28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3177"/>
    <d v="2014-07-18T21:43:2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3178"/>
    <d v="2016-10-15T13:21:0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3179"/>
    <d v="2015-11-16T10:04:58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3180"/>
    <d v="2016-10-29T17:43:54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3181"/>
    <d v="2015-03-16T11:28:00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3182"/>
    <d v="2015-06-14T22:09:29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3183"/>
    <d v="2014-07-05T17:07:12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3184"/>
    <d v="2015-12-25T01:55:36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3185"/>
    <d v="2015-12-30T10:12:33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3186"/>
    <d v="2015-03-31T07:14:00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x v="3187"/>
    <d v="2016-03-23T05:52:07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3188"/>
    <d v="2016-01-26T08:08:17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89"/>
    <d v="2016-03-13T14:45:24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3190"/>
    <d v="2014-10-05T13:13:41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3191"/>
    <d v="2015-04-25T14:17:06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3192"/>
    <d v="2014-08-07T17:13:48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3193"/>
    <d v="2017-02-23T23:51:40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3194"/>
    <d v="2014-08-07T09:56:49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3195"/>
    <d v="2016-06-19T02:11:57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3196"/>
    <d v="2015-09-23T14:10:01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3197"/>
    <d v="2014-08-03T12:05:47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3198"/>
    <d v="2016-03-25T14:36:40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3199"/>
    <d v="2014-09-15T14:09:00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x v="3200"/>
    <d v="2016-07-15T00:57:0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3201"/>
    <d v="2014-07-28T18:29:40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3202"/>
    <d v="2014-12-19T13:38:00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3203"/>
    <d v="2015-12-28T00:00:00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3204"/>
    <d v="2014-10-29T16:45:00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3205"/>
    <d v="2016-07-04T22:59:00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3206"/>
    <d v="2014-11-10T15:34:49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3207"/>
    <d v="2016-05-22T08:59:34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3208"/>
    <d v="2014-07-02T18:42:23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3209"/>
    <d v="2015-09-24T13:09:25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3210"/>
    <d v="2015-02-27T18:01:34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3211"/>
    <d v="2016-04-05T22:04:5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3212"/>
    <d v="2014-07-10T15:29:10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3213"/>
    <d v="2014-11-21T23:59:00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3214"/>
    <d v="2015-03-01T12:07:2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3215"/>
    <d v="2014-08-09T15:57:05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3216"/>
    <d v="2015-04-27T09:42:1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3217"/>
    <d v="2014-09-30T17:23:43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3218"/>
    <d v="2015-06-29T09:21:58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3219"/>
    <d v="2015-02-23T21:00:00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3220"/>
    <d v="2016-07-30T17:04:5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3221"/>
    <d v="2015-06-02T20:31:16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3222"/>
    <d v="2015-05-10T11:22:37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223"/>
    <d v="2015-03-25T01:01:00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3224"/>
    <d v="2014-08-12T21:19:26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3225"/>
    <d v="2014-09-25T21:22:19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3226"/>
    <d v="2015-04-13T21:21:58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3227"/>
    <d v="2014-12-25T14:16:00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3228"/>
    <d v="2015-08-02T16:00:00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3229"/>
    <d v="2014-06-27T15:33:28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3230"/>
    <d v="2014-08-08T15:31:03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3231"/>
    <d v="2014-09-18T14:59:32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3232"/>
    <d v="2014-10-19T20:07:0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233"/>
    <d v="2012-05-15T11:16:27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234"/>
    <d v="2016-10-19T01:53:27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235"/>
    <d v="2012-02-28T19:29:58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236"/>
    <d v="2012-07-14T17:42:48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3237"/>
    <d v="2014-08-29T12:45:11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3238"/>
    <d v="2012-06-15T21:10:00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239"/>
    <d v="2016-09-02T11:03:22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3240"/>
    <d v="2015-04-04T12:10:37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241"/>
    <d v="2012-06-30T14:00:0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242"/>
    <d v="2014-06-17T15:17:22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3243"/>
    <d v="2011-12-18T12:21:44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244"/>
    <d v="2012-08-26T15:37:03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245"/>
    <d v="2014-09-11T09:15:51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x v="3246"/>
    <d v="2015-04-08T12:58:47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247"/>
    <d v="2014-01-11T15:36:41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3248"/>
    <d v="2016-08-06T09:45:32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3249"/>
    <d v="2016-10-10T04:36:23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250"/>
    <d v="2016-07-16T02:47:46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251"/>
    <d v="2013-06-20T05:04:18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252"/>
    <d v="2013-01-02T19:31:3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253"/>
    <d v="2012-03-18T17:53:15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3254"/>
    <d v="2013-05-24T07:54:44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255"/>
    <d v="2012-05-30T13:00:00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256"/>
    <d v="2012-10-28T07:53:48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257"/>
    <d v="2011-08-11T10:01:58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3258"/>
    <d v="2015-08-16T17:00:50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259"/>
    <d v="2012-03-29T07:45:23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260"/>
    <d v="2014-06-05T13:49:5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3261"/>
    <d v="2014-03-18T09:55:30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262"/>
    <d v="2013-02-01T11:00:0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263"/>
    <d v="2013-10-05T14:51:34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264"/>
    <d v="2016-04-24T14:45:21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3265"/>
    <d v="2013-03-07T21:02:08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266"/>
    <d v="2011-12-15T18:19:14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267"/>
    <d v="2015-06-12T01:07:56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3268"/>
    <d v="2015-07-17T10:03:24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3269"/>
    <d v="2014-08-25T17:28:26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270"/>
    <d v="2015-11-22T09:03:41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x v="3271"/>
    <d v="2017-03-10T04:44:48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3272"/>
    <d v="2015-12-13T12:44:57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3273"/>
    <d v="2014-06-21T05:00:0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3274"/>
    <d v="2016-06-12T22:00:0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x v="3275"/>
    <d v="2017-01-04T07:06:20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3276"/>
    <d v="2015-06-07T18:23:53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3277"/>
    <d v="2015-05-29T10:36:34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3278"/>
    <d v="2016-05-23T13:21:05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3279"/>
    <d v="2015-05-29T09:34:19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3280"/>
    <d v="2016-04-23T04:16:40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3281"/>
    <d v="2014-09-05T18:10:11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x v="3282"/>
    <d v="2016-01-29T17:17:0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3283"/>
    <d v="2014-06-20T19:05:03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3284"/>
    <d v="2014-09-13T22:34:57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3285"/>
    <d v="2015-05-07T11:11:59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3286"/>
    <d v="2016-01-29T17:34:0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3287"/>
    <d v="2015-08-08T15:34:00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x v="3288"/>
    <d v="2017-02-20T12:00:0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3289"/>
    <d v="2014-12-05T05:28:0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3290"/>
    <d v="2015-10-16T02:41:44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3291"/>
    <d v="2016-06-19T13:12:56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3292"/>
    <d v="2015-09-24T08:10:48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3293"/>
    <d v="2014-06-24T12:57:09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3294"/>
    <d v="2014-09-09T10:12:03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3295"/>
    <d v="2015-07-17T07:18:00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3296"/>
    <d v="2015-01-05T20:44:19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297"/>
    <d v="2016-10-14T16:00:00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3298"/>
    <d v="2016-07-03T22:00:0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3299"/>
    <d v="2016-10-05T13:50:5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3300"/>
    <d v="2016-07-19T08:14:4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3301"/>
    <d v="2014-05-16T22:32:4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3302"/>
    <d v="2014-12-21T11:43:33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3303"/>
    <d v="2015-06-19T20:47:18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3304"/>
    <d v="2015-01-28T13:37:11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3305"/>
    <d v="2017-01-17T14:16:26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3306"/>
    <d v="2016-05-04T21:04:53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3307"/>
    <d v="2015-07-16T11:51:19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3308"/>
    <d v="2016-11-30T11:00:00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3309"/>
    <d v="2015-07-03T08:46:35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3310"/>
    <d v="2016-01-20T11:24:21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3311"/>
    <d v="2015-08-20T11:05:00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3312"/>
    <d v="2014-12-03T09:20:36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3313"/>
    <d v="2016-05-01T08:18:38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3314"/>
    <d v="2016-02-05T22:59:00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3315"/>
    <d v="2014-12-05T11:27:15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3316"/>
    <d v="2015-03-13T18:50: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3317"/>
    <d v="2015-09-18T21:59:00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3318"/>
    <d v="2015-01-11T04:15:24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3319"/>
    <d v="2014-10-17T22:59:0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3320"/>
    <d v="2014-08-29T14:43:0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3321"/>
    <d v="2014-08-08T21:00:00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3322"/>
    <d v="2016-04-15T14:12:08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3323"/>
    <d v="2014-08-25T15:00:00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324"/>
    <d v="2015-01-08T20:00:00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3325"/>
    <d v="2015-04-03T16:40:15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3326"/>
    <d v="2014-06-22T15:00:00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3327"/>
    <d v="2016-12-12T00:00:00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3328"/>
    <d v="2015-10-11T09:29:05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3329"/>
    <d v="2015-10-31T09:57:33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3330"/>
    <d v="2016-07-23T19:52:38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3331"/>
    <d v="2014-08-08T23:37:12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332"/>
    <d v="2015-02-07T15:42:19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333"/>
    <d v="2015-08-24T04:33:16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3334"/>
    <d v="2015-09-08T22:00:18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3335"/>
    <d v="2014-11-09T06:00:00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3336"/>
    <d v="2016-09-06T19:21:53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3337"/>
    <d v="2015-07-31T19:00:00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3338"/>
    <d v="2016-05-14T15:03:57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3339"/>
    <d v="2016-06-08T11:33:39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3340"/>
    <d v="2014-11-25T13:46:0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3341"/>
    <d v="2015-06-12T14:11:27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3342"/>
    <d v="2015-06-27T12:27:06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3343"/>
    <d v="2016-01-14T21:09:3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3344"/>
    <d v="2014-09-06T16:08:59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3345"/>
    <d v="2015-03-14T14:46:34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3346"/>
    <d v="2016-03-16T02:33:10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3347"/>
    <d v="2014-05-19T05:26:29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3348"/>
    <d v="2015-09-15T23:37:27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3349"/>
    <d v="2015-10-29T09:06:4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3350"/>
    <d v="2014-08-05T08:52:0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3351"/>
    <d v="2015-03-25T12:01:10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3352"/>
    <d v="2015-03-01T17:02:3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3353"/>
    <d v="2015-12-16T14:18:00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3354"/>
    <d v="2015-04-12T21:06:2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3355"/>
    <d v="2015-06-07T15:56:38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3356"/>
    <d v="2015-05-23T21:21:0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3357"/>
    <d v="2016-08-15T06:44:52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3358"/>
    <d v="2016-11-24T11:11:00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3359"/>
    <d v="2015-06-02T09:34:53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360"/>
    <d v="2015-11-19T14:45:17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3361"/>
    <d v="2016-01-23T02:45:52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362"/>
    <d v="2017-02-08T03:59:05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363"/>
    <d v="2015-05-28T09:59:0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364"/>
    <d v="2014-10-01T21:59:00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365"/>
    <d v="2015-03-01T19:04:0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366"/>
    <d v="2015-01-09T16:59:5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367"/>
    <d v="2014-09-29T09:16:24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368"/>
    <d v="2016-04-03T08:36:51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x v="3369"/>
    <d v="2016-05-20T02:59:0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370"/>
    <d v="2014-08-08T16:27:26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371"/>
    <d v="2015-09-28T00:35:34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372"/>
    <d v="2014-08-13T12:49:08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373"/>
    <d v="2015-09-30T12:00:00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374"/>
    <d v="2016-10-22T16:08:58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375"/>
    <d v="2015-11-22T00:59:00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376"/>
    <d v="2014-07-29T19:19:32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377"/>
    <d v="2016-07-09T23:28:57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378"/>
    <d v="2015-09-09T16:31:19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379"/>
    <d v="2015-10-16T10:35:52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380"/>
    <d v="2014-12-14T14:00:34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381"/>
    <d v="2016-12-07T11:36:09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382"/>
    <d v="2015-04-20T23:59:00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383"/>
    <d v="2016-10-29T19:46:0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384"/>
    <d v="2015-06-14T13:19:00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385"/>
    <d v="2016-03-10T07:42:39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386"/>
    <d v="2016-08-18T20:27:20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387"/>
    <d v="2015-10-09T09:38:43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388"/>
    <d v="2017-03-02T16:57:58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389"/>
    <d v="2015-02-25T21:19:55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390"/>
    <d v="2015-03-22T10:07:15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391"/>
    <d v="2014-12-26T19:40:4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392"/>
    <d v="2015-09-19T22:21:31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393"/>
    <d v="2015-11-15T17:09:06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394"/>
    <d v="2014-08-31T23:00:00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395"/>
    <d v="2015-05-05T12:48:00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396"/>
    <d v="2015-09-29T15:12:39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x v="3397"/>
    <d v="2015-08-17T10:05:59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398"/>
    <d v="2016-12-20T22:36:30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399"/>
    <d v="2015-01-08T07:41:0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400"/>
    <d v="2016-07-08T19:59:00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401"/>
    <d v="2015-05-01T12:39:05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402"/>
    <d v="2016-08-14T16:45:43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403"/>
    <d v="2015-10-15T16:00:00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404"/>
    <d v="2014-05-31T21:59:00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405"/>
    <d v="2015-09-20T13:05:56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406"/>
    <d v="2016-07-31T18:36:2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407"/>
    <d v="2015-05-20T13:48:46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408"/>
    <d v="2016-10-07T08:00:00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409"/>
    <d v="2016-02-07T18:17:00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410"/>
    <d v="2016-02-11T22:33:1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411"/>
    <d v="2014-10-20T08:56:1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412"/>
    <d v="2015-07-16T01:56:00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413"/>
    <d v="2016-08-23T02:10:18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414"/>
    <d v="2015-06-11T21:45:06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415"/>
    <d v="2015-02-02T20:00:0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416"/>
    <d v="2014-10-18T23:00:00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417"/>
    <d v="2015-09-16T16:00:00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418"/>
    <d v="2015-05-11T13:32:31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419"/>
    <d v="2015-04-28T09:19:5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420"/>
    <d v="2014-08-27T21:00:10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421"/>
    <d v="2017-02-18T18:45:19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422"/>
    <d v="2014-10-04T08:17:00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423"/>
    <d v="2016-10-31T20:55:34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424"/>
    <d v="2015-04-17T11:33:0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425"/>
    <d v="2014-09-21T09:10:5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x v="3426"/>
    <d v="2016-06-05T04:43:47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427"/>
    <d v="2015-04-01T06:22:05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428"/>
    <d v="2016-05-27T07:12:0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x v="3429"/>
    <d v="2016-07-02T09:35:2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430"/>
    <d v="2015-03-26T18:05:32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431"/>
    <d v="2016-05-05T15:36:36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432"/>
    <d v="2015-06-10T03:58:22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x v="3433"/>
    <d v="2015-05-24T02:18:52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434"/>
    <d v="2016-12-08T22:37:55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435"/>
    <d v="2016-08-16T12:07:49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436"/>
    <d v="2015-02-28T16:00:00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437"/>
    <d v="2015-02-20T17:14:16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438"/>
    <d v="2015-07-26T19:29:58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439"/>
    <d v="2015-02-12T08:15:42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440"/>
    <d v="2015-08-01T08:00:0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x v="3441"/>
    <d v="2015-02-04T05:50:18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x v="3442"/>
    <d v="2015-02-16T04:11:17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443"/>
    <d v="2014-09-06T15:00:00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444"/>
    <d v="2016-04-29T23:34:0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445"/>
    <d v="2014-08-31T12:24:37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446"/>
    <d v="2015-12-13T23:59:00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447"/>
    <d v="2015-09-25T17:43:42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448"/>
    <d v="2015-07-17T10:14:0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449"/>
    <d v="2015-05-01T02:59:3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450"/>
    <d v="2015-09-19T00:37:31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451"/>
    <d v="2015-04-22T23:40:07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452"/>
    <d v="2015-12-13T14:59:56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453"/>
    <d v="2016-05-05T11:00:0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454"/>
    <d v="2014-11-29T15:19:5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455"/>
    <d v="2014-09-22T21:59:00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456"/>
    <d v="2014-11-23T16:29:09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457"/>
    <d v="2016-11-18T19:00:00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458"/>
    <d v="2017-01-13T21:59:00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459"/>
    <d v="2016-04-20T15:11:1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460"/>
    <d v="2015-09-14T10:40:29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461"/>
    <d v="2015-01-01T10:48:55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462"/>
    <d v="2015-04-19T09:08:5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463"/>
    <d v="2016-10-07T09:11:0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464"/>
    <d v="2015-05-10T12:45:30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465"/>
    <d v="2014-10-04T23:00:0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x v="3466"/>
    <d v="2015-11-30T11:00:00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467"/>
    <d v="2015-11-16T22:27:19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468"/>
    <d v="2016-03-07T22:59:00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469"/>
    <d v="2016-11-21T18:17:18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470"/>
    <d v="2015-06-16T17:30:00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471"/>
    <d v="2016-09-30T11:58:47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472"/>
    <d v="2015-08-18T22:06:16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473"/>
    <d v="2015-03-22T21:55:1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474"/>
    <d v="2015-08-17T10:15:59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475"/>
    <d v="2015-01-09T21:23:00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476"/>
    <d v="2015-01-24T06:00:00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477"/>
    <d v="2015-04-18T16:30:0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478"/>
    <d v="2015-05-25T15:38:16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479"/>
    <d v="2015-05-28T10:38:09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480"/>
    <d v="2015-03-23T12:00:00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481"/>
    <d v="2015-11-12T00:59:00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482"/>
    <d v="2014-07-15T16:00:00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483"/>
    <d v="2016-07-17T04:47:48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484"/>
    <d v="2014-08-11T19:53:58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485"/>
    <d v="2015-12-17T16:05:5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486"/>
    <d v="2014-09-05T23:09:04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487"/>
    <d v="2014-07-03T11:02:44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488"/>
    <d v="2014-07-04T21:59:0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489"/>
    <d v="2014-08-10T10:45:02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490"/>
    <d v="2016-10-08T03:20:39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491"/>
    <d v="2015-07-05T16:59:00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492"/>
    <d v="2015-12-23T10:18:00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493"/>
    <d v="2015-06-15T13:10:18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494"/>
    <d v="2016-11-22T11:00:23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495"/>
    <d v="2014-07-06T10:36:32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496"/>
    <d v="2015-07-15T04:43:42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497"/>
    <d v="2014-12-16T16:32:09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498"/>
    <d v="2015-06-07T07:55:54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499"/>
    <d v="2015-08-28T16:30:00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500"/>
    <d v="2017-01-13T18:42:36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501"/>
    <d v="2015-04-20T15:09:25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502"/>
    <d v="2014-08-10T11:20:48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503"/>
    <d v="2016-03-11T16:20:43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504"/>
    <d v="2015-01-10T22:59:00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505"/>
    <d v="2015-01-02T10:13:36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506"/>
    <d v="2015-10-21T21:01:46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507"/>
    <d v="2016-03-04T17:19:28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508"/>
    <d v="2016-07-31T01:00:0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509"/>
    <d v="2014-09-27T15:17:2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510"/>
    <d v="2014-06-29T00:13:01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511"/>
    <d v="2015-04-03T15:48:59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512"/>
    <d v="2014-07-20T12:51:27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513"/>
    <d v="2014-05-11T05:50:52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514"/>
    <d v="2014-05-31T19:44:24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515"/>
    <d v="2014-06-03T00:59:00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516"/>
    <d v="2015-10-01T09:02:54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517"/>
    <d v="2014-10-04T00:59:00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518"/>
    <d v="2015-07-18T23:23:1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519"/>
    <d v="2015-10-18T13:36:29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x v="3520"/>
    <d v="2015-06-11T12:24:44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521"/>
    <d v="2014-12-31T20:59:03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522"/>
    <d v="2015-07-17T04:32:5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523"/>
    <d v="2015-03-26T21:34:36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524"/>
    <d v="2014-09-01T14:09:38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525"/>
    <d v="2015-05-09T15:14:18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526"/>
    <d v="2015-03-26T16:17:51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527"/>
    <d v="2015-03-08T10:50:03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528"/>
    <d v="2014-08-01T11:12:00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529"/>
    <d v="2015-05-22T15:00:00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530"/>
    <d v="2014-06-25T15:00:0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531"/>
    <d v="2014-08-12T09:51:50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532"/>
    <d v="2014-11-12T15:47:00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533"/>
    <d v="2016-09-12T10:59:0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534"/>
    <d v="2015-11-05T10:11:45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535"/>
    <d v="2015-11-17T16:24:14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536"/>
    <d v="2014-08-29T23:30:00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537"/>
    <d v="2016-03-22T21:29:00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538"/>
    <d v="2016-06-18T13:32:19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539"/>
    <d v="2017-02-26T07:05:58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540"/>
    <d v="2015-01-04T17:26:00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541"/>
    <d v="2015-08-15T12:12:24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542"/>
    <d v="2015-03-22T22:59:00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543"/>
    <d v="2014-08-24T01:00:0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544"/>
    <d v="2014-07-01T00:00:00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545"/>
    <d v="2016-12-05T22:59:00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546"/>
    <d v="2015-02-28T00:00:18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547"/>
    <d v="2014-06-16T22:36:18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548"/>
    <d v="2015-01-08T14:58:03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549"/>
    <d v="2015-08-17T10:00:00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550"/>
    <d v="2014-08-12T12:36:0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551"/>
    <d v="2015-06-10T20:13:11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552"/>
    <d v="2015-12-19T13:49:59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553"/>
    <d v="2016-11-14T06:14:02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554"/>
    <d v="2015-08-14T13:38:0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555"/>
    <d v="2015-04-14T23:04:0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556"/>
    <d v="2015-06-11T17:00:00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557"/>
    <d v="2015-06-26T07:25:00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558"/>
    <d v="2014-10-26T14:08:00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559"/>
    <d v="2014-07-28T21:14:56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560"/>
    <d v="2014-09-11T02:37:22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561"/>
    <d v="2015-09-07T12:09:57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562"/>
    <d v="2014-11-26T14:29:37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563"/>
    <d v="2015-04-24T22:35:0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564"/>
    <d v="2015-11-30T00:04:09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565"/>
    <d v="2015-05-10T16:59:00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566"/>
    <d v="2016-06-01T17:38:29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x v="3567"/>
    <d v="2016-06-03T05:19:12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568"/>
    <d v="2014-09-11T06:39:21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569"/>
    <d v="2014-08-04T10:00:0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570"/>
    <d v="2016-01-17T18:00:00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571"/>
    <d v="2016-11-13T04:17:40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572"/>
    <d v="2014-10-26T12:00:0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573"/>
    <d v="2015-03-02T17:00:00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574"/>
    <d v="2015-04-09T17:31:11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575"/>
    <d v="2014-06-26T17:02:02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576"/>
    <d v="2014-07-30T14:53:59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577"/>
    <d v="2014-12-26T20:02:28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578"/>
    <d v="2014-08-09T00:25:04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579"/>
    <d v="2015-10-15T22:59:00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580"/>
    <d v="2016-09-18T13:51:05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581"/>
    <d v="2016-04-01T00:00:0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582"/>
    <d v="2015-09-05T21:38:27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583"/>
    <d v="2016-03-15T21:02:44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584"/>
    <d v="2016-07-16T18:43:00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585"/>
    <d v="2015-10-01T07:00:00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586"/>
    <d v="2015-10-04T09:45:46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587"/>
    <d v="2016-12-01T01:18:4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588"/>
    <d v="2016-07-11T09:09:20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589"/>
    <d v="2015-06-27T15:44:14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590"/>
    <d v="2014-10-06T22:30:0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591"/>
    <d v="2015-01-02T05:49:11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592"/>
    <d v="2014-11-24T19:00:00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593"/>
    <d v="2015-06-16T15:41:54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594"/>
    <d v="2015-11-02T10:50:00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595"/>
    <d v="2015-08-27T09:54:35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596"/>
    <d v="2015-05-15T13:14:28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597"/>
    <d v="2015-02-28T02:00:00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598"/>
    <d v="2016-10-01T21:25:44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599"/>
    <d v="2014-09-07T01:48:43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600"/>
    <d v="2015-02-10T20:53:4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601"/>
    <d v="2016-04-08T12:35:00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x v="3602"/>
    <d v="2016-05-03T12:49:02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603"/>
    <d v="2015-10-26T12:58:1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604"/>
    <d v="2016-07-29T17:29:0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605"/>
    <d v="2014-07-14T09:37:44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606"/>
    <d v="2015-11-28T15:22:21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607"/>
    <d v="2016-04-24T18:20:0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608"/>
    <d v="2016-07-08T17:25:5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609"/>
    <d v="2014-08-02T08:00:00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610"/>
    <d v="2014-09-28T12:55:56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611"/>
    <d v="2016-01-03T14:17:36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612"/>
    <d v="2014-05-08T15:23:3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613"/>
    <d v="2015-11-28T08:54:54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614"/>
    <d v="2015-11-17T22:41:57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615"/>
    <d v="2015-04-19T10:19:4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616"/>
    <d v="2016-04-13T22:39:40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617"/>
    <d v="2014-07-23T20:59:00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618"/>
    <d v="2017-03-06T00:58:27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619"/>
    <d v="2016-05-22T13:34:33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620"/>
    <d v="2016-08-28T21:55:00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621"/>
    <d v="2016-04-17T14:43:31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622"/>
    <d v="2014-07-21T06:52:06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623"/>
    <d v="2015-02-05T19:37:14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624"/>
    <d v="2016-05-08T22:00:00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625"/>
    <d v="2016-06-02T07:07:28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626"/>
    <d v="2016-07-13T14:48:18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627"/>
    <d v="2014-08-01T01:00:00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628"/>
    <d v="2016-07-22T12:55:3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629"/>
    <d v="2015-01-31T09:25:53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630"/>
    <d v="2015-03-29T14:00:00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631"/>
    <d v="2014-07-05T08:22:27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632"/>
    <d v="2016-07-16T22:19:09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633"/>
    <d v="2015-07-07T13:26: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634"/>
    <d v="2014-05-20T00:59:00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635"/>
    <d v="2014-11-07T18:00:00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636"/>
    <d v="2016-02-20T15:05:00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637"/>
    <d v="2016-05-06T07:04:00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638"/>
    <d v="2014-05-16T16:11:30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639"/>
    <d v="2015-08-28T19:56:53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640"/>
    <d v="2015-11-08T12:59:41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641"/>
    <d v="2016-03-02T10:08:13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642"/>
    <d v="2015-05-31T09:28:0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643"/>
    <d v="2015-12-11T17:34:19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44"/>
    <d v="2015-05-13T14:45:12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645"/>
    <d v="2014-07-19T03:21:3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646"/>
    <d v="2015-02-14T05:27:00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647"/>
    <d v="2014-11-20T10:04:00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648"/>
    <d v="2015-04-05T02:23:41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649"/>
    <d v="2015-03-28T16:07:06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650"/>
    <d v="2014-08-31T13:51:49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3651"/>
    <d v="2016-05-07T08:29:18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3652"/>
    <d v="2017-03-01T13:00:00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3653"/>
    <d v="2014-09-26T19:02:41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3654"/>
    <d v="2015-02-15T08:05:47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3655"/>
    <d v="2014-10-07T21:54:17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3656"/>
    <d v="2014-10-20T13:23:05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3657"/>
    <d v="2016-02-16T12:33:07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3658"/>
    <d v="2014-08-26T10:28:0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3659"/>
    <d v="2015-07-22T17:08:27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660"/>
    <d v="2014-09-09T10:49:20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3661"/>
    <d v="2014-10-26T12:29:26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3662"/>
    <d v="2015-01-28T07:04:3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3663"/>
    <d v="2015-05-02T07:04:09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664"/>
    <d v="2015-02-16T01:13:43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3665"/>
    <d v="2016-03-04T23:54:29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3666"/>
    <d v="2015-07-19T12:44:23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3667"/>
    <d v="2014-09-17T14:56:40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3668"/>
    <d v="2014-09-04T10:07:54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3669"/>
    <d v="2016-10-07T15:51:48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3670"/>
    <d v="2016-04-15T10:28:00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3671"/>
    <d v="2015-03-23T21:34:59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672"/>
    <d v="2014-10-26T15:52:38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3673"/>
    <d v="2015-01-31T20:54:00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3674"/>
    <d v="2016-03-24T16:59:23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3675"/>
    <d v="2015-08-31T10:04:57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76"/>
    <d v="2015-07-25T23:42:16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3677"/>
    <d v="2015-12-04T10:43:59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3678"/>
    <d v="2017-02-22T19:00:00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3679"/>
    <d v="2014-06-05T16:31:40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3680"/>
    <d v="2015-12-13T18:36:1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3681"/>
    <d v="2016-02-03T12:49:00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3682"/>
    <d v="2014-12-18T09:02:44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3683"/>
    <d v="2015-12-15T14:25:16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3684"/>
    <d v="2016-10-02T03:00:00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3685"/>
    <d v="2015-04-03T15:44:10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3686"/>
    <d v="2014-10-21T15:11:2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3687"/>
    <d v="2014-07-01T16:30:00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688"/>
    <d v="2016-05-24T08:25:00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3689"/>
    <d v="2014-10-17T13:10:10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3690"/>
    <d v="2015-11-30T23:59:0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3691"/>
    <d v="2015-07-17T21:00:00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3692"/>
    <d v="2016-09-06T05:22:34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3693"/>
    <d v="2015-01-20T13:16:0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3694"/>
    <d v="2014-11-20T16:58:45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3695"/>
    <d v="2015-04-09T23:00:00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3696"/>
    <d v="2014-08-20T22:49:49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3697"/>
    <d v="2014-10-22T09:36:50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3698"/>
    <d v="2015-01-10T19:00:00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3699"/>
    <d v="2016-04-11T05:13:07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3700"/>
    <d v="2015-07-14T17:00:15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3701"/>
    <d v="2014-10-23T09:16:31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3702"/>
    <d v="2014-05-09T00:53:0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3703"/>
    <d v="2014-10-13T15:05:16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3704"/>
    <d v="2014-11-15T14:00:00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3705"/>
    <d v="2016-09-30T22:00:0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3706"/>
    <d v="2014-06-19T09:33:51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3707"/>
    <d v="2016-07-03T13:59:00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3708"/>
    <d v="2015-11-25T17:00:00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3709"/>
    <d v="2016-03-31T21:59:00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3710"/>
    <d v="2014-09-15T21:00:00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3711"/>
    <d v="2014-06-23T10:00:00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3712"/>
    <d v="2016-04-20T20:23:43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3713"/>
    <d v="2016-07-02T11:44:28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3714"/>
    <d v="2014-06-27T10:21:24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3715"/>
    <d v="2015-04-29T08:07:06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3716"/>
    <d v="2014-08-12T16:50:1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717"/>
    <d v="2016-05-18T18:56:28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3718"/>
    <d v="2015-09-27T20:49:10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3719"/>
    <d v="2017-01-13T17:05:00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3720"/>
    <d v="2015-02-28T06:00:00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3721"/>
    <d v="2015-02-28T21:00:00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x v="3722"/>
    <d v="2016-12-26T13:18:51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3723"/>
    <d v="2014-08-21T12:35:11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3724"/>
    <d v="2015-05-08T22:00:00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3725"/>
    <d v="2015-11-05T08:16:15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3726"/>
    <d v="2014-06-30T11:28:00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3727"/>
    <d v="2014-10-21T13:51:0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3728"/>
    <d v="2016-12-21T11:03:14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3729"/>
    <d v="2017-01-27T12:54:02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3730"/>
    <d v="2016-06-19T16:32:01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3731"/>
    <d v="2016-06-14T12:54:0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3732"/>
    <d v="2015-03-08T06:57:0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3733"/>
    <d v="2015-11-14T17:00:00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3734"/>
    <d v="2016-01-14T12:16:5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x v="3735"/>
    <d v="2016-10-09T04:28:26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3736"/>
    <d v="2015-03-23T21:59:0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3737"/>
    <d v="2015-11-20T22:00:00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3738"/>
    <d v="2016-07-17T11:49:46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3739"/>
    <d v="2015-01-16T04:26:00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3740"/>
    <d v="2015-05-31T11:35:00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3741"/>
    <d v="2015-08-07T09:00:00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3742"/>
    <d v="2015-01-16T06:09:11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3743"/>
    <d v="2015-04-04T21:40:47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3744"/>
    <d v="2015-08-22T13:34:53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3745"/>
    <d v="2014-10-21T22:59:00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x v="3746"/>
    <d v="2016-12-18T18:45:50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3747"/>
    <d v="2017-02-28T02:51:00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3748"/>
    <d v="2016-01-31T17:55:0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3749"/>
    <d v="2016-06-04T11:19:57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3750"/>
    <d v="2016-09-02T14:24:33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3751"/>
    <d v="2014-10-24T20:59:5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3752"/>
    <d v="2017-01-25T15:41:22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3753"/>
    <d v="2016-05-15T14:21:13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3754"/>
    <d v="2015-08-26T12:32:0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3755"/>
    <d v="2016-10-27T00:40:34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x v="3756"/>
    <d v="2016-12-25T18:15:09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3757"/>
    <d v="2015-04-01T19:00:00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3758"/>
    <d v="2014-09-24T16:00:01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3759"/>
    <d v="2017-03-02T23:00:00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3760"/>
    <d v="2015-11-29T07:56:44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3761"/>
    <d v="2016-07-21T09:02:31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3762"/>
    <d v="2015-02-23T21:15:40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x v="3763"/>
    <d v="2016-02-27T18:00:0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3764"/>
    <d v="2016-01-08T00:34:0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x v="3765"/>
    <d v="2016-10-02T19:11:47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x v="3766"/>
    <d v="2015-04-18T04:16:0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x v="3767"/>
    <d v="2016-10-10T04:21:47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x v="3768"/>
    <d v="2014-10-28T16:00:00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x v="3769"/>
    <d v="2015-05-15T16:17:22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x v="3770"/>
    <d v="2017-02-03T17:51:20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x v="3771"/>
    <d v="2015-06-10T20:00:00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x v="3772"/>
    <d v="2015-04-03T07:59:01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x v="3773"/>
    <d v="2016-10-19T23:28:13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x v="3774"/>
    <d v="2014-10-30T16:29:43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x v="3775"/>
    <d v="2014-06-16T14:16:0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x v="3776"/>
    <d v="2016-07-05T18:00:0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x v="3777"/>
    <d v="2014-11-07T14:30:07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x v="3778"/>
    <d v="2016-05-31T11:31:0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x v="3779"/>
    <d v="2015-09-04T11:00:0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x v="3780"/>
    <d v="2014-07-01T13:00:00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x v="3781"/>
    <d v="2015-05-16T04:16:0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x v="3782"/>
    <d v="2015-10-12T07:46:33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x v="3783"/>
    <d v="2015-07-31T22:59:00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x v="3784"/>
    <d v="2015-07-12T16:06:12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x v="3785"/>
    <d v="2015-03-19T21:45:32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x v="3786"/>
    <d v="2015-05-30T21:40:23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x v="3787"/>
    <d v="2014-11-16T16:26:18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x v="3788"/>
    <d v="2016-09-02T23:55:0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x v="3789"/>
    <d v="2015-04-13T11:17:52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x v="3790"/>
    <d v="2015-08-11T07:00:52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x v="3791"/>
    <d v="2017-01-17T18:23:18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x v="3792"/>
    <d v="2015-01-08T12:18:0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x v="3793"/>
    <d v="2016-02-27T00:45:36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x v="3794"/>
    <d v="2014-12-25T02:00:00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x v="3795"/>
    <d v="2015-05-25T21:53:0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x v="3796"/>
    <d v="2015-06-18T07:13:11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x v="3797"/>
    <d v="2014-09-22T19:51:4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x v="3798"/>
    <d v="2014-12-02T09:04:04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x v="3799"/>
    <d v="2015-06-03T07:08:15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x v="3800"/>
    <d v="2015-07-23T07:25:3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x v="3801"/>
    <d v="2014-08-02T20:59:56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x v="3802"/>
    <d v="2016-02-26T15:52:52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x v="3803"/>
    <d v="2014-10-21T19:50:28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x v="3804"/>
    <d v="2016-07-03T04:25:45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x v="3805"/>
    <d v="2015-05-09T13:09:2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x v="3806"/>
    <d v="2014-12-26T14:35:39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x v="3807"/>
    <d v="2015-06-18T13:03:35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x v="3808"/>
    <d v="2014-08-14T09:20:23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x v="3809"/>
    <d v="2014-08-27T18:50:56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x v="3810"/>
    <d v="2015-08-23T02:35:08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x v="3811"/>
    <d v="2015-05-24T09:00:0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x v="3812"/>
    <d v="2015-11-22T14:48:56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x v="3813"/>
    <d v="2015-06-15T16:06:20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x v="3814"/>
    <d v="2015-11-28T19:49:04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x v="3815"/>
    <d v="2015-04-22T13:56:26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x v="3816"/>
    <d v="2016-01-19T07:27:17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x v="3817"/>
    <d v="2016-09-01T18:45:46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x v="3818"/>
    <d v="2015-09-30T22:59:00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x v="3819"/>
    <d v="2016-06-23T19:29:0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x v="3820"/>
    <d v="2015-09-24T20:55:59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x v="3821"/>
    <d v="2017-02-25T03:01:47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x v="3822"/>
    <d v="2015-05-08T02:14:0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x v="3823"/>
    <d v="2015-12-09T13:26:43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x v="3824"/>
    <d v="2014-11-25T10:36:3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x v="3825"/>
    <d v="2014-08-25T11:12:18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x v="3826"/>
    <d v="2016-07-07T17:42:17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x v="3827"/>
    <d v="2016-07-01T12:35:38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x v="3828"/>
    <d v="2015-05-27T18:13:17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x v="3829"/>
    <d v="2015-05-14T17:44:01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x v="3830"/>
    <d v="2017-03-26T14:29:37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x v="3831"/>
    <d v="2015-08-15T07:22:00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x v="3832"/>
    <d v="2016-03-14T17:00:0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x v="3833"/>
    <d v="2014-07-13T10:37:37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x v="3834"/>
    <d v="2016-05-14T09:18:28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x v="3835"/>
    <d v="2015-09-05T23:10:0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x v="3836"/>
    <d v="2016-05-28T12:32:09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x v="3837"/>
    <d v="2015-11-25T10:49:25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x v="3838"/>
    <d v="2016-06-17T17:00:00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x v="3839"/>
    <d v="2015-02-26T16:17:09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x v="3840"/>
    <d v="2015-04-11T20:12:42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x v="3841"/>
    <d v="2015-06-06T04:47:0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x v="3842"/>
    <d v="2017-02-25T17:04:0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11E-3"/>
    <x v="3843"/>
    <d v="2017-03-25T07:14:22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x v="3844"/>
    <d v="2014-10-13T07:59:55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x v="3845"/>
    <d v="2017-03-14T18:26:00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x v="3846"/>
    <d v="2017-01-30T11:16:53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x v="3847"/>
    <d v="2015-12-16T23:59:00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x v="3848"/>
    <d v="2017-03-16T10:01:01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x v="3849"/>
    <d v="2016-02-18T11:00:27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x v="3850"/>
    <d v="2015-10-30T08:59:43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x v="3851"/>
    <d v="2014-12-12T01:11:00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x v="3852"/>
    <d v="2016-12-14T09:00:23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x v="3853"/>
    <d v="2016-12-28T13:25:15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x v="3854"/>
    <d v="2016-06-19T08:30:46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x v="3855"/>
    <d v="2016-09-04T20:59:0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x v="3856"/>
    <d v="2014-12-18T15:33:15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x v="3857"/>
    <d v="2017-01-24T04:34:12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x v="3858"/>
    <d v="2015-12-29T14:00:00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x v="3859"/>
    <d v="2014-12-31T18:03:35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x v="3860"/>
    <d v="2015-11-25T16:04:55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x v="3861"/>
    <d v="2016-04-06T19:34:16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x v="3862"/>
    <d v="2015-11-21T11:12:15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x v="3863"/>
    <d v="2016-07-14T05:48:53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x v="3864"/>
    <d v="2015-02-04T17:22:29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x v="3865"/>
    <d v="2016-08-27T11:00:09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x v="3866"/>
    <d v="2014-07-30T19:26:32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x v="3867"/>
    <d v="2014-09-12T04:00:00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x v="3868"/>
    <d v="2015-05-20T00:04:15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x v="3869"/>
    <d v="2015-03-05T14:27:0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x v="3870"/>
    <d v="2014-08-23T14:59:10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x v="3871"/>
    <d v="2015-12-26T14:26:0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x v="3872"/>
    <d v="2014-11-05T14:38:35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x v="3873"/>
    <d v="2016-09-24T19:16:29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x v="3874"/>
    <d v="2016-02-12T04:20:45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x v="3875"/>
    <d v="2015-09-14T13:07:57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x v="3876"/>
    <d v="2014-08-26T18:20:25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x v="3877"/>
    <d v="2016-06-06T14:09:0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x v="3878"/>
    <d v="2017-03-05T22:08:52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x v="3879"/>
    <d v="2014-08-10T16:00:0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x v="3880"/>
    <d v="2016-03-07T17:49:05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x v="3881"/>
    <d v="2015-04-24T10:16:17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x v="3882"/>
    <d v="2016-12-04T15:54:43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x v="3883"/>
    <d v="2015-03-25T18:00:0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x v="3884"/>
    <d v="2015-03-13T11:57:36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x v="3885"/>
    <d v="2015-04-15T15:54:53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x v="3886"/>
    <d v="2016-05-01T19:00:0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x v="3887"/>
    <d v="2016-07-12T13:22:21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x v="3888"/>
    <d v="2016-08-30T18:44:22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x v="3889"/>
    <d v="2014-06-06T07:11:42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x v="3890"/>
    <d v="2013-10-22T15:44:38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x v="3891"/>
    <d v="2014-04-20T19:00:00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x v="3892"/>
    <d v="2014-08-07T01:00:0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x v="3893"/>
    <d v="2011-09-28T11:30:08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x v="3894"/>
    <d v="2012-04-16T10:00:00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x v="3895"/>
    <d v="2011-02-24T17:20:3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x v="3896"/>
    <d v="2015-08-27T19:00:0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x v="3897"/>
    <d v="2013-10-06T14:21:10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x v="3898"/>
    <d v="2012-02-21T16:46:14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x v="3899"/>
    <d v="2015-02-02T12:55:42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x v="3900"/>
    <d v="2013-12-14T21:14:59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x v="3901"/>
    <d v="2012-07-28T10:00:0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x v="3902"/>
    <d v="2012-08-24T00:47:45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x v="3903"/>
    <d v="2011-08-06T08:38:56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x v="3904"/>
    <d v="2012-01-05T17:06:07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x v="3905"/>
    <d v="2013-07-12T15:51:00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x v="3906"/>
    <d v="2014-11-02T23:59:00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x v="3907"/>
    <d v="2011-09-11T07:18:00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x v="3908"/>
    <d v="2011-07-08T15:00:00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x v="3909"/>
    <d v="2017-03-12T21:40:05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x v="3910"/>
    <d v="2016-07-21T11:30:00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x v="3911"/>
    <d v="2014-12-04T04:58:54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x v="3912"/>
    <d v="2016-02-17T06:04:39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x v="3913"/>
    <d v="2016-10-08T08:43:32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x v="3914"/>
    <d v="2015-10-15T15:11:08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x v="3915"/>
    <d v="2016-08-19T10:00:50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x v="3916"/>
    <d v="2016-11-30T14:15:19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x v="3917"/>
    <d v="2015-04-18T10:52:02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x v="3918"/>
    <d v="2016-03-03T11:01:54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x v="3919"/>
    <d v="2016-10-21T10:04:20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x v="3920"/>
    <d v="2015-11-05T19:00:00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x v="3921"/>
    <d v="2016-02-28T17:05:09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x v="3922"/>
    <d v="2016-07-21T08:00:00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x v="3923"/>
    <d v="2015-01-10T19:02:52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x v="3924"/>
    <d v="2014-07-11T10:00:00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x v="3925"/>
    <d v="2016-12-30T17:00:00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x v="3926"/>
    <d v="2016-12-23T11:58:57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x v="3927"/>
    <d v="2015-05-21T09:45:25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x v="3928"/>
    <d v="2016-04-26T00:55:00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x v="3929"/>
    <d v="2016-10-13T09:12:3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x v="3930"/>
    <d v="2016-12-29T20:03:55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x v="3931"/>
    <d v="2015-01-15T13:00:28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x v="3932"/>
    <d v="2015-05-29T10:17:15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x v="3933"/>
    <d v="2016-10-14T09:25:34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x v="3934"/>
    <d v="2014-12-02T00:19:05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x v="3935"/>
    <d v="2016-07-01T22:00:00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x v="3936"/>
    <d v="2016-08-17T06:05:54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x v="3937"/>
    <d v="2017-01-26T19:26:48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x v="3938"/>
    <d v="2014-07-15T20:33:45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x v="3939"/>
    <d v="2016-03-11T12:34:47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x v="3940"/>
    <d v="2015-12-05T16:28:22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x v="3941"/>
    <d v="2014-12-17T14:43:48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x v="3942"/>
    <d v="2017-03-03T07:51:19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x v="3943"/>
    <d v="2015-08-02T13:17:13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x v="3944"/>
    <d v="2014-12-08T10:31:55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x v="3945"/>
    <d v="2014-08-15T08:17:33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x v="3946"/>
    <d v="2016-10-01T08:58:37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x v="3947"/>
    <d v="2015-07-17T13:35:39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x v="3948"/>
    <d v="2016-08-18T21:59:00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x v="3949"/>
    <d v="2014-11-18T18:00:59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x v="3950"/>
    <d v="2014-07-28T10:52:43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x v="3951"/>
    <d v="2017-04-15T09:42:27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x v="3952"/>
    <d v="2016-04-24T15:59:00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x v="3953"/>
    <d v="2014-09-05T07:39:00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x v="3954"/>
    <d v="2017-01-03T10:02:45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x v="3955"/>
    <d v="2015-11-11T16:30:44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x v="3956"/>
    <d v="2014-08-10T22:00:0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x v="3957"/>
    <d v="2015-12-02T11:25:0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x v="3958"/>
    <d v="2014-11-30T17:45:0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x v="3959"/>
    <d v="2013-11-06T20:00:0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x v="3960"/>
    <d v="2009-12-01T18:50:0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x v="3961"/>
    <d v="2014-03-14T10:49:1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x v="3962"/>
    <d v="2015-05-28T14:05:0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x v="3963"/>
    <d v="2011-06-08T11:31:01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x v="3964"/>
    <d v="2016-07-27T16:00:00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x v="3965"/>
    <d v="2014-02-16T18:00:00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x v="3966"/>
    <d v="2014-12-23T19:29:45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x v="3967"/>
    <d v="2013-05-25T10:18:34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x v="3968"/>
    <d v="2016-04-08T12:31:22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x v="3969"/>
    <d v="2015-06-19T12:28:0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x v="3970"/>
    <d v="2016-02-28T17:59:00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x v="3971"/>
    <d v="2017-03-31T21:59:00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x v="3972"/>
    <d v="2015-02-17T16:15:29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x v="3973"/>
    <d v="2014-07-09T06:34:56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x v="3974"/>
    <d v="2015-06-30T15:06:08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x v="3975"/>
    <d v="2012-07-24T14:20:48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x v="3976"/>
    <d v="2010-09-01T20:00:00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x v="3977"/>
    <d v="2013-08-28T17:54:5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x v="3978"/>
    <d v="2012-05-20T19:12:06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x v="3979"/>
    <d v="2015-07-12T13:31:44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x v="3980"/>
    <d v="2014-10-05T23:00:0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x v="3981"/>
    <d v="2016-01-08T13:47:00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x v="3982"/>
    <d v="2016-06-24T11:27:49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x v="3983"/>
    <d v="2015-03-31T17:39:0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x v="3984"/>
    <d v="2016-10-17T13:10:31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x v="3985"/>
    <d v="2016-08-25T08:34:36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x v="3986"/>
    <d v="2016-02-20T16:22:18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x v="3987"/>
    <d v="2015-08-11T12:37:08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x v="3988"/>
    <d v="2017-01-03T14:12:5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x v="3989"/>
    <d v="2015-04-29T20:25:39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x v="3990"/>
    <d v="2015-06-06T09:12:32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x v="3991"/>
    <d v="2015-04-21T10:13:42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x v="3992"/>
    <d v="2015-01-10T11:21:0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x v="3993"/>
    <d v="2015-05-02T16:02:16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x v="3994"/>
    <d v="2015-06-05T12:48:24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x v="3995"/>
    <d v="2015-10-17T08:52:58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x v="3996"/>
    <d v="2015-01-30T18:39:0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x v="3997"/>
    <d v="2015-08-03T09:35:24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x v="3998"/>
    <d v="2016-02-07T10:58:0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x v="3999"/>
    <d v="2016-04-30T16:00:0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x v="4000"/>
    <d v="2014-12-11T10:31:10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x v="4001"/>
    <d v="2015-12-28T18:16:4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x v="4002"/>
    <d v="2015-10-26T16:25:56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x v="4003"/>
    <d v="2016-01-17T17:00:0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x v="4004"/>
    <d v="2015-10-21T06:45:33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x v="4005"/>
    <d v="2016-04-25T16:16:56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x v="4006"/>
    <d v="2015-04-14T10:19:25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x v="4007"/>
    <d v="2016-02-10T13:30:11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x v="4008"/>
    <d v="2014-12-17T22:32:21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x v="4009"/>
    <d v="2015-06-25T12:39:56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x v="4010"/>
    <d v="2015-04-23T19:39:31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x v="4011"/>
    <d v="2015-08-29T09:53:44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x v="4012"/>
    <d v="2015-02-12T14:14:2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x v="4013"/>
    <d v="2016-09-09T14:03:57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x v="4014"/>
    <d v="2015-12-10T16:12:4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x v="4015"/>
    <d v="2016-11-25T15:53:03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x v="4016"/>
    <d v="2015-08-25T18:18:5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x v="4017"/>
    <d v="2015-10-04T18:23:36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x v="4018"/>
    <d v="2015-10-01T13:02:22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x v="4019"/>
    <d v="2015-04-10T16:27:28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x v="4020"/>
    <d v="2015-08-03T22:30:0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x v="4021"/>
    <d v="2015-02-21T19:21:47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x v="4022"/>
    <d v="2014-11-13T20:37:23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x v="4023"/>
    <d v="2015-08-05T10:50:3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x v="4024"/>
    <d v="2015-01-10T14:07:04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x v="4025"/>
    <d v="2016-07-22T09:02:20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x v="4026"/>
    <d v="2015-01-15T13:29:00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x v="4027"/>
    <d v="2015-07-25T15:59:0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x v="4028"/>
    <d v="2015-01-04T00:17:44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x v="4029"/>
    <d v="2015-03-31T12:04:04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x v="4030"/>
    <d v="2015-10-28T20:53:43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x v="4031"/>
    <d v="2015-08-08T09:33:37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x v="4032"/>
    <d v="2015-02-26T02:41:33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x v="4033"/>
    <d v="2017-01-10T02:57:0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x v="4034"/>
    <d v="2015-10-15T14:22:38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x v="4035"/>
    <d v="2015-01-02T15:14:16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x v="4036"/>
    <d v="2015-07-02T15:59:44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x v="4037"/>
    <d v="2014-12-18T14:28:26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x v="4038"/>
    <d v="2016-04-14T00:26:04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x v="4039"/>
    <d v="2015-10-13T06:41:29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x v="4040"/>
    <d v="2016-10-11T06:35:39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x v="4041"/>
    <d v="2015-07-29T21:20:51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x v="4042"/>
    <d v="2014-07-31T18:58:19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x v="4043"/>
    <d v="2016-05-09T14:50:00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x v="4044"/>
    <d v="2014-08-21T17:32:28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x v="4045"/>
    <d v="2015-04-23T15:05:38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x v="4046"/>
    <d v="2016-09-01T09:59:54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x v="4047"/>
    <d v="2015-09-16T20:31:5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x v="4048"/>
    <d v="2017-02-08T15:40:35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x v="4049"/>
    <d v="2016-05-19T02:12:01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x v="4050"/>
    <d v="2015-04-12T20:51:57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x v="4051"/>
    <d v="2014-08-23T08:12:29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x v="4052"/>
    <d v="2016-05-18T13:49:05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x v="4053"/>
    <d v="2015-01-11T20:36:34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x v="4054"/>
    <d v="2015-04-10T17:14:07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x v="4055"/>
    <d v="2014-08-04T13:41:37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x v="4056"/>
    <d v="2015-10-09T11:00:0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x v="4057"/>
    <d v="2014-09-15T13:55:03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x v="4058"/>
    <d v="2015-05-15T21:00:00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x v="4059"/>
    <d v="2016-12-21T01:59:00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x v="4060"/>
    <d v="2017-03-10T13:00:35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x v="4061"/>
    <d v="2014-11-08T15:13:23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x v="4062"/>
    <d v="2015-09-09T01:31:09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x v="4063"/>
    <d v="2015-08-14T00:16:59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x v="4064"/>
    <d v="2016-03-09T11:09:20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x v="4065"/>
    <d v="2016-02-01T17:55:41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x v="4066"/>
    <d v="2016-12-21T08:59:0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x v="4067"/>
    <d v="2015-12-17T13:20:09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x v="4068"/>
    <d v="2014-12-09T21:48:45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x v="4069"/>
    <d v="2014-06-12T22:00:00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x v="4070"/>
    <d v="2015-04-21T07:25:26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x v="4071"/>
    <d v="2016-02-09T14:00:00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x v="4072"/>
    <d v="2017-03-12T13:00:00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x v="4073"/>
    <d v="2016-08-02T19:30:00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x v="4074"/>
    <d v="2016-07-30T15:13:14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x v="4075"/>
    <d v="2015-04-17T19:40:10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x v="4076"/>
    <d v="2015-11-24T12:06:58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x v="4077"/>
    <d v="2014-10-05T13:16:13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x v="4078"/>
    <d v="2016-10-16T22:00:00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x v="4079"/>
    <d v="2015-10-08T13:00:21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x v="4080"/>
    <d v="2017-03-16T07:00:03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x v="4081"/>
    <d v="2015-06-16T11:47:29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x v="4082"/>
    <d v="2016-05-04T17:00:50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x v="4083"/>
    <d v="2015-03-27T17:16:1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x v="4084"/>
    <d v="2016-05-08T11:41:57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x v="4085"/>
    <d v="2016-06-06T18:12:05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x v="4086"/>
    <d v="2014-09-11T12:10:23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x v="4087"/>
    <d v="2014-09-26T10:18:55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x v="4088"/>
    <d v="2016-11-09T17:22:12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x v="4089"/>
    <d v="2016-07-09T17:49:58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x v="4090"/>
    <d v="2015-02-02T12:43:21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x v="4091"/>
    <d v="2016-01-06T22:57:52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x v="4092"/>
    <d v="2016-03-27T17:26:0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x v="4093"/>
    <d v="2015-03-01T14:33:49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x v="4094"/>
    <d v="2014-09-08T09:50:05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x v="4095"/>
    <d v="2015-03-13T21:11:00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x v="4096"/>
    <d v="2014-07-02T22:07:58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x v="4097"/>
    <d v="2017-03-29T11:44:10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x v="4098"/>
    <d v="2015-08-13T21:29:56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x v="4099"/>
    <d v="2015-10-08T10:42:15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x v="4100"/>
    <d v="2015-01-23T19:00:0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x v="4101"/>
    <d v="2016-09-03T04:00:0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x v="4102"/>
    <d v="2016-02-02T08:58:48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x v="4103"/>
    <d v="2016-12-08T10:15:5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x v="4104"/>
    <d v="2015-06-29T21:59:0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x v="4105"/>
    <d v="2015-01-25T14:39:56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x v="4106"/>
    <d v="2014-07-30T17:00:00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x v="4107"/>
    <d v="2017-02-19T18:26:39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x v="4108"/>
    <d v="2016-01-31T17:03:0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x v="4109"/>
    <d v="2014-09-02T08:27:49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x v="4110"/>
    <d v="2015-03-27T11:59:52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x v="4111"/>
    <d v="2016-05-09T16:49:51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x v="4112"/>
    <d v="2014-12-10T23:28:22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x v="4113"/>
    <d v="2015-05-01T16:00:00"/>
    <n v="17.5"/>
    <x v="1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55575-E5ED-3040-BB07-1B701B8BCBFE}" name="PivotTable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1"/>
        <item x="2"/>
        <item x="3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AD84A-0A40-554C-BE6B-C2404E77D5C7}" name="PivotTable4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8C883-26AD-AC42-9F37-416A71C63F3A}" name="PivotTable6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h="1"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1836-5B5B-7048-A300-97CD9F13A5C6}">
  <dimension ref="A1:F14"/>
  <sheetViews>
    <sheetView topLeftCell="A2"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20.33203125" bestFit="1" customWidth="1"/>
    <col min="9" max="9" width="16" bestFit="1" customWidth="1"/>
    <col min="10" max="10" width="24.6640625" bestFit="1" customWidth="1"/>
  </cols>
  <sheetData>
    <row r="1" spans="1:6" x14ac:dyDescent="0.2">
      <c r="A1" s="10" t="s">
        <v>8223</v>
      </c>
      <c r="B1" t="s">
        <v>8309</v>
      </c>
    </row>
    <row r="3" spans="1:6" x14ac:dyDescent="0.2">
      <c r="A3" s="10" t="s">
        <v>8322</v>
      </c>
      <c r="B3" s="10" t="s">
        <v>8310</v>
      </c>
    </row>
    <row r="4" spans="1:6" x14ac:dyDescent="0.2">
      <c r="A4" s="10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13F5E-9380-374E-AA55-B14C5B279124}">
  <dimension ref="A1:F47"/>
  <sheetViews>
    <sheetView workbookViewId="0">
      <selection activeCell="G44" sqref="G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8309</v>
      </c>
    </row>
    <row r="2" spans="1:6" x14ac:dyDescent="0.2">
      <c r="A2" s="10" t="s">
        <v>8323</v>
      </c>
      <c r="B2" t="s">
        <v>8309</v>
      </c>
    </row>
    <row r="4" spans="1:6" x14ac:dyDescent="0.2">
      <c r="A4" s="10" t="s">
        <v>8322</v>
      </c>
      <c r="B4" s="10" t="s">
        <v>8310</v>
      </c>
    </row>
    <row r="5" spans="1:6" x14ac:dyDescent="0.2">
      <c r="A5" s="10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8325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8326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F2641-6265-5F47-B498-833B51555213}">
  <dimension ref="A1:E18"/>
  <sheetViews>
    <sheetView workbookViewId="0">
      <selection activeCell="Q29" sqref="Q29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8323</v>
      </c>
      <c r="B1" t="s">
        <v>8309</v>
      </c>
    </row>
    <row r="2" spans="1:5" x14ac:dyDescent="0.2">
      <c r="A2" s="10" t="s">
        <v>8379</v>
      </c>
      <c r="B2" t="s">
        <v>8309</v>
      </c>
    </row>
    <row r="4" spans="1:5" x14ac:dyDescent="0.2">
      <c r="A4" s="10" t="s">
        <v>8322</v>
      </c>
      <c r="B4" s="10" t="s">
        <v>8310</v>
      </c>
    </row>
    <row r="5" spans="1:5" x14ac:dyDescent="0.2">
      <c r="A5" s="10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4" t="s">
        <v>8372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14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4" t="s">
        <v>8374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4" t="s">
        <v>8375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">
      <c r="A10" s="14" t="s">
        <v>8376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">
      <c r="A11" s="14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4" t="s">
        <v>8378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4" t="s">
        <v>8367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4" t="s">
        <v>8368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4" t="s">
        <v>8369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4" t="s">
        <v>8370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4" t="s">
        <v>8371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4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AB92-FA88-9F41-BB10-B0789952A75D}">
  <dimension ref="A1:H13"/>
  <sheetViews>
    <sheetView tabSelected="1" workbookViewId="0">
      <selection activeCell="A21" sqref="A21"/>
    </sheetView>
  </sheetViews>
  <sheetFormatPr baseColWidth="10" defaultRowHeight="15" x14ac:dyDescent="0.2"/>
  <cols>
    <col min="1" max="1" width="24.8320312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8399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t="s">
        <v>8380</v>
      </c>
      <c r="B2">
        <f>COUNTIFS('Data '!F$2:F$4115, "successful", 'Data '!D$2:D$4115,"&lt;1000")</f>
        <v>322</v>
      </c>
      <c r="C2">
        <f>COUNTIFS('Data '!$F$2:$F$4115, "failed", 'Data '!$D$2:$D$4115,"&lt;1000")</f>
        <v>113</v>
      </c>
      <c r="D2">
        <f>COUNTIFS('Data '!$F$2:$F$4115, "canceled", 'Data '!$D$2:$D$4115,"&lt;1000")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8381</v>
      </c>
      <c r="B3">
        <f>COUNTIFS('Data '!F$2:F$4115,"successful",'Data '!D$2:D$4115,"&gt;=1000",'Data '!D$2:D$4115,"&lt;4999")</f>
        <v>931</v>
      </c>
      <c r="C3">
        <f>COUNTIFS('Data '!$F$2:$F$4115,"failed",'Data '!$D$2:$D$4115,"&gt;=1000",'Data '!$D$2:$D$4115,"&lt;4999")</f>
        <v>420</v>
      </c>
      <c r="D3">
        <f>COUNTIFS('Data '!$F$2:$F$4115,"canceled",'Data '!$D$2:$D$4115,"&gt;=1000",'Data '!$D$2:$D$4115,"&lt;4999")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x14ac:dyDescent="0.2">
      <c r="A4" t="s">
        <v>8382</v>
      </c>
      <c r="B4">
        <f>COUNTIFS('Data '!$F$2:$F$4115,"successful",'Data '!$D$2:$D$4115,"&gt;=5000",'Data '!$D$2:$D$4115,"&lt;9999")</f>
        <v>380</v>
      </c>
      <c r="C4">
        <f>COUNTIFS('Data '!$F$2:$F$4115,"failed",'Data '!$D$2:$D$4115,"&gt;=5000",'Data '!$D$2:$D$4115,"&lt;9999")</f>
        <v>282</v>
      </c>
      <c r="D4">
        <f>COUNTIFS('Data '!$F$2:$F$4115,"canceled",'Data '!$D$2:$D$4115,"&gt;=5000",'Data '!$D$2:$D$4115,"&lt;9999")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t="s">
        <v>8383</v>
      </c>
      <c r="B5">
        <f>COUNTIFS('Data '!$F$2:$F$4115,"successful",'Data '!$D$2:$D$4115,"&gt;=10000",'Data '!$D$2:$D$4115,"&lt;14999")</f>
        <v>168</v>
      </c>
      <c r="C5">
        <f>COUNTIFS('Data '!$F$2:$F$4115,"failed",'Data '!$D$2:$D$4115,"&gt;=10000",'Data '!$D$2:$D$4115,"&lt;14999")</f>
        <v>144</v>
      </c>
      <c r="D5">
        <f>COUNTIFS('Data '!$F$2:$F$4115,"canceled",'Data '!$D$2:$D$4115,"&gt;=10000",'Data '!$D$2:$D$4115,"&lt;14999")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8384</v>
      </c>
      <c r="B6">
        <f>COUNTIFS('Data '!$F$2:$F$4115,"successful",'Data '!$D$2:$D$4115,"&gt;=15000",'Data '!$D$2:$D$4115,"&lt;19999")</f>
        <v>94</v>
      </c>
      <c r="C6">
        <f>COUNTIFS('Data '!$F$2:$F$4115,"failed",'Data '!$D$2:$D$4115,"&gt;=15000",'Data '!$D$2:$D$4115,"&lt;19999")</f>
        <v>90</v>
      </c>
      <c r="D6">
        <f>COUNTIFS('Data '!$F$2:$F$4115,"canceled",'Data '!$D$2:$D$4115,"&gt;=15000",'Data '!$D$2:$D$4115,"&lt;19999")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8385</v>
      </c>
      <c r="B7">
        <f>COUNTIFS('Data '!$F$2:$F$4115,"successful",'Data '!$D$2:$D$4115,"&gt;=20000",'Data '!$D$2:$D$4115,"&lt;24999")</f>
        <v>62</v>
      </c>
      <c r="C7">
        <f>COUNTIFS('Data '!$F$2:$F$4115,"failed",'Data '!$D$2:$D$4115,"&gt;=20000",'Data '!$D$2:$D$4115,"&lt;24999")</f>
        <v>72</v>
      </c>
      <c r="D7">
        <f>COUNTIFS('Data '!$F$2:$F$4115,"canceled",'Data '!$D$2:$D$4115,"&gt;=20000",'Data '!$D$2:$D$4115,"&lt;24999")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8386</v>
      </c>
      <c r="B8">
        <f>COUNTIFS('Data '!$F$2:$F$4115,"successful",'Data '!$D$2:$D$4115,"&gt;=25000",'Data '!$D$2:$D$4115,"&lt;29999")</f>
        <v>55</v>
      </c>
      <c r="C8">
        <f>COUNTIFS('Data '!$F$2:$F$4115,"failed",'Data '!$D$2:$D$4115,"&gt;=25000",'Data '!$D$2:$D$4115,"&lt;29999")</f>
        <v>64</v>
      </c>
      <c r="D8">
        <f>COUNTIFS('Data '!$F$2:$F$4115,"canceled",'Data '!$D$2:$D$4115,"&gt;=25000",'Data '!$D$2:$D$4115,"&lt;29999")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8387</v>
      </c>
      <c r="B9">
        <f>COUNTIFS('Data '!$F2:$F4115,"successful",'Data '!$D2:$D4115,"&gt;=30000",'Data '!$D2:$D4115,"&lt;34999")</f>
        <v>32</v>
      </c>
      <c r="C9">
        <f>COUNTIFS('Data '!$F2:$F4115,"failed",'Data '!$D2:$D4115,"&gt;=30000",'Data '!$D2:$D4115,"&lt;34999")</f>
        <v>37</v>
      </c>
      <c r="D9">
        <f>COUNTIFS('Data '!$F2:$F4115,"canceled",'Data '!$D2:$D4115,"&gt;=30000",'Data '!$D2:$D4115,"&lt;34999")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8388</v>
      </c>
      <c r="B10">
        <f>COUNTIFS('Data '!$F2:$F4115,"successful",'Data '!$D2:$D4115,"&gt;=35000",'Data '!$D2:$D4115,"&lt;39999")</f>
        <v>26</v>
      </c>
      <c r="C10" s="16">
        <f>COUNTIFS('Data '!$F2:$F4115,"failed",'Data '!$D2:$D4115,"&gt;=35000",'Data '!$D2:$D4115,"&lt;39999")</f>
        <v>22</v>
      </c>
      <c r="D10">
        <f>COUNTIFS('Data '!$F2:$F4115,"canceled",'Data '!$D2:$D4115,"&gt;=35000",'Data '!$D2:$D4115,"&lt;39999")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8389</v>
      </c>
      <c r="B11">
        <f>COUNTIFS('Data '!$F2:$F4115,"successful",'Data '!$D2:$D4115,"&gt;=40000",'Data '!$D2:$D4115,"&lt;44999")</f>
        <v>21</v>
      </c>
      <c r="C11">
        <f>COUNTIFS('Data '!$F2:$F4115,"failed",'Data '!$D2:$D4115,"&gt;=40000",'Data '!$D2:$D4115,"&lt;44999")</f>
        <v>16</v>
      </c>
      <c r="D11">
        <f>COUNTIFS('Data '!$F2:$F4115,"canceled",'Data '!$D2:$D4115,"&gt;=40000",'Data '!$D2:$D4115,"&lt;44999")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8390</v>
      </c>
      <c r="B12">
        <f>COUNTIFS('Data '!$F2:$F4115,"successful",'Data '!$D2:$D4115,"&gt;=45000",'Data '!$D2:$D4115,"&lt;49999")</f>
        <v>6</v>
      </c>
      <c r="C12">
        <f>COUNTIFS('Data '!$F2:$F4115,"failed",'Data '!$D2:$D4115,"&gt;=45000",'Data '!$D2:$D4115,"&lt;49999")</f>
        <v>11</v>
      </c>
      <c r="D12">
        <f>COUNTIFS('Data '!$F2:$F4115,"canceled",'Data '!$D2:$D4115,"&gt;=45000",'Data '!$D2:$D4115,"&lt;49999")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8391</v>
      </c>
      <c r="B13">
        <f>COUNTIFS('Data '!$F2:$F4115,"successful",'Data '!$D2:$D4115,"&gt;=50000")</f>
        <v>86</v>
      </c>
      <c r="C13">
        <f>COUNTIFS('Data '!$F2:$F4115,"failed",'Data '!$D2:$D4115,"&gt;=50000")</f>
        <v>258</v>
      </c>
      <c r="D13">
        <f>COUNTIFS('Data '!$F2:$F4115,"canceled",'Data '!$D2:$D4115,"&gt;=50000")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6" bestFit="1" customWidth="1"/>
    <col min="16" max="16" width="20.5" style="13" bestFit="1" customWidth="1"/>
    <col min="17" max="17" width="19.1640625" style="6" bestFit="1" customWidth="1"/>
    <col min="18" max="18" width="15.5" bestFit="1" customWidth="1"/>
    <col min="19" max="19" width="13.33203125" bestFit="1" customWidth="1"/>
    <col min="20" max="20" width="1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2" t="s">
        <v>8365</v>
      </c>
      <c r="Q1" s="5" t="s">
        <v>8366</v>
      </c>
      <c r="R1" s="1" t="s">
        <v>8306</v>
      </c>
      <c r="S1" s="1" t="s">
        <v>8323</v>
      </c>
      <c r="T1" s="8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13">
        <f t="shared" ref="P2:P65" si="1">(((J2/60)/60)/24)+DATE(1970,1,1)+(-6/24)</f>
        <v>42176.757071759261</v>
      </c>
      <c r="Q2" s="13">
        <f t="shared" ref="Q2:Q65" si="2">(((I2/60)/60)/24)+DATE(1970,1,1)+(-6/24)</f>
        <v>42207.875</v>
      </c>
      <c r="R2" s="7">
        <f t="shared" ref="R2:R65" si="3">E2/L2</f>
        <v>63.917582417582416</v>
      </c>
      <c r="S2" t="str">
        <f t="shared" ref="S2:S65" si="4">LEFT(N2,SEARCH("/",N2,1)-1)</f>
        <v>film &amp; video</v>
      </c>
      <c r="T2" t="str">
        <f t="shared" ref="T2:T65" si="5">RIGHT(N2,LEN(N2)-SEARCH("/",N2,1))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13">
        <f t="shared" si="1"/>
        <v>42766.350497685184</v>
      </c>
      <c r="Q3" s="13">
        <f t="shared" si="2"/>
        <v>42796.350497685184</v>
      </c>
      <c r="R3" s="7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3">
        <f t="shared" si="1"/>
        <v>42405.452349537038</v>
      </c>
      <c r="Q4" s="13">
        <f t="shared" si="2"/>
        <v>42415.452349537038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3">
        <f t="shared" si="1"/>
        <v>41828.265127314815</v>
      </c>
      <c r="Q5" s="13">
        <f t="shared" si="2"/>
        <v>41858.265127314815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3">
        <f t="shared" si="1"/>
        <v>42327.584247685183</v>
      </c>
      <c r="Q6" s="13">
        <f t="shared" si="2"/>
        <v>42357.584247685183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3">
        <f t="shared" si="1"/>
        <v>42563.682951388888</v>
      </c>
      <c r="Q7" s="13">
        <f t="shared" si="2"/>
        <v>42579.982638888891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3">
        <f t="shared" si="1"/>
        <v>41793.822337962964</v>
      </c>
      <c r="Q8" s="13">
        <f t="shared" si="2"/>
        <v>41803.822337962964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3">
        <f t="shared" si="1"/>
        <v>42515.797071759262</v>
      </c>
      <c r="Q9" s="13">
        <f t="shared" si="2"/>
        <v>42555.797071759262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3">
        <f t="shared" si="1"/>
        <v>42468.69458333333</v>
      </c>
      <c r="Q10" s="13">
        <f t="shared" si="2"/>
        <v>42475.625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3">
        <f t="shared" si="1"/>
        <v>42446.853518518517</v>
      </c>
      <c r="Q11" s="13">
        <f t="shared" si="2"/>
        <v>42476.853518518517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3">
        <f t="shared" si="1"/>
        <v>41779.818043981482</v>
      </c>
      <c r="Q12" s="13">
        <f t="shared" si="2"/>
        <v>41814.818043981482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3">
        <f t="shared" si="1"/>
        <v>42572.528495370367</v>
      </c>
      <c r="Q13" s="13">
        <f t="shared" si="2"/>
        <v>42603.875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3">
        <f t="shared" si="1"/>
        <v>41791.463252314818</v>
      </c>
      <c r="Q14" s="13">
        <f t="shared" si="2"/>
        <v>41835.875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3">
        <f t="shared" si="1"/>
        <v>42508.427187499998</v>
      </c>
      <c r="Q15" s="13">
        <f t="shared" si="2"/>
        <v>42544.602083333331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3">
        <f t="shared" si="1"/>
        <v>41807.77648148148</v>
      </c>
      <c r="Q16" s="13">
        <f t="shared" si="2"/>
        <v>41833.332638888889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3">
        <f t="shared" si="1"/>
        <v>42256.141875000001</v>
      </c>
      <c r="Q17" s="13">
        <f t="shared" si="2"/>
        <v>42274.593055555553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3">
        <f t="shared" si="1"/>
        <v>41760.546423611115</v>
      </c>
      <c r="Q18" s="13">
        <f t="shared" si="2"/>
        <v>41805.979166666664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3">
        <f t="shared" si="1"/>
        <v>41917.481736111113</v>
      </c>
      <c r="Q19" s="13">
        <f t="shared" si="2"/>
        <v>41947.523402777777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3">
        <f t="shared" si="1"/>
        <v>41869.292314814818</v>
      </c>
      <c r="Q20" s="13">
        <f t="shared" si="2"/>
        <v>41899.292314814818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3">
        <f t="shared" si="1"/>
        <v>42175.566365740742</v>
      </c>
      <c r="Q21" s="13">
        <f t="shared" si="2"/>
        <v>42205.566365740742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3">
        <f t="shared" si="1"/>
        <v>42200.508240740746</v>
      </c>
      <c r="Q22" s="13">
        <f t="shared" si="2"/>
        <v>42260.508240740746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3">
        <f t="shared" si="1"/>
        <v>41878.377187500002</v>
      </c>
      <c r="Q23" s="13">
        <f t="shared" si="2"/>
        <v>41908.377187500002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3">
        <f t="shared" si="1"/>
        <v>41989.66134259259</v>
      </c>
      <c r="Q24" s="13">
        <f t="shared" si="2"/>
        <v>42005.082638888889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3">
        <f t="shared" si="1"/>
        <v>42097.528946759259</v>
      </c>
      <c r="Q25" s="13">
        <f t="shared" si="2"/>
        <v>42124.388888888891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3">
        <f t="shared" si="1"/>
        <v>42229.570173611108</v>
      </c>
      <c r="Q26" s="13">
        <f t="shared" si="2"/>
        <v>42262.568750000006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3">
        <f t="shared" si="1"/>
        <v>42317.775011574078</v>
      </c>
      <c r="Q27" s="13">
        <f t="shared" si="2"/>
        <v>42377.775011574078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3">
        <f t="shared" si="1"/>
        <v>41828.265555555554</v>
      </c>
      <c r="Q28" s="13">
        <f t="shared" si="2"/>
        <v>41868.265555555554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3">
        <f t="shared" si="1"/>
        <v>41928.914733796293</v>
      </c>
      <c r="Q29" s="13">
        <f t="shared" si="2"/>
        <v>41958.956400462965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3">
        <f t="shared" si="1"/>
        <v>42324.71393518518</v>
      </c>
      <c r="Q30" s="13">
        <f t="shared" si="2"/>
        <v>42354.71393518518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3">
        <f t="shared" si="1"/>
        <v>41812.42324074074</v>
      </c>
      <c r="Q31" s="13">
        <f t="shared" si="2"/>
        <v>41842.42324074074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3">
        <f t="shared" si="1"/>
        <v>41842.042997685188</v>
      </c>
      <c r="Q32" s="13">
        <f t="shared" si="2"/>
        <v>41872.042997685188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3">
        <f t="shared" si="1"/>
        <v>42376.54206018518</v>
      </c>
      <c r="Q33" s="13">
        <f t="shared" si="2"/>
        <v>42394.54206018518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3">
        <f t="shared" si="1"/>
        <v>42461.377511574072</v>
      </c>
      <c r="Q34" s="13">
        <f t="shared" si="2"/>
        <v>42502.915972222225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3">
        <f t="shared" si="1"/>
        <v>42286.410891203705</v>
      </c>
      <c r="Q35" s="13">
        <f t="shared" si="2"/>
        <v>42316.452557870376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3">
        <f t="shared" si="1"/>
        <v>41841.071770833332</v>
      </c>
      <c r="Q36" s="13">
        <f t="shared" si="2"/>
        <v>41856.071770833332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3">
        <f t="shared" si="1"/>
        <v>42098.041828703703</v>
      </c>
      <c r="Q37" s="13">
        <f t="shared" si="2"/>
        <v>42121.75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3">
        <f t="shared" si="1"/>
        <v>42068.057002314818</v>
      </c>
      <c r="Q38" s="13">
        <f t="shared" si="2"/>
        <v>42098.015335648146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3">
        <f t="shared" si="1"/>
        <v>42032.443043981482</v>
      </c>
      <c r="Q39" s="13">
        <f t="shared" si="2"/>
        <v>42062.443043981482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3">
        <f t="shared" si="1"/>
        <v>41374.807222222218</v>
      </c>
      <c r="Q40" s="13">
        <f t="shared" si="2"/>
        <v>41404.807222222218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3">
        <f t="shared" si="1"/>
        <v>41753.797083333331</v>
      </c>
      <c r="Q41" s="13">
        <f t="shared" si="2"/>
        <v>41784.707638888889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3">
        <f t="shared" si="1"/>
        <v>41788.96398148148</v>
      </c>
      <c r="Q42" s="13">
        <f t="shared" si="2"/>
        <v>41808.916666666664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3">
        <f t="shared" si="1"/>
        <v>41887.318912037037</v>
      </c>
      <c r="Q43" s="13">
        <f t="shared" si="2"/>
        <v>41917.318912037037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3">
        <f t="shared" si="1"/>
        <v>41971.389189814814</v>
      </c>
      <c r="Q44" s="13">
        <f t="shared" si="2"/>
        <v>42001.389189814814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3">
        <f t="shared" si="1"/>
        <v>41802.540347222224</v>
      </c>
      <c r="Q45" s="13">
        <f t="shared" si="2"/>
        <v>41832.75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3">
        <f t="shared" si="1"/>
        <v>41873.848807870374</v>
      </c>
      <c r="Q46" s="13">
        <f t="shared" si="2"/>
        <v>41918.848807870374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3">
        <f t="shared" si="1"/>
        <v>42457.373923611114</v>
      </c>
      <c r="Q47" s="13">
        <f t="shared" si="2"/>
        <v>42487.373923611114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3">
        <f t="shared" si="1"/>
        <v>42323.714976851858</v>
      </c>
      <c r="Q48" s="13">
        <f t="shared" si="2"/>
        <v>42353.714976851858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3">
        <f t="shared" si="1"/>
        <v>41932.569525462961</v>
      </c>
      <c r="Q49" s="13">
        <f t="shared" si="2"/>
        <v>41992.611192129625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3">
        <f t="shared" si="1"/>
        <v>42033.266898148147</v>
      </c>
      <c r="Q50" s="13">
        <f t="shared" si="2"/>
        <v>42064.25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3">
        <f t="shared" si="1"/>
        <v>42270.926446759258</v>
      </c>
      <c r="Q51" s="13">
        <f t="shared" si="2"/>
        <v>42300.926446759258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3">
        <f t="shared" si="1"/>
        <v>41995.502986111111</v>
      </c>
      <c r="Q52" s="13">
        <f t="shared" si="2"/>
        <v>42034.458333333328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3">
        <f t="shared" si="1"/>
        <v>42196.678668981483</v>
      </c>
      <c r="Q53" s="13">
        <f t="shared" si="2"/>
        <v>42226.678668981483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3">
        <f t="shared" si="1"/>
        <v>41807.451921296299</v>
      </c>
      <c r="Q54" s="13">
        <f t="shared" si="2"/>
        <v>41837.451921296299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3">
        <f t="shared" si="1"/>
        <v>41719.299131944441</v>
      </c>
      <c r="Q55" s="13">
        <f t="shared" si="2"/>
        <v>41733.666666666664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3">
        <f t="shared" si="1"/>
        <v>42333.463206018518</v>
      </c>
      <c r="Q56" s="13">
        <f t="shared" si="2"/>
        <v>42363.463206018518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3">
        <f t="shared" si="1"/>
        <v>42496.718935185185</v>
      </c>
      <c r="Q57" s="13">
        <f t="shared" si="2"/>
        <v>42517.718935185185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3">
        <f t="shared" si="1"/>
        <v>42149.298888888887</v>
      </c>
      <c r="Q58" s="13">
        <f t="shared" si="2"/>
        <v>42163.416666666672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3">
        <f t="shared" si="1"/>
        <v>42089.58289351852</v>
      </c>
      <c r="Q59" s="13">
        <f t="shared" si="2"/>
        <v>42119.58289351852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3">
        <f t="shared" si="1"/>
        <v>41932.495046296295</v>
      </c>
      <c r="Q60" s="13">
        <f t="shared" si="2"/>
        <v>41962.536712962959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3">
        <f t="shared" si="1"/>
        <v>42229.98583333334</v>
      </c>
      <c r="Q61" s="13">
        <f t="shared" si="2"/>
        <v>42261.625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3">
        <f t="shared" si="1"/>
        <v>41701.651817129627</v>
      </c>
      <c r="Q62" s="13">
        <f t="shared" si="2"/>
        <v>41720.75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3">
        <f t="shared" si="1"/>
        <v>41409.564317129632</v>
      </c>
      <c r="Q63" s="13">
        <f t="shared" si="2"/>
        <v>41431.564317129632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3">
        <f t="shared" si="1"/>
        <v>41311.549513888887</v>
      </c>
      <c r="Q64" s="13">
        <f t="shared" si="2"/>
        <v>41336.549513888887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3">
        <f t="shared" si="1"/>
        <v>41612.662187499998</v>
      </c>
      <c r="Q65" s="13">
        <f t="shared" si="2"/>
        <v>41635.957638888889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(E66/D66)*100</f>
        <v>173.33333333333334</v>
      </c>
      <c r="P66" s="13">
        <f t="shared" ref="P66:P129" si="7">(((J66/60)/60)/24)+DATE(1970,1,1)+(-6/24)</f>
        <v>41432.76829861111</v>
      </c>
      <c r="Q66" s="13">
        <f t="shared" ref="Q66:Q129" si="8">(((I66/60)/60)/24)+DATE(1970,1,1)+(-6/24)</f>
        <v>41462.76829861111</v>
      </c>
      <c r="R66" s="7">
        <f t="shared" ref="R66:R129" si="9">E66/L66</f>
        <v>86.666666666666671</v>
      </c>
      <c r="S66" t="str">
        <f t="shared" ref="S66:S129" si="10">LEFT(N66,SEARCH("/",N66,1)-1)</f>
        <v>film &amp; video</v>
      </c>
      <c r="T66" t="str">
        <f t="shared" ref="T66:T129" si="11">RIGHT(N66,LEN(N66)-SEARCH("/",N66,1))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13">
        <f t="shared" si="7"/>
        <v>41835.571226851855</v>
      </c>
      <c r="Q67" s="13">
        <f t="shared" si="8"/>
        <v>41861.999305555553</v>
      </c>
      <c r="R67" s="7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13">
        <f t="shared" si="7"/>
        <v>42539.599768518514</v>
      </c>
      <c r="Q68" s="13">
        <f t="shared" si="8"/>
        <v>42569.599768518514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13">
        <f t="shared" si="7"/>
        <v>41075.333379629628</v>
      </c>
      <c r="Q69" s="13">
        <f t="shared" si="8"/>
        <v>41105.333379629628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13">
        <f t="shared" si="7"/>
        <v>41663.319340277776</v>
      </c>
      <c r="Q70" s="13">
        <f t="shared" si="8"/>
        <v>41693.319340277776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13">
        <f t="shared" si="7"/>
        <v>40785.937789351854</v>
      </c>
      <c r="Q71" s="13">
        <f t="shared" si="8"/>
        <v>40818.040972222225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13">
        <f t="shared" si="7"/>
        <v>40730.646354166667</v>
      </c>
      <c r="Q72" s="13">
        <f t="shared" si="8"/>
        <v>40790.646354166667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13">
        <f t="shared" si="7"/>
        <v>40997.021493055552</v>
      </c>
      <c r="Q73" s="13">
        <f t="shared" si="8"/>
        <v>41057.021493055552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13">
        <f t="shared" si="7"/>
        <v>41207.760196759256</v>
      </c>
      <c r="Q74" s="13">
        <f t="shared" si="8"/>
        <v>41227.75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13">
        <f t="shared" si="7"/>
        <v>40587.50675925926</v>
      </c>
      <c r="Q75" s="13">
        <f t="shared" si="8"/>
        <v>40665.915972222225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13">
        <f t="shared" si="7"/>
        <v>42360.237210648149</v>
      </c>
      <c r="Q76" s="13">
        <f t="shared" si="8"/>
        <v>42390.237210648149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13">
        <f t="shared" si="7"/>
        <v>41356.959166666667</v>
      </c>
      <c r="Q77" s="13">
        <f t="shared" si="8"/>
        <v>41386.959166666667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13">
        <f t="shared" si="7"/>
        <v>40844.441643518519</v>
      </c>
      <c r="Q78" s="13">
        <f t="shared" si="8"/>
        <v>40904.483310185184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13">
        <f t="shared" si="7"/>
        <v>40996.894872685189</v>
      </c>
      <c r="Q79" s="13">
        <f t="shared" si="8"/>
        <v>41049.874305555553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13">
        <f t="shared" si="7"/>
        <v>42604.480567129634</v>
      </c>
      <c r="Q80" s="13">
        <f t="shared" si="8"/>
        <v>42614.480567129634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13">
        <f t="shared" si="7"/>
        <v>41724.526539351849</v>
      </c>
      <c r="Q81" s="13">
        <f t="shared" si="8"/>
        <v>41754.526539351849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13">
        <f t="shared" si="7"/>
        <v>41582.833981481483</v>
      </c>
      <c r="Q82" s="13">
        <f t="shared" si="8"/>
        <v>41617.833981481483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13">
        <f t="shared" si="7"/>
        <v>41099.908877314818</v>
      </c>
      <c r="Q83" s="13">
        <f t="shared" si="8"/>
        <v>41103.876388888886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13">
        <f t="shared" si="7"/>
        <v>40795.570150462961</v>
      </c>
      <c r="Q84" s="13">
        <f t="shared" si="8"/>
        <v>40825.570150462961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13">
        <f t="shared" si="7"/>
        <v>42042.365613425922</v>
      </c>
      <c r="Q85" s="13">
        <f t="shared" si="8"/>
        <v>42057.229166666672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13">
        <f t="shared" si="7"/>
        <v>40648.507939814815</v>
      </c>
      <c r="Q86" s="13">
        <f t="shared" si="8"/>
        <v>40678.507939814815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13">
        <f t="shared" si="7"/>
        <v>40778.875428240739</v>
      </c>
      <c r="Q87" s="13">
        <f t="shared" si="8"/>
        <v>40808.875428240739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13">
        <f t="shared" si="7"/>
        <v>42291.306076388893</v>
      </c>
      <c r="Q88" s="13">
        <f t="shared" si="8"/>
        <v>42365.34774305555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13">
        <f t="shared" si="7"/>
        <v>40322.28938657407</v>
      </c>
      <c r="Q89" s="13">
        <f t="shared" si="8"/>
        <v>40331.820138888892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13">
        <f t="shared" si="7"/>
        <v>41786.40892361111</v>
      </c>
      <c r="Q90" s="13">
        <f t="shared" si="8"/>
        <v>41812.40892361111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13">
        <f t="shared" si="7"/>
        <v>41402.502222222225</v>
      </c>
      <c r="Q91" s="13">
        <f t="shared" si="8"/>
        <v>41427.502222222225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13">
        <f t="shared" si="7"/>
        <v>40706.047442129631</v>
      </c>
      <c r="Q92" s="13">
        <f t="shared" si="8"/>
        <v>40736.047442129631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13">
        <f t="shared" si="7"/>
        <v>40619.152361111112</v>
      </c>
      <c r="Q93" s="13">
        <f t="shared" si="8"/>
        <v>40680.152361111112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13">
        <f t="shared" si="7"/>
        <v>42720.948877314819</v>
      </c>
      <c r="Q94" s="13">
        <f t="shared" si="8"/>
        <v>42767.083333333328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13">
        <f t="shared" si="7"/>
        <v>41065.608067129629</v>
      </c>
      <c r="Q95" s="13">
        <f t="shared" si="8"/>
        <v>41093.625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13">
        <f t="shared" si="7"/>
        <v>41716.467847222222</v>
      </c>
      <c r="Q96" s="13">
        <f t="shared" si="8"/>
        <v>41736.467847222222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13">
        <f t="shared" si="7"/>
        <v>40934.755104166667</v>
      </c>
      <c r="Q97" s="13">
        <f t="shared" si="8"/>
        <v>40964.755104166667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13">
        <f t="shared" si="7"/>
        <v>40324.412511574075</v>
      </c>
      <c r="Q98" s="13">
        <f t="shared" si="8"/>
        <v>40390.875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13">
        <f t="shared" si="7"/>
        <v>40705.885208333333</v>
      </c>
      <c r="Q99" s="13">
        <f t="shared" si="8"/>
        <v>40735.885208333333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13">
        <f t="shared" si="7"/>
        <v>41214.54483796296</v>
      </c>
      <c r="Q100" s="13">
        <f t="shared" si="8"/>
        <v>41250.729166666664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13">
        <f t="shared" si="7"/>
        <v>41631.652766203704</v>
      </c>
      <c r="Q101" s="13">
        <f t="shared" si="8"/>
        <v>41661.652766203704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13">
        <f t="shared" si="7"/>
        <v>41197.503310185188</v>
      </c>
      <c r="Q102" s="13">
        <f t="shared" si="8"/>
        <v>41217.544976851852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13">
        <f t="shared" si="7"/>
        <v>41274.526736111111</v>
      </c>
      <c r="Q103" s="13">
        <f t="shared" si="8"/>
        <v>41298.526736111111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13">
        <f t="shared" si="7"/>
        <v>40504.881168981483</v>
      </c>
      <c r="Q104" s="13">
        <f t="shared" si="8"/>
        <v>40534.881168981483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13">
        <f t="shared" si="7"/>
        <v>41682.555902777778</v>
      </c>
      <c r="Q105" s="13">
        <f t="shared" si="8"/>
        <v>41705.555902777778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13">
        <f t="shared" si="7"/>
        <v>40612.445208333331</v>
      </c>
      <c r="Q106" s="13">
        <f t="shared" si="8"/>
        <v>40635.791666666664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13">
        <f t="shared" si="7"/>
        <v>42485.474768518514</v>
      </c>
      <c r="Q107" s="13">
        <f t="shared" si="8"/>
        <v>42503.75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13">
        <f t="shared" si="7"/>
        <v>40987.526631944449</v>
      </c>
      <c r="Q108" s="13">
        <f t="shared" si="8"/>
        <v>41001.526631944449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13">
        <f t="shared" si="7"/>
        <v>40635.732488425929</v>
      </c>
      <c r="Q109" s="13">
        <f t="shared" si="8"/>
        <v>40657.732488425929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13">
        <f t="shared" si="7"/>
        <v>41365.363078703704</v>
      </c>
      <c r="Q110" s="13">
        <f t="shared" si="8"/>
        <v>41425.363078703704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13">
        <f t="shared" si="7"/>
        <v>40569.775810185187</v>
      </c>
      <c r="Q111" s="13">
        <f t="shared" si="8"/>
        <v>40599.775810185187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13">
        <f t="shared" si="7"/>
        <v>41557.699687500004</v>
      </c>
      <c r="Q112" s="13">
        <f t="shared" si="8"/>
        <v>41591.999305555553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13">
        <f t="shared" si="7"/>
        <v>42125.083182870367</v>
      </c>
      <c r="Q113" s="13">
        <f t="shared" si="8"/>
        <v>42155.083182870367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13">
        <f t="shared" si="7"/>
        <v>41717.793032407404</v>
      </c>
      <c r="Q114" s="13">
        <f t="shared" si="8"/>
        <v>41741.833333333336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13">
        <f t="shared" si="7"/>
        <v>40753.508425925924</v>
      </c>
      <c r="Q115" s="13">
        <f t="shared" si="8"/>
        <v>40761.375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13">
        <f t="shared" si="7"/>
        <v>40861.02416666667</v>
      </c>
      <c r="Q116" s="13">
        <f t="shared" si="8"/>
        <v>40921.02416666667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13">
        <f t="shared" si="7"/>
        <v>40918.488935185182</v>
      </c>
      <c r="Q117" s="13">
        <f t="shared" si="8"/>
        <v>40943.488935185182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13">
        <f t="shared" si="7"/>
        <v>40595.247164351851</v>
      </c>
      <c r="Q118" s="13">
        <f t="shared" si="8"/>
        <v>40641.205497685187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13">
        <f t="shared" si="7"/>
        <v>40248.584999999999</v>
      </c>
      <c r="Q119" s="13">
        <f t="shared" si="8"/>
        <v>40338.541666666664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13">
        <f t="shared" si="7"/>
        <v>40722.803657407407</v>
      </c>
      <c r="Q120" s="13">
        <f t="shared" si="8"/>
        <v>40752.803657407407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13">
        <f t="shared" si="7"/>
        <v>40738.819282407407</v>
      </c>
      <c r="Q121" s="13">
        <f t="shared" si="8"/>
        <v>40768.708333333336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6"/>
        <v>107.63413333333334</v>
      </c>
      <c r="P122" s="13">
        <f t="shared" si="7"/>
        <v>41354.458460648151</v>
      </c>
      <c r="Q122" s="13">
        <f t="shared" si="8"/>
        <v>41399.458460648151</v>
      </c>
      <c r="R122" s="7">
        <f t="shared" si="9"/>
        <v>117.84759124087591</v>
      </c>
      <c r="S122" t="str">
        <f t="shared" si="10"/>
        <v>film &amp; video</v>
      </c>
      <c r="T122" t="str">
        <f t="shared" si="11"/>
        <v>documentary</v>
      </c>
    </row>
    <row r="123" spans="1:20" ht="48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6"/>
        <v>112.63736263736264</v>
      </c>
      <c r="P123" s="13">
        <f t="shared" si="7"/>
        <v>41949.447962962964</v>
      </c>
      <c r="Q123" s="13">
        <f t="shared" si="8"/>
        <v>41994.447962962964</v>
      </c>
      <c r="R123" s="7">
        <f t="shared" si="9"/>
        <v>109.04255319148936</v>
      </c>
      <c r="S123" t="str">
        <f t="shared" si="10"/>
        <v>film &amp; video</v>
      </c>
      <c r="T123" t="str">
        <f t="shared" si="11"/>
        <v>documentary</v>
      </c>
    </row>
    <row r="124" spans="1:20" ht="48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6"/>
        <v>113.46153846153845</v>
      </c>
      <c r="P124" s="13">
        <f t="shared" si="7"/>
        <v>40862.242939814816</v>
      </c>
      <c r="Q124" s="13">
        <f t="shared" si="8"/>
        <v>40897.242939814816</v>
      </c>
      <c r="R124" s="7">
        <f t="shared" si="9"/>
        <v>73.019801980198025</v>
      </c>
      <c r="S124" t="str">
        <f t="shared" si="10"/>
        <v>film &amp; video</v>
      </c>
      <c r="T124" t="str">
        <f t="shared" si="11"/>
        <v>documentary</v>
      </c>
    </row>
    <row r="125" spans="1:20" ht="48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6"/>
        <v>102.592</v>
      </c>
      <c r="P125" s="13">
        <f t="shared" si="7"/>
        <v>41661.797500000001</v>
      </c>
      <c r="Q125" s="13">
        <f t="shared" si="8"/>
        <v>41691.797500000001</v>
      </c>
      <c r="R125" s="7">
        <f t="shared" si="9"/>
        <v>78.195121951219505</v>
      </c>
      <c r="S125" t="str">
        <f t="shared" si="10"/>
        <v>film &amp; video</v>
      </c>
      <c r="T125" t="str">
        <f t="shared" si="11"/>
        <v>documentary</v>
      </c>
    </row>
    <row r="126" spans="1:20" ht="48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6"/>
        <v>113.75714285714287</v>
      </c>
      <c r="P126" s="13">
        <f t="shared" si="7"/>
        <v>40213.073599537034</v>
      </c>
      <c r="Q126" s="13">
        <f t="shared" si="8"/>
        <v>40253.04583333333</v>
      </c>
      <c r="R126" s="7">
        <f t="shared" si="9"/>
        <v>47.398809523809526</v>
      </c>
      <c r="S126" t="str">
        <f t="shared" si="10"/>
        <v>film &amp; video</v>
      </c>
      <c r="T126" t="str">
        <f t="shared" si="11"/>
        <v>documentary</v>
      </c>
    </row>
    <row r="127" spans="1:20" ht="48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6"/>
        <v>103.71999999999998</v>
      </c>
      <c r="P127" s="13">
        <f t="shared" si="7"/>
        <v>41106.803067129629</v>
      </c>
      <c r="Q127" s="13">
        <f t="shared" si="8"/>
        <v>41136.803067129629</v>
      </c>
      <c r="R127" s="7">
        <f t="shared" si="9"/>
        <v>54.020833333333336</v>
      </c>
      <c r="S127" t="str">
        <f t="shared" si="10"/>
        <v>film &amp; video</v>
      </c>
      <c r="T127" t="str">
        <f t="shared" si="11"/>
        <v>documentary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6"/>
        <v>305.46000000000004</v>
      </c>
      <c r="P128" s="13">
        <f t="shared" si="7"/>
        <v>40480.113483796296</v>
      </c>
      <c r="Q128" s="13">
        <f t="shared" si="8"/>
        <v>40530.155150462961</v>
      </c>
      <c r="R128" s="7">
        <f t="shared" si="9"/>
        <v>68.488789237668158</v>
      </c>
      <c r="S128" t="str">
        <f t="shared" si="10"/>
        <v>film &amp; video</v>
      </c>
      <c r="T128" t="str">
        <f t="shared" si="11"/>
        <v>documentary</v>
      </c>
    </row>
    <row r="129" spans="1:20" ht="64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6"/>
        <v>134.1</v>
      </c>
      <c r="P129" s="13">
        <f t="shared" si="7"/>
        <v>40430.354328703703</v>
      </c>
      <c r="Q129" s="13">
        <f t="shared" si="8"/>
        <v>40466.902083333334</v>
      </c>
      <c r="R129" s="7">
        <f t="shared" si="9"/>
        <v>108.14516129032258</v>
      </c>
      <c r="S129" t="str">
        <f t="shared" si="10"/>
        <v>film &amp; video</v>
      </c>
      <c r="T129" t="str">
        <f t="shared" si="11"/>
        <v>documentary</v>
      </c>
    </row>
    <row r="130" spans="1:20" ht="48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ref="O130:O193" si="12">(E130/D130)*100</f>
        <v>101.33294117647058</v>
      </c>
      <c r="P130" s="13">
        <f t="shared" ref="P130:P193" si="13">(((J130/60)/60)/24)+DATE(1970,1,1)+(-6/24)</f>
        <v>40870.524409722224</v>
      </c>
      <c r="Q130" s="13">
        <f t="shared" ref="Q130:Q193" si="14">(((I130/60)/60)/24)+DATE(1970,1,1)+(-6/24)</f>
        <v>40915.524409722224</v>
      </c>
      <c r="R130" s="7">
        <f t="shared" ref="R130:R193" si="15">E130/L130</f>
        <v>589.95205479452056</v>
      </c>
      <c r="S130" t="str">
        <f t="shared" ref="S130:S193" si="16">LEFT(N130,SEARCH("/",N130,1)-1)</f>
        <v>film &amp; video</v>
      </c>
      <c r="T130" t="str">
        <f t="shared" ref="T130:T193" si="17">RIGHT(N130,LEN(N130)-SEARCH("/",N130,1))</f>
        <v>documentary</v>
      </c>
    </row>
    <row r="131" spans="1:20" ht="48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si="12"/>
        <v>112.92</v>
      </c>
      <c r="P131" s="13">
        <f t="shared" si="13"/>
        <v>40332.673842592594</v>
      </c>
      <c r="Q131" s="13">
        <f t="shared" si="14"/>
        <v>40412.486111111109</v>
      </c>
      <c r="R131" s="7">
        <f t="shared" si="15"/>
        <v>48.051063829787232</v>
      </c>
      <c r="S131" t="str">
        <f t="shared" si="16"/>
        <v>film &amp; video</v>
      </c>
      <c r="T131" t="str">
        <f t="shared" si="17"/>
        <v>documentary</v>
      </c>
    </row>
    <row r="132" spans="1:20" ht="48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12"/>
        <v>105.58333333333334</v>
      </c>
      <c r="P132" s="13">
        <f t="shared" si="13"/>
        <v>41401.315868055557</v>
      </c>
      <c r="Q132" s="13">
        <f t="shared" si="14"/>
        <v>41431.315868055557</v>
      </c>
      <c r="R132" s="7">
        <f t="shared" si="15"/>
        <v>72.482837528604122</v>
      </c>
      <c r="S132" t="str">
        <f t="shared" si="16"/>
        <v>film &amp; video</v>
      </c>
      <c r="T132" t="str">
        <f t="shared" si="17"/>
        <v>documentary</v>
      </c>
    </row>
    <row r="133" spans="1:20" ht="48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12"/>
        <v>125.57142857142858</v>
      </c>
      <c r="P133" s="13">
        <f t="shared" si="13"/>
        <v>41013.537569444445</v>
      </c>
      <c r="Q133" s="13">
        <f t="shared" si="14"/>
        <v>41045.541666666664</v>
      </c>
      <c r="R133" s="7">
        <f t="shared" si="15"/>
        <v>57.077922077922075</v>
      </c>
      <c r="S133" t="str">
        <f t="shared" si="16"/>
        <v>film &amp; video</v>
      </c>
      <c r="T133" t="str">
        <f t="shared" si="17"/>
        <v>documentary</v>
      </c>
    </row>
    <row r="134" spans="1:20" ht="48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12"/>
        <v>184.56</v>
      </c>
      <c r="P134" s="13">
        <f t="shared" si="13"/>
        <v>40266.412708333337</v>
      </c>
      <c r="Q134" s="13">
        <f t="shared" si="14"/>
        <v>40329.915972222225</v>
      </c>
      <c r="R134" s="7">
        <f t="shared" si="15"/>
        <v>85.444444444444443</v>
      </c>
      <c r="S134" t="str">
        <f t="shared" si="16"/>
        <v>film &amp; video</v>
      </c>
      <c r="T134" t="str">
        <f t="shared" si="17"/>
        <v>documentary</v>
      </c>
    </row>
    <row r="135" spans="1:20" ht="48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12"/>
        <v>100.73333333333335</v>
      </c>
      <c r="P135" s="13">
        <f t="shared" si="13"/>
        <v>40924.400868055556</v>
      </c>
      <c r="Q135" s="13">
        <f t="shared" si="14"/>
        <v>40954.400868055556</v>
      </c>
      <c r="R135" s="7">
        <f t="shared" si="15"/>
        <v>215.85714285714286</v>
      </c>
      <c r="S135" t="str">
        <f t="shared" si="16"/>
        <v>film &amp; video</v>
      </c>
      <c r="T135" t="str">
        <f t="shared" si="17"/>
        <v>documentary</v>
      </c>
    </row>
    <row r="136" spans="1:20" ht="48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12"/>
        <v>116.94725</v>
      </c>
      <c r="P136" s="13">
        <f t="shared" si="13"/>
        <v>42263.702662037031</v>
      </c>
      <c r="Q136" s="13">
        <f t="shared" si="14"/>
        <v>42293.833333333328</v>
      </c>
      <c r="R136" s="7">
        <f t="shared" si="15"/>
        <v>89.38643312101911</v>
      </c>
      <c r="S136" t="str">
        <f t="shared" si="16"/>
        <v>film &amp; video</v>
      </c>
      <c r="T136" t="str">
        <f t="shared" si="17"/>
        <v>documentary</v>
      </c>
    </row>
    <row r="137" spans="1:20" ht="32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12"/>
        <v>106.73325</v>
      </c>
      <c r="P137" s="13">
        <f t="shared" si="13"/>
        <v>40588.276412037041</v>
      </c>
      <c r="Q137" s="13">
        <f t="shared" si="14"/>
        <v>40618.23474537037</v>
      </c>
      <c r="R137" s="7">
        <f t="shared" si="15"/>
        <v>45.418404255319146</v>
      </c>
      <c r="S137" t="str">
        <f t="shared" si="16"/>
        <v>film &amp; video</v>
      </c>
      <c r="T137" t="str">
        <f t="shared" si="17"/>
        <v>documentary</v>
      </c>
    </row>
    <row r="138" spans="1:20" ht="48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12"/>
        <v>139.1</v>
      </c>
      <c r="P138" s="13">
        <f t="shared" si="13"/>
        <v>41319.519293981481</v>
      </c>
      <c r="Q138" s="13">
        <f t="shared" si="14"/>
        <v>41349.519293981481</v>
      </c>
      <c r="R138" s="7">
        <f t="shared" si="15"/>
        <v>65.756363636363631</v>
      </c>
      <c r="S138" t="str">
        <f t="shared" si="16"/>
        <v>film &amp; video</v>
      </c>
      <c r="T138" t="str">
        <f t="shared" si="17"/>
        <v>documentary</v>
      </c>
    </row>
    <row r="139" spans="1:20" ht="48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12"/>
        <v>106.72648571428572</v>
      </c>
      <c r="P139" s="13">
        <f t="shared" si="13"/>
        <v>42479.376875000002</v>
      </c>
      <c r="Q139" s="13">
        <f t="shared" si="14"/>
        <v>42509.376875000002</v>
      </c>
      <c r="R139" s="7">
        <f t="shared" si="15"/>
        <v>66.70405357142856</v>
      </c>
      <c r="S139" t="str">
        <f t="shared" si="16"/>
        <v>film &amp; video</v>
      </c>
      <c r="T139" t="str">
        <f t="shared" si="17"/>
        <v>documentary</v>
      </c>
    </row>
    <row r="140" spans="1:20" ht="48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12"/>
        <v>191.14</v>
      </c>
      <c r="P140" s="13">
        <f t="shared" si="13"/>
        <v>40681.801689814813</v>
      </c>
      <c r="Q140" s="13">
        <f t="shared" si="14"/>
        <v>40711.801689814813</v>
      </c>
      <c r="R140" s="7">
        <f t="shared" si="15"/>
        <v>83.345930232558146</v>
      </c>
      <c r="S140" t="str">
        <f t="shared" si="16"/>
        <v>film &amp; video</v>
      </c>
      <c r="T140" t="str">
        <f t="shared" si="17"/>
        <v>documentary</v>
      </c>
    </row>
    <row r="141" spans="1:20" ht="48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12"/>
        <v>131.93789333333334</v>
      </c>
      <c r="P141" s="13">
        <f t="shared" si="13"/>
        <v>42072.488067129627</v>
      </c>
      <c r="Q141" s="13">
        <f t="shared" si="14"/>
        <v>42102.488067129627</v>
      </c>
      <c r="R141" s="7">
        <f t="shared" si="15"/>
        <v>105.04609341825902</v>
      </c>
      <c r="S141" t="str">
        <f t="shared" si="16"/>
        <v>film &amp; video</v>
      </c>
      <c r="T141" t="str">
        <f t="shared" si="17"/>
        <v>documentary</v>
      </c>
    </row>
    <row r="142" spans="1:20" ht="32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12"/>
        <v>106.4</v>
      </c>
      <c r="P142" s="13">
        <f t="shared" si="13"/>
        <v>40330.505543981482</v>
      </c>
      <c r="Q142" s="13">
        <f t="shared" si="14"/>
        <v>40376.165972222225</v>
      </c>
      <c r="R142" s="7">
        <f t="shared" si="15"/>
        <v>120.90909090909091</v>
      </c>
      <c r="S142" t="str">
        <f t="shared" si="16"/>
        <v>film &amp; video</v>
      </c>
      <c r="T142" t="str">
        <f t="shared" si="17"/>
        <v>documentary</v>
      </c>
    </row>
    <row r="143" spans="1:20" ht="32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12"/>
        <v>107.4</v>
      </c>
      <c r="P143" s="13">
        <f t="shared" si="13"/>
        <v>41017.635462962964</v>
      </c>
      <c r="Q143" s="13">
        <f t="shared" si="14"/>
        <v>41067.371527777781</v>
      </c>
      <c r="R143" s="7">
        <f t="shared" si="15"/>
        <v>97.63636363636364</v>
      </c>
      <c r="S143" t="str">
        <f t="shared" si="16"/>
        <v>film &amp; video</v>
      </c>
      <c r="T143" t="str">
        <f t="shared" si="17"/>
        <v>documentary</v>
      </c>
    </row>
    <row r="144" spans="1:20" ht="3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12"/>
        <v>240</v>
      </c>
      <c r="P144" s="13">
        <f t="shared" si="13"/>
        <v>40554.99800925926</v>
      </c>
      <c r="Q144" s="13">
        <f t="shared" si="14"/>
        <v>40599.99800925926</v>
      </c>
      <c r="R144" s="7">
        <f t="shared" si="15"/>
        <v>41.379310344827587</v>
      </c>
      <c r="S144" t="str">
        <f t="shared" si="16"/>
        <v>film &amp; video</v>
      </c>
      <c r="T144" t="str">
        <f t="shared" si="17"/>
        <v>documentary</v>
      </c>
    </row>
    <row r="145" spans="1:20" ht="64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12"/>
        <v>118.08108</v>
      </c>
      <c r="P145" s="13">
        <f t="shared" si="13"/>
        <v>41149.704791666663</v>
      </c>
      <c r="Q145" s="13">
        <f t="shared" si="14"/>
        <v>41179.704791666663</v>
      </c>
      <c r="R145" s="7">
        <f t="shared" si="15"/>
        <v>30.654485981308412</v>
      </c>
      <c r="S145" t="str">
        <f t="shared" si="16"/>
        <v>film &amp; video</v>
      </c>
      <c r="T145" t="str">
        <f t="shared" si="17"/>
        <v>documentary</v>
      </c>
    </row>
    <row r="146" spans="1:20" ht="6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12"/>
        <v>118.19999999999999</v>
      </c>
      <c r="P146" s="13">
        <f t="shared" si="13"/>
        <v>41010.370312500003</v>
      </c>
      <c r="Q146" s="13">
        <f t="shared" si="14"/>
        <v>41040.370312500003</v>
      </c>
      <c r="R146" s="7">
        <f t="shared" si="15"/>
        <v>64.945054945054949</v>
      </c>
      <c r="S146" t="str">
        <f t="shared" si="16"/>
        <v>film &amp; video</v>
      </c>
      <c r="T146" t="str">
        <f t="shared" si="17"/>
        <v>documentary</v>
      </c>
    </row>
    <row r="147" spans="1:20" ht="64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12"/>
        <v>111.1</v>
      </c>
      <c r="P147" s="13">
        <f t="shared" si="13"/>
        <v>40266.995717592588</v>
      </c>
      <c r="Q147" s="13">
        <f t="shared" si="14"/>
        <v>40308.594444444447</v>
      </c>
      <c r="R147" s="7">
        <f t="shared" si="15"/>
        <v>95.775862068965523</v>
      </c>
      <c r="S147" t="str">
        <f t="shared" si="16"/>
        <v>film &amp; video</v>
      </c>
      <c r="T147" t="str">
        <f t="shared" si="17"/>
        <v>documentary</v>
      </c>
    </row>
    <row r="148" spans="1:20" ht="48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12"/>
        <v>145.5</v>
      </c>
      <c r="P148" s="13">
        <f t="shared" si="13"/>
        <v>40204.924849537041</v>
      </c>
      <c r="Q148" s="13">
        <f t="shared" si="14"/>
        <v>40290.910416666666</v>
      </c>
      <c r="R148" s="7">
        <f t="shared" si="15"/>
        <v>40.416666666666664</v>
      </c>
      <c r="S148" t="str">
        <f t="shared" si="16"/>
        <v>film &amp; video</v>
      </c>
      <c r="T148" t="str">
        <f t="shared" si="17"/>
        <v>documentary</v>
      </c>
    </row>
    <row r="149" spans="1:20" ht="48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12"/>
        <v>131.62883248730967</v>
      </c>
      <c r="P149" s="13">
        <f t="shared" si="13"/>
        <v>41785.202534722222</v>
      </c>
      <c r="Q149" s="13">
        <f t="shared" si="14"/>
        <v>41815.202534722222</v>
      </c>
      <c r="R149" s="7">
        <f t="shared" si="15"/>
        <v>78.578424242424248</v>
      </c>
      <c r="S149" t="str">
        <f t="shared" si="16"/>
        <v>film &amp; video</v>
      </c>
      <c r="T149" t="str">
        <f t="shared" si="17"/>
        <v>documentary</v>
      </c>
    </row>
    <row r="150" spans="1:20" ht="48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12"/>
        <v>111.4</v>
      </c>
      <c r="P150" s="13">
        <f t="shared" si="13"/>
        <v>40808.90252314815</v>
      </c>
      <c r="Q150" s="13">
        <f t="shared" si="14"/>
        <v>40853.944189814814</v>
      </c>
      <c r="R150" s="7">
        <f t="shared" si="15"/>
        <v>50.18018018018018</v>
      </c>
      <c r="S150" t="str">
        <f t="shared" si="16"/>
        <v>film &amp; video</v>
      </c>
      <c r="T150" t="str">
        <f t="shared" si="17"/>
        <v>documentary</v>
      </c>
    </row>
    <row r="151" spans="1:20" ht="4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12"/>
        <v>147.23376999999999</v>
      </c>
      <c r="P151" s="13">
        <f t="shared" si="13"/>
        <v>42757.947013888886</v>
      </c>
      <c r="Q151" s="13">
        <f t="shared" si="14"/>
        <v>42787.947013888886</v>
      </c>
      <c r="R151" s="7">
        <f t="shared" si="15"/>
        <v>92.251735588972423</v>
      </c>
      <c r="S151" t="str">
        <f t="shared" si="16"/>
        <v>film &amp; video</v>
      </c>
      <c r="T151" t="str">
        <f t="shared" si="17"/>
        <v>documentary</v>
      </c>
    </row>
    <row r="152" spans="1:20" ht="4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12"/>
        <v>152.60869565217391</v>
      </c>
      <c r="P152" s="13">
        <f t="shared" si="13"/>
        <v>40637.616550925923</v>
      </c>
      <c r="Q152" s="13">
        <f t="shared" si="14"/>
        <v>40687.916666666664</v>
      </c>
      <c r="R152" s="7">
        <f t="shared" si="15"/>
        <v>57.540983606557376</v>
      </c>
      <c r="S152" t="str">
        <f t="shared" si="16"/>
        <v>film &amp; video</v>
      </c>
      <c r="T152" t="str">
        <f t="shared" si="17"/>
        <v>documentary</v>
      </c>
    </row>
    <row r="153" spans="1:20" ht="48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12"/>
        <v>104.67999999999999</v>
      </c>
      <c r="P153" s="13">
        <f t="shared" si="13"/>
        <v>41611.85024305556</v>
      </c>
      <c r="Q153" s="13">
        <f t="shared" si="14"/>
        <v>41641.083333333336</v>
      </c>
      <c r="R153" s="7">
        <f t="shared" si="15"/>
        <v>109.42160278745645</v>
      </c>
      <c r="S153" t="str">
        <f t="shared" si="16"/>
        <v>film &amp; video</v>
      </c>
      <c r="T153" t="str">
        <f t="shared" si="17"/>
        <v>documentary</v>
      </c>
    </row>
    <row r="154" spans="1:20" ht="48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12"/>
        <v>177.43366666666668</v>
      </c>
      <c r="P154" s="13">
        <f t="shared" si="13"/>
        <v>40235.650358796294</v>
      </c>
      <c r="Q154" s="13">
        <f t="shared" si="14"/>
        <v>40296.53402777778</v>
      </c>
      <c r="R154" s="7">
        <f t="shared" si="15"/>
        <v>81.892461538461546</v>
      </c>
      <c r="S154" t="str">
        <f t="shared" si="16"/>
        <v>film &amp; video</v>
      </c>
      <c r="T154" t="str">
        <f t="shared" si="17"/>
        <v>documentary</v>
      </c>
    </row>
    <row r="155" spans="1:20" ht="48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12"/>
        <v>107.7758</v>
      </c>
      <c r="P155" s="13">
        <f t="shared" si="13"/>
        <v>40697.248449074075</v>
      </c>
      <c r="Q155" s="13">
        <f t="shared" si="14"/>
        <v>40727.248449074075</v>
      </c>
      <c r="R155" s="7">
        <f t="shared" si="15"/>
        <v>45.667711864406776</v>
      </c>
      <c r="S155" t="str">
        <f t="shared" si="16"/>
        <v>film &amp; video</v>
      </c>
      <c r="T155" t="str">
        <f t="shared" si="17"/>
        <v>documentary</v>
      </c>
    </row>
    <row r="156" spans="1:20" ht="48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12"/>
        <v>156</v>
      </c>
      <c r="P156" s="13">
        <f t="shared" si="13"/>
        <v>40969.662372685183</v>
      </c>
      <c r="Q156" s="13">
        <f t="shared" si="14"/>
        <v>41004.040972222225</v>
      </c>
      <c r="R156" s="7">
        <f t="shared" si="15"/>
        <v>55.221238938053098</v>
      </c>
      <c r="S156" t="str">
        <f t="shared" si="16"/>
        <v>film &amp; video</v>
      </c>
      <c r="T156" t="str">
        <f t="shared" si="17"/>
        <v>documentary</v>
      </c>
    </row>
    <row r="157" spans="1:20" ht="48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12"/>
        <v>108.395</v>
      </c>
      <c r="P157" s="13">
        <f t="shared" si="13"/>
        <v>41192.782013888893</v>
      </c>
      <c r="Q157" s="13">
        <f t="shared" si="14"/>
        <v>41222.823680555557</v>
      </c>
      <c r="R157" s="7">
        <f t="shared" si="15"/>
        <v>65.298192771084331</v>
      </c>
      <c r="S157" t="str">
        <f t="shared" si="16"/>
        <v>film &amp; video</v>
      </c>
      <c r="T157" t="str">
        <f t="shared" si="17"/>
        <v>documentary</v>
      </c>
    </row>
    <row r="158" spans="1:20" ht="48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12"/>
        <v>147.6</v>
      </c>
      <c r="P158" s="13">
        <f t="shared" si="13"/>
        <v>40966.831874999996</v>
      </c>
      <c r="Q158" s="13">
        <f t="shared" si="14"/>
        <v>41026.790208333332</v>
      </c>
      <c r="R158" s="7">
        <f t="shared" si="15"/>
        <v>95.225806451612897</v>
      </c>
      <c r="S158" t="str">
        <f t="shared" si="16"/>
        <v>film &amp; video</v>
      </c>
      <c r="T158" t="str">
        <f t="shared" si="17"/>
        <v>documentary</v>
      </c>
    </row>
    <row r="159" spans="1:20" ht="48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12"/>
        <v>110.38153846153847</v>
      </c>
      <c r="P159" s="13">
        <f t="shared" si="13"/>
        <v>42117.641423611116</v>
      </c>
      <c r="Q159" s="13">
        <f t="shared" si="14"/>
        <v>42147.641423611116</v>
      </c>
      <c r="R159" s="7">
        <f t="shared" si="15"/>
        <v>75.444794952681391</v>
      </c>
      <c r="S159" t="str">
        <f t="shared" si="16"/>
        <v>film &amp; video</v>
      </c>
      <c r="T159" t="str">
        <f t="shared" si="17"/>
        <v>documentary</v>
      </c>
    </row>
    <row r="160" spans="1:20" ht="32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12"/>
        <v>150.34814814814814</v>
      </c>
      <c r="P160" s="13">
        <f t="shared" si="13"/>
        <v>41163.790960648148</v>
      </c>
      <c r="Q160" s="13">
        <f t="shared" si="14"/>
        <v>41193.790960648148</v>
      </c>
      <c r="R160" s="7">
        <f t="shared" si="15"/>
        <v>97.816867469879512</v>
      </c>
      <c r="S160" t="str">
        <f t="shared" si="16"/>
        <v>film &amp; video</v>
      </c>
      <c r="T160" t="str">
        <f t="shared" si="17"/>
        <v>documentary</v>
      </c>
    </row>
    <row r="161" spans="1:20" ht="48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12"/>
        <v>157.31829411764707</v>
      </c>
      <c r="P161" s="13">
        <f t="shared" si="13"/>
        <v>42758.994166666671</v>
      </c>
      <c r="Q161" s="13">
        <f t="shared" si="14"/>
        <v>42792.834027777775</v>
      </c>
      <c r="R161" s="7">
        <f t="shared" si="15"/>
        <v>87.685606557377056</v>
      </c>
      <c r="S161" t="str">
        <f t="shared" si="16"/>
        <v>film &amp; video</v>
      </c>
      <c r="T161" t="str">
        <f t="shared" si="17"/>
        <v>documentary</v>
      </c>
    </row>
    <row r="162" spans="1:20" ht="4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12"/>
        <v>156.14400000000001</v>
      </c>
      <c r="P162" s="13">
        <f t="shared" si="13"/>
        <v>41744.340682870366</v>
      </c>
      <c r="Q162" s="13">
        <f t="shared" si="14"/>
        <v>41789.340682870366</v>
      </c>
      <c r="R162" s="7">
        <f t="shared" si="15"/>
        <v>54.748948106591868</v>
      </c>
      <c r="S162" t="str">
        <f t="shared" si="16"/>
        <v>film &amp; video</v>
      </c>
      <c r="T162" t="str">
        <f t="shared" si="17"/>
        <v>documentary</v>
      </c>
    </row>
    <row r="163" spans="1:20" ht="48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12"/>
        <v>120.58763636363636</v>
      </c>
      <c r="P163" s="13">
        <f t="shared" si="13"/>
        <v>39949.913344907407</v>
      </c>
      <c r="Q163" s="13">
        <f t="shared" si="14"/>
        <v>40035.55972222222</v>
      </c>
      <c r="R163" s="7">
        <f t="shared" si="15"/>
        <v>83.953417721518989</v>
      </c>
      <c r="S163" t="str">
        <f t="shared" si="16"/>
        <v>film &amp; video</v>
      </c>
      <c r="T163" t="str">
        <f t="shared" si="17"/>
        <v>documentary</v>
      </c>
    </row>
    <row r="164" spans="1:20" ht="48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12"/>
        <v>101.18888888888888</v>
      </c>
      <c r="P164" s="13">
        <f t="shared" si="13"/>
        <v>40194.670046296298</v>
      </c>
      <c r="Q164" s="13">
        <f t="shared" si="14"/>
        <v>40231.666666666664</v>
      </c>
      <c r="R164" s="7">
        <f t="shared" si="15"/>
        <v>254.38547486033519</v>
      </c>
      <c r="S164" t="str">
        <f t="shared" si="16"/>
        <v>film &amp; video</v>
      </c>
      <c r="T164" t="str">
        <f t="shared" si="17"/>
        <v>documentary</v>
      </c>
    </row>
    <row r="165" spans="1:20" ht="32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12"/>
        <v>114.27249999999999</v>
      </c>
      <c r="P165" s="13">
        <f t="shared" si="13"/>
        <v>40675.46</v>
      </c>
      <c r="Q165" s="13">
        <f t="shared" si="14"/>
        <v>40694.957638888889</v>
      </c>
      <c r="R165" s="7">
        <f t="shared" si="15"/>
        <v>101.8269801980198</v>
      </c>
      <c r="S165" t="str">
        <f t="shared" si="16"/>
        <v>film &amp; video</v>
      </c>
      <c r="T165" t="str">
        <f t="shared" si="17"/>
        <v>documentary</v>
      </c>
    </row>
    <row r="166" spans="1:20" ht="48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12"/>
        <v>104.62615</v>
      </c>
      <c r="P166" s="13">
        <f t="shared" si="13"/>
        <v>40904.488194444442</v>
      </c>
      <c r="Q166" s="13">
        <f t="shared" si="14"/>
        <v>40929.488194444442</v>
      </c>
      <c r="R166" s="7">
        <f t="shared" si="15"/>
        <v>55.066394736842106</v>
      </c>
      <c r="S166" t="str">
        <f t="shared" si="16"/>
        <v>film &amp; video</v>
      </c>
      <c r="T166" t="str">
        <f t="shared" si="17"/>
        <v>documentary</v>
      </c>
    </row>
    <row r="167" spans="1:20" ht="4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12"/>
        <v>228.82507142857142</v>
      </c>
      <c r="P167" s="13">
        <f t="shared" si="13"/>
        <v>41506.506111111114</v>
      </c>
      <c r="Q167" s="13">
        <f t="shared" si="14"/>
        <v>41536.506111111114</v>
      </c>
      <c r="R167" s="7">
        <f t="shared" si="15"/>
        <v>56.901438721136763</v>
      </c>
      <c r="S167" t="str">
        <f t="shared" si="16"/>
        <v>film &amp; video</v>
      </c>
      <c r="T167" t="str">
        <f t="shared" si="17"/>
        <v>documentary</v>
      </c>
    </row>
    <row r="168" spans="1:20" ht="48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12"/>
        <v>109.15333333333332</v>
      </c>
      <c r="P168" s="13">
        <f t="shared" si="13"/>
        <v>41313.566249999996</v>
      </c>
      <c r="Q168" s="13">
        <f t="shared" si="14"/>
        <v>41358.524583333332</v>
      </c>
      <c r="R168" s="7">
        <f t="shared" si="15"/>
        <v>121.28148148148148</v>
      </c>
      <c r="S168" t="str">
        <f t="shared" si="16"/>
        <v>film &amp; video</v>
      </c>
      <c r="T168" t="str">
        <f t="shared" si="17"/>
        <v>documentary</v>
      </c>
    </row>
    <row r="169" spans="1:20" ht="3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12"/>
        <v>176.29999999999998</v>
      </c>
      <c r="P169" s="13">
        <f t="shared" si="13"/>
        <v>41184.027986111112</v>
      </c>
      <c r="Q169" s="13">
        <f t="shared" si="14"/>
        <v>41214.916666666664</v>
      </c>
      <c r="R169" s="7">
        <f t="shared" si="15"/>
        <v>91.189655172413794</v>
      </c>
      <c r="S169" t="str">
        <f t="shared" si="16"/>
        <v>film &amp; video</v>
      </c>
      <c r="T169" t="str">
        <f t="shared" si="17"/>
        <v>documentary</v>
      </c>
    </row>
    <row r="170" spans="1:20" ht="48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12"/>
        <v>103.21061999999999</v>
      </c>
      <c r="P170" s="13">
        <f t="shared" si="13"/>
        <v>41050.918900462959</v>
      </c>
      <c r="Q170" s="13">
        <f t="shared" si="14"/>
        <v>41085.918900462959</v>
      </c>
      <c r="R170" s="7">
        <f t="shared" si="15"/>
        <v>115.44812080536913</v>
      </c>
      <c r="S170" t="str">
        <f t="shared" si="16"/>
        <v>film &amp; video</v>
      </c>
      <c r="T170" t="str">
        <f t="shared" si="17"/>
        <v>documentary</v>
      </c>
    </row>
    <row r="171" spans="1:20" ht="48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12"/>
        <v>104.82000000000001</v>
      </c>
      <c r="P171" s="13">
        <f t="shared" si="13"/>
        <v>41550.206412037034</v>
      </c>
      <c r="Q171" s="13">
        <f t="shared" si="14"/>
        <v>41580.206412037034</v>
      </c>
      <c r="R171" s="7">
        <f t="shared" si="15"/>
        <v>67.771551724137936</v>
      </c>
      <c r="S171" t="str">
        <f t="shared" si="16"/>
        <v>film &amp; video</v>
      </c>
      <c r="T171" t="str">
        <f t="shared" si="17"/>
        <v>documentary</v>
      </c>
    </row>
    <row r="172" spans="1:20" ht="32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12"/>
        <v>106.68444444444445</v>
      </c>
      <c r="P172" s="13">
        <f t="shared" si="13"/>
        <v>40526.11917824074</v>
      </c>
      <c r="Q172" s="13">
        <f t="shared" si="14"/>
        <v>40576.082638888889</v>
      </c>
      <c r="R172" s="7">
        <f t="shared" si="15"/>
        <v>28.576190476190476</v>
      </c>
      <c r="S172" t="str">
        <f t="shared" si="16"/>
        <v>film &amp; video</v>
      </c>
      <c r="T172" t="str">
        <f t="shared" si="17"/>
        <v>documentary</v>
      </c>
    </row>
    <row r="173" spans="1:20" ht="48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12"/>
        <v>120.02</v>
      </c>
      <c r="P173" s="13">
        <f t="shared" si="13"/>
        <v>41376.519050925926</v>
      </c>
      <c r="Q173" s="13">
        <f t="shared" si="14"/>
        <v>41394.750694444447</v>
      </c>
      <c r="R173" s="7">
        <f t="shared" si="15"/>
        <v>46.8828125</v>
      </c>
      <c r="S173" t="str">
        <f t="shared" si="16"/>
        <v>film &amp; video</v>
      </c>
      <c r="T173" t="str">
        <f t="shared" si="17"/>
        <v>documentary</v>
      </c>
    </row>
    <row r="174" spans="1:20" ht="48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12"/>
        <v>101.50693333333334</v>
      </c>
      <c r="P174" s="13">
        <f t="shared" si="13"/>
        <v>40812.553229166668</v>
      </c>
      <c r="Q174" s="13">
        <f t="shared" si="14"/>
        <v>40844.915972222225</v>
      </c>
      <c r="R174" s="7">
        <f t="shared" si="15"/>
        <v>154.42231237322514</v>
      </c>
      <c r="S174" t="str">
        <f t="shared" si="16"/>
        <v>film &amp; video</v>
      </c>
      <c r="T174" t="str">
        <f t="shared" si="17"/>
        <v>documentary</v>
      </c>
    </row>
    <row r="175" spans="1:20" ht="48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12"/>
        <v>101.38461538461539</v>
      </c>
      <c r="P175" s="13">
        <f t="shared" si="13"/>
        <v>41719.417986111112</v>
      </c>
      <c r="Q175" s="13">
        <f t="shared" si="14"/>
        <v>41749.417986111112</v>
      </c>
      <c r="R175" s="7">
        <f t="shared" si="15"/>
        <v>201.22137404580153</v>
      </c>
      <c r="S175" t="str">
        <f t="shared" si="16"/>
        <v>film &amp; video</v>
      </c>
      <c r="T175" t="str">
        <f t="shared" si="17"/>
        <v>documentary</v>
      </c>
    </row>
    <row r="176" spans="1:20" ht="48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12"/>
        <v>100</v>
      </c>
      <c r="P176" s="13">
        <f t="shared" si="13"/>
        <v>40342.834421296298</v>
      </c>
      <c r="Q176" s="13">
        <f t="shared" si="14"/>
        <v>40378.416666666664</v>
      </c>
      <c r="R176" s="7">
        <f t="shared" si="15"/>
        <v>100</v>
      </c>
      <c r="S176" t="str">
        <f t="shared" si="16"/>
        <v>film &amp; video</v>
      </c>
      <c r="T176" t="str">
        <f t="shared" si="17"/>
        <v>documentary</v>
      </c>
    </row>
    <row r="177" spans="1:20" ht="48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12"/>
        <v>133.10911999999999</v>
      </c>
      <c r="P177" s="13">
        <f t="shared" si="13"/>
        <v>41518.754733796297</v>
      </c>
      <c r="Q177" s="13">
        <f t="shared" si="14"/>
        <v>41578.75</v>
      </c>
      <c r="R177" s="7">
        <f t="shared" si="15"/>
        <v>100.08204511278196</v>
      </c>
      <c r="S177" t="str">
        <f t="shared" si="16"/>
        <v>film &amp; video</v>
      </c>
      <c r="T177" t="str">
        <f t="shared" si="17"/>
        <v>documentary</v>
      </c>
    </row>
    <row r="178" spans="1:20" ht="48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12"/>
        <v>118.72620000000001</v>
      </c>
      <c r="P178" s="13">
        <f t="shared" si="13"/>
        <v>41134.225497685184</v>
      </c>
      <c r="Q178" s="13">
        <f t="shared" si="14"/>
        <v>41159.225497685184</v>
      </c>
      <c r="R178" s="7">
        <f t="shared" si="15"/>
        <v>230.08953488372092</v>
      </c>
      <c r="S178" t="str">
        <f t="shared" si="16"/>
        <v>film &amp; video</v>
      </c>
      <c r="T178" t="str">
        <f t="shared" si="17"/>
        <v>documentary</v>
      </c>
    </row>
    <row r="179" spans="1:20" ht="48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12"/>
        <v>100.64</v>
      </c>
      <c r="P179" s="13">
        <f t="shared" si="13"/>
        <v>42089.47802083334</v>
      </c>
      <c r="Q179" s="13">
        <f t="shared" si="14"/>
        <v>42124.915972222225</v>
      </c>
      <c r="R179" s="7">
        <f t="shared" si="15"/>
        <v>141.74647887323943</v>
      </c>
      <c r="S179" t="str">
        <f t="shared" si="16"/>
        <v>film &amp; video</v>
      </c>
      <c r="T179" t="str">
        <f t="shared" si="17"/>
        <v>documentary</v>
      </c>
    </row>
    <row r="180" spans="1:20" ht="32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12"/>
        <v>108.93241269841269</v>
      </c>
      <c r="P180" s="13">
        <f t="shared" si="13"/>
        <v>41709.213518518518</v>
      </c>
      <c r="Q180" s="13">
        <f t="shared" si="14"/>
        <v>41768.625</v>
      </c>
      <c r="R180" s="7">
        <f t="shared" si="15"/>
        <v>56.344351395730705</v>
      </c>
      <c r="S180" t="str">
        <f t="shared" si="16"/>
        <v>film &amp; video</v>
      </c>
      <c r="T180" t="str">
        <f t="shared" si="17"/>
        <v>documentary</v>
      </c>
    </row>
    <row r="181" spans="1:20" ht="48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12"/>
        <v>178.95250000000001</v>
      </c>
      <c r="P181" s="13">
        <f t="shared" si="13"/>
        <v>40468.975231481483</v>
      </c>
      <c r="Q181" s="13">
        <f t="shared" si="14"/>
        <v>40499.016898148147</v>
      </c>
      <c r="R181" s="7">
        <f t="shared" si="15"/>
        <v>73.341188524590166</v>
      </c>
      <c r="S181" t="str">
        <f t="shared" si="16"/>
        <v>film &amp; video</v>
      </c>
      <c r="T181" t="str">
        <f t="shared" si="17"/>
        <v>documentary</v>
      </c>
    </row>
    <row r="182" spans="1:20" ht="48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12"/>
        <v>101.72264</v>
      </c>
      <c r="P182" s="13">
        <f t="shared" si="13"/>
        <v>40626.709930555553</v>
      </c>
      <c r="Q182" s="13">
        <f t="shared" si="14"/>
        <v>40657.709930555553</v>
      </c>
      <c r="R182" s="7">
        <f t="shared" si="15"/>
        <v>85.337785234899329</v>
      </c>
      <c r="S182" t="str">
        <f t="shared" si="16"/>
        <v>film &amp; video</v>
      </c>
      <c r="T182" t="str">
        <f t="shared" si="17"/>
        <v>documentary</v>
      </c>
    </row>
    <row r="183" spans="1:20" ht="48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12"/>
        <v>118.73499999999999</v>
      </c>
      <c r="P183" s="13">
        <f t="shared" si="13"/>
        <v>41312.487673611111</v>
      </c>
      <c r="Q183" s="13">
        <f t="shared" si="14"/>
        <v>41352.446006944447</v>
      </c>
      <c r="R183" s="7">
        <f t="shared" si="15"/>
        <v>61.496215139442228</v>
      </c>
      <c r="S183" t="str">
        <f t="shared" si="16"/>
        <v>film &amp; video</v>
      </c>
      <c r="T183" t="str">
        <f t="shared" si="17"/>
        <v>documentary</v>
      </c>
    </row>
    <row r="184" spans="1:20" ht="6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12"/>
        <v>100.46</v>
      </c>
      <c r="P184" s="13">
        <f t="shared" si="13"/>
        <v>40933.606921296298</v>
      </c>
      <c r="Q184" s="13">
        <f t="shared" si="14"/>
        <v>40963.606921296298</v>
      </c>
      <c r="R184" s="7">
        <f t="shared" si="15"/>
        <v>93.018518518518519</v>
      </c>
      <c r="S184" t="str">
        <f t="shared" si="16"/>
        <v>film &amp; video</v>
      </c>
      <c r="T184" t="str">
        <f t="shared" si="17"/>
        <v>documentary</v>
      </c>
    </row>
    <row r="185" spans="1:20" ht="4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12"/>
        <v>137.46666666666667</v>
      </c>
      <c r="P185" s="13">
        <f t="shared" si="13"/>
        <v>41031.821134259262</v>
      </c>
      <c r="Q185" s="13">
        <f t="shared" si="14"/>
        <v>41061.821134259262</v>
      </c>
      <c r="R185" s="7">
        <f t="shared" si="15"/>
        <v>50.292682926829265</v>
      </c>
      <c r="S185" t="str">
        <f t="shared" si="16"/>
        <v>film &amp; video</v>
      </c>
      <c r="T185" t="str">
        <f t="shared" si="17"/>
        <v>documentary</v>
      </c>
    </row>
    <row r="186" spans="1:20" ht="32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12"/>
        <v>231.64705882352939</v>
      </c>
      <c r="P186" s="13">
        <f t="shared" si="13"/>
        <v>41113.844872685186</v>
      </c>
      <c r="Q186" s="13">
        <f t="shared" si="14"/>
        <v>41152.833333333336</v>
      </c>
      <c r="R186" s="7">
        <f t="shared" si="15"/>
        <v>106.43243243243244</v>
      </c>
      <c r="S186" t="str">
        <f t="shared" si="16"/>
        <v>film &amp; video</v>
      </c>
      <c r="T186" t="str">
        <f t="shared" si="17"/>
        <v>documentary</v>
      </c>
    </row>
    <row r="187" spans="1:20" ht="32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12"/>
        <v>130.33333333333331</v>
      </c>
      <c r="P187" s="13">
        <f t="shared" si="13"/>
        <v>40948.380196759259</v>
      </c>
      <c r="Q187" s="13">
        <f t="shared" si="14"/>
        <v>40978.380196759259</v>
      </c>
      <c r="R187" s="7">
        <f t="shared" si="15"/>
        <v>51.719576719576722</v>
      </c>
      <c r="S187" t="str">
        <f t="shared" si="16"/>
        <v>film &amp; video</v>
      </c>
      <c r="T187" t="str">
        <f t="shared" si="17"/>
        <v>documentary</v>
      </c>
    </row>
    <row r="188" spans="1:20" ht="32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12"/>
        <v>292.89999999999998</v>
      </c>
      <c r="P188" s="13">
        <f t="shared" si="13"/>
        <v>41333.587187500001</v>
      </c>
      <c r="Q188" s="13">
        <f t="shared" si="14"/>
        <v>41353.545520833337</v>
      </c>
      <c r="R188" s="7">
        <f t="shared" si="15"/>
        <v>36.612499999999997</v>
      </c>
      <c r="S188" t="str">
        <f t="shared" si="16"/>
        <v>film &amp; video</v>
      </c>
      <c r="T188" t="str">
        <f t="shared" si="17"/>
        <v>documentary</v>
      </c>
    </row>
    <row r="189" spans="1:20" ht="16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12"/>
        <v>111.31818181818183</v>
      </c>
      <c r="P189" s="13">
        <f t="shared" si="13"/>
        <v>41282.694456018515</v>
      </c>
      <c r="Q189" s="13">
        <f t="shared" si="14"/>
        <v>41312.694456018515</v>
      </c>
      <c r="R189" s="7">
        <f t="shared" si="15"/>
        <v>42.517361111111114</v>
      </c>
      <c r="S189" t="str">
        <f t="shared" si="16"/>
        <v>film &amp; video</v>
      </c>
      <c r="T189" t="str">
        <f t="shared" si="17"/>
        <v>documentary</v>
      </c>
    </row>
    <row r="190" spans="1:20" ht="48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12"/>
        <v>105.56666666666668</v>
      </c>
      <c r="P190" s="13">
        <f t="shared" si="13"/>
        <v>40567.444560185184</v>
      </c>
      <c r="Q190" s="13">
        <f t="shared" si="14"/>
        <v>40612.444560185184</v>
      </c>
      <c r="R190" s="7">
        <f t="shared" si="15"/>
        <v>62.712871287128714</v>
      </c>
      <c r="S190" t="str">
        <f t="shared" si="16"/>
        <v>film &amp; video</v>
      </c>
      <c r="T190" t="str">
        <f t="shared" si="17"/>
        <v>documentary</v>
      </c>
    </row>
    <row r="191" spans="1:20" ht="48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12"/>
        <v>118.94444444444446</v>
      </c>
      <c r="P191" s="13">
        <f t="shared" si="13"/>
        <v>41134.501550925925</v>
      </c>
      <c r="Q191" s="13">
        <f t="shared" si="14"/>
        <v>41155.501550925925</v>
      </c>
      <c r="R191" s="7">
        <f t="shared" si="15"/>
        <v>89.957983193277315</v>
      </c>
      <c r="S191" t="str">
        <f t="shared" si="16"/>
        <v>film &amp; video</v>
      </c>
      <c r="T191" t="str">
        <f t="shared" si="17"/>
        <v>documentary</v>
      </c>
    </row>
    <row r="192" spans="1:20" ht="48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12"/>
        <v>104.129</v>
      </c>
      <c r="P192" s="13">
        <f t="shared" si="13"/>
        <v>40820.933136574073</v>
      </c>
      <c r="Q192" s="13">
        <f t="shared" si="14"/>
        <v>40835.833333333336</v>
      </c>
      <c r="R192" s="7">
        <f t="shared" si="15"/>
        <v>28.924722222222222</v>
      </c>
      <c r="S192" t="str">
        <f t="shared" si="16"/>
        <v>film &amp; video</v>
      </c>
      <c r="T192" t="str">
        <f t="shared" si="17"/>
        <v>documentary</v>
      </c>
    </row>
    <row r="193" spans="1:20" ht="48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12"/>
        <v>104.10165000000001</v>
      </c>
      <c r="P193" s="13">
        <f t="shared" si="13"/>
        <v>40867.969814814816</v>
      </c>
      <c r="Q193" s="13">
        <f t="shared" si="14"/>
        <v>40909.082638888889</v>
      </c>
      <c r="R193" s="7">
        <f t="shared" si="15"/>
        <v>138.8022</v>
      </c>
      <c r="S193" t="str">
        <f t="shared" si="16"/>
        <v>film &amp; video</v>
      </c>
      <c r="T193" t="str">
        <f t="shared" si="17"/>
        <v>documentary</v>
      </c>
    </row>
    <row r="194" spans="1:20" ht="48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ref="O194:O257" si="18">(E194/D194)*100</f>
        <v>111.87499999999999</v>
      </c>
      <c r="P194" s="13">
        <f t="shared" ref="P194:P257" si="19">(((J194/60)/60)/24)+DATE(1970,1,1)+(-6/24)</f>
        <v>41348.627685185187</v>
      </c>
      <c r="Q194" s="13">
        <f t="shared" ref="Q194:Q257" si="20">(((I194/60)/60)/24)+DATE(1970,1,1)+(-6/24)</f>
        <v>41378.627685185187</v>
      </c>
      <c r="R194" s="7">
        <f t="shared" ref="R194:R257" si="21">E194/L194</f>
        <v>61.301369863013697</v>
      </c>
      <c r="S194" t="str">
        <f t="shared" ref="S194:S257" si="22">LEFT(N194,SEARCH("/",N194,1)-1)</f>
        <v>film &amp; video</v>
      </c>
      <c r="T194" t="str">
        <f t="shared" ref="T194:T257" si="23">RIGHT(N194,LEN(N194)-SEARCH("/",N194,1))</f>
        <v>documentary</v>
      </c>
    </row>
    <row r="195" spans="1:20" ht="48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si="18"/>
        <v>104.73529411764706</v>
      </c>
      <c r="P195" s="13">
        <f t="shared" si="19"/>
        <v>40356.977939814817</v>
      </c>
      <c r="Q195" s="13">
        <f t="shared" si="20"/>
        <v>40401.415972222225</v>
      </c>
      <c r="R195" s="7">
        <f t="shared" si="21"/>
        <v>80.202702702702709</v>
      </c>
      <c r="S195" t="str">
        <f t="shared" si="22"/>
        <v>film &amp; video</v>
      </c>
      <c r="T195" t="str">
        <f t="shared" si="23"/>
        <v>documentary</v>
      </c>
    </row>
    <row r="196" spans="1:20" ht="48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8"/>
        <v>385.15000000000003</v>
      </c>
      <c r="P196" s="13">
        <f t="shared" si="19"/>
        <v>41304.583194444444</v>
      </c>
      <c r="Q196" s="13">
        <f t="shared" si="20"/>
        <v>41334.583194444444</v>
      </c>
      <c r="R196" s="7">
        <f t="shared" si="21"/>
        <v>32.095833333333331</v>
      </c>
      <c r="S196" t="str">
        <f t="shared" si="22"/>
        <v>film &amp; video</v>
      </c>
      <c r="T196" t="str">
        <f t="shared" si="23"/>
        <v>documentary</v>
      </c>
    </row>
    <row r="197" spans="1:20" ht="48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8"/>
        <v>101.248</v>
      </c>
      <c r="P197" s="13">
        <f t="shared" si="19"/>
        <v>41113.52238425926</v>
      </c>
      <c r="Q197" s="13">
        <f t="shared" si="20"/>
        <v>41143.52238425926</v>
      </c>
      <c r="R197" s="7">
        <f t="shared" si="21"/>
        <v>200.88888888888889</v>
      </c>
      <c r="S197" t="str">
        <f t="shared" si="22"/>
        <v>film &amp; video</v>
      </c>
      <c r="T197" t="str">
        <f t="shared" si="23"/>
        <v>documentary</v>
      </c>
    </row>
    <row r="198" spans="1:20" ht="32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8"/>
        <v>113.77333333333333</v>
      </c>
      <c r="P198" s="13">
        <f t="shared" si="19"/>
        <v>41950.673576388886</v>
      </c>
      <c r="Q198" s="13">
        <f t="shared" si="20"/>
        <v>41983.957638888889</v>
      </c>
      <c r="R198" s="7">
        <f t="shared" si="21"/>
        <v>108.01265822784811</v>
      </c>
      <c r="S198" t="str">
        <f t="shared" si="22"/>
        <v>film &amp; video</v>
      </c>
      <c r="T198" t="str">
        <f t="shared" si="23"/>
        <v>documentary</v>
      </c>
    </row>
    <row r="199" spans="1:20" ht="32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8"/>
        <v>100.80333333333333</v>
      </c>
      <c r="P199" s="13">
        <f t="shared" si="19"/>
        <v>41589.426886574074</v>
      </c>
      <c r="Q199" s="13">
        <f t="shared" si="20"/>
        <v>41619.426886574074</v>
      </c>
      <c r="R199" s="7">
        <f t="shared" si="21"/>
        <v>95.699367088607602</v>
      </c>
      <c r="S199" t="str">
        <f t="shared" si="22"/>
        <v>film &amp; video</v>
      </c>
      <c r="T199" t="str">
        <f t="shared" si="23"/>
        <v>documentary</v>
      </c>
    </row>
    <row r="200" spans="1:20" ht="48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8"/>
        <v>283.32</v>
      </c>
      <c r="P200" s="13">
        <f t="shared" si="19"/>
        <v>41329.788784722223</v>
      </c>
      <c r="Q200" s="13">
        <f t="shared" si="20"/>
        <v>41359.747118055559</v>
      </c>
      <c r="R200" s="7">
        <f t="shared" si="21"/>
        <v>49.880281690140848</v>
      </c>
      <c r="S200" t="str">
        <f t="shared" si="22"/>
        <v>film &amp; video</v>
      </c>
      <c r="T200" t="str">
        <f t="shared" si="23"/>
        <v>documentary</v>
      </c>
    </row>
    <row r="201" spans="1:20" ht="64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8"/>
        <v>112.68</v>
      </c>
      <c r="P201" s="13">
        <f t="shared" si="19"/>
        <v>40123.58829861111</v>
      </c>
      <c r="Q201" s="13">
        <f t="shared" si="20"/>
        <v>40211.082638888889</v>
      </c>
      <c r="R201" s="7">
        <f t="shared" si="21"/>
        <v>110.47058823529412</v>
      </c>
      <c r="S201" t="str">
        <f t="shared" si="22"/>
        <v>film &amp; video</v>
      </c>
      <c r="T201" t="str">
        <f t="shared" si="23"/>
        <v>documentary</v>
      </c>
    </row>
    <row r="202" spans="1:20" ht="4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8"/>
        <v>106.58000000000001</v>
      </c>
      <c r="P202" s="13">
        <f t="shared" si="19"/>
        <v>42331.301307870366</v>
      </c>
      <c r="Q202" s="13">
        <f t="shared" si="20"/>
        <v>42360.708333333328</v>
      </c>
      <c r="R202" s="7">
        <f t="shared" si="21"/>
        <v>134.91139240506328</v>
      </c>
      <c r="S202" t="str">
        <f t="shared" si="22"/>
        <v>film &amp; video</v>
      </c>
      <c r="T202" t="str">
        <f t="shared" si="23"/>
        <v>documentary</v>
      </c>
    </row>
    <row r="203" spans="1:20" ht="48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8"/>
        <v>102.66285714285715</v>
      </c>
      <c r="P203" s="13">
        <f t="shared" si="19"/>
        <v>42647.196597222224</v>
      </c>
      <c r="Q203" s="13">
        <f t="shared" si="20"/>
        <v>42682.238263888896</v>
      </c>
      <c r="R203" s="7">
        <f t="shared" si="21"/>
        <v>106.62314540059347</v>
      </c>
      <c r="S203" t="str">
        <f t="shared" si="22"/>
        <v>film &amp; video</v>
      </c>
      <c r="T203" t="str">
        <f t="shared" si="23"/>
        <v>documentary</v>
      </c>
    </row>
    <row r="204" spans="1:20" ht="48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8"/>
        <v>107.91200000000001</v>
      </c>
      <c r="P204" s="13">
        <f t="shared" si="19"/>
        <v>42473.32</v>
      </c>
      <c r="Q204" s="13">
        <f t="shared" si="20"/>
        <v>42503.32</v>
      </c>
      <c r="R204" s="7">
        <f t="shared" si="21"/>
        <v>145.04301075268816</v>
      </c>
      <c r="S204" t="str">
        <f t="shared" si="22"/>
        <v>film &amp; video</v>
      </c>
      <c r="T204" t="str">
        <f t="shared" si="23"/>
        <v>documentary</v>
      </c>
    </row>
    <row r="205" spans="1:20" ht="4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8"/>
        <v>123.07407407407408</v>
      </c>
      <c r="P205" s="13">
        <f t="shared" si="19"/>
        <v>42697.07136574074</v>
      </c>
      <c r="Q205" s="13">
        <f t="shared" si="20"/>
        <v>42725.082638888889</v>
      </c>
      <c r="R205" s="7">
        <f t="shared" si="21"/>
        <v>114.58620689655173</v>
      </c>
      <c r="S205" t="str">
        <f t="shared" si="22"/>
        <v>film &amp; video</v>
      </c>
      <c r="T205" t="str">
        <f t="shared" si="23"/>
        <v>documentary</v>
      </c>
    </row>
    <row r="206" spans="1:20" ht="48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8"/>
        <v>101.6</v>
      </c>
      <c r="P206" s="13">
        <f t="shared" si="19"/>
        <v>42184.376250000001</v>
      </c>
      <c r="Q206" s="13">
        <f t="shared" si="20"/>
        <v>42217.376250000001</v>
      </c>
      <c r="R206" s="7">
        <f t="shared" si="21"/>
        <v>105.3170731707317</v>
      </c>
      <c r="S206" t="str">
        <f t="shared" si="22"/>
        <v>film &amp; video</v>
      </c>
      <c r="T206" t="str">
        <f t="shared" si="23"/>
        <v>documentary</v>
      </c>
    </row>
    <row r="207" spans="1:20" ht="48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8"/>
        <v>104.396</v>
      </c>
      <c r="P207" s="13">
        <f t="shared" si="19"/>
        <v>42688.937881944439</v>
      </c>
      <c r="Q207" s="13">
        <f t="shared" si="20"/>
        <v>42723.937881944439</v>
      </c>
      <c r="R207" s="7">
        <f t="shared" si="21"/>
        <v>70.921195652173907</v>
      </c>
      <c r="S207" t="str">
        <f t="shared" si="22"/>
        <v>film &amp; video</v>
      </c>
      <c r="T207" t="str">
        <f t="shared" si="23"/>
        <v>documentary</v>
      </c>
    </row>
    <row r="208" spans="1:20" ht="48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8"/>
        <v>112.92973333333333</v>
      </c>
      <c r="P208" s="13">
        <f t="shared" si="19"/>
        <v>42775.064884259264</v>
      </c>
      <c r="Q208" s="13">
        <f t="shared" si="20"/>
        <v>42808.706250000003</v>
      </c>
      <c r="R208" s="7">
        <f t="shared" si="21"/>
        <v>147.17167680278018</v>
      </c>
      <c r="S208" t="str">
        <f t="shared" si="22"/>
        <v>film &amp; video</v>
      </c>
      <c r="T208" t="str">
        <f t="shared" si="23"/>
        <v>documentary</v>
      </c>
    </row>
    <row r="209" spans="1:20" ht="48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8"/>
        <v>136.4</v>
      </c>
      <c r="P209" s="13">
        <f t="shared" si="19"/>
        <v>42057.985289351855</v>
      </c>
      <c r="Q209" s="13">
        <f t="shared" si="20"/>
        <v>42085.083333333328</v>
      </c>
      <c r="R209" s="7">
        <f t="shared" si="21"/>
        <v>160.47058823529412</v>
      </c>
      <c r="S209" t="str">
        <f t="shared" si="22"/>
        <v>film &amp; video</v>
      </c>
      <c r="T209" t="str">
        <f t="shared" si="23"/>
        <v>documentary</v>
      </c>
    </row>
    <row r="210" spans="1:20" ht="4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8"/>
        <v>103.61439999999999</v>
      </c>
      <c r="P210" s="13">
        <f t="shared" si="19"/>
        <v>42278.696620370371</v>
      </c>
      <c r="Q210" s="13">
        <f t="shared" si="20"/>
        <v>42308.916666666672</v>
      </c>
      <c r="R210" s="7">
        <f t="shared" si="21"/>
        <v>156.04578313253012</v>
      </c>
      <c r="S210" t="str">
        <f t="shared" si="22"/>
        <v>film &amp; video</v>
      </c>
      <c r="T210" t="str">
        <f t="shared" si="23"/>
        <v>documentary</v>
      </c>
    </row>
    <row r="211" spans="1:20" ht="48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8"/>
        <v>105.5</v>
      </c>
      <c r="P211" s="13">
        <f t="shared" si="19"/>
        <v>42291.21674768519</v>
      </c>
      <c r="Q211" s="13">
        <f t="shared" si="20"/>
        <v>42314.916666666672</v>
      </c>
      <c r="R211" s="7">
        <f t="shared" si="21"/>
        <v>63.17365269461078</v>
      </c>
      <c r="S211" t="str">
        <f t="shared" si="22"/>
        <v>film &amp; video</v>
      </c>
      <c r="T211" t="str">
        <f t="shared" si="23"/>
        <v>documentary</v>
      </c>
    </row>
    <row r="212" spans="1:20" ht="4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8"/>
        <v>101.82857142857142</v>
      </c>
      <c r="P212" s="13">
        <f t="shared" si="19"/>
        <v>41379.265775462962</v>
      </c>
      <c r="Q212" s="13">
        <f t="shared" si="20"/>
        <v>41410.915972222225</v>
      </c>
      <c r="R212" s="7">
        <f t="shared" si="21"/>
        <v>104.82352941176471</v>
      </c>
      <c r="S212" t="str">
        <f t="shared" si="22"/>
        <v>film &amp; video</v>
      </c>
      <c r="T212" t="str">
        <f t="shared" si="23"/>
        <v>documentary</v>
      </c>
    </row>
    <row r="213" spans="1:20" ht="48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8"/>
        <v>106.60499999999999</v>
      </c>
      <c r="P213" s="13">
        <f t="shared" si="19"/>
        <v>42507.331412037034</v>
      </c>
      <c r="Q213" s="13">
        <f t="shared" si="20"/>
        <v>42538.331412037034</v>
      </c>
      <c r="R213" s="7">
        <f t="shared" si="21"/>
        <v>97.356164383561648</v>
      </c>
      <c r="S213" t="str">
        <f t="shared" si="22"/>
        <v>film &amp; video</v>
      </c>
      <c r="T213" t="str">
        <f t="shared" si="23"/>
        <v>documentary</v>
      </c>
    </row>
    <row r="214" spans="1:20" ht="4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8"/>
        <v>113.015</v>
      </c>
      <c r="P214" s="13">
        <f t="shared" si="19"/>
        <v>42263.430289351847</v>
      </c>
      <c r="Q214" s="13">
        <f t="shared" si="20"/>
        <v>42305.083333333328</v>
      </c>
      <c r="R214" s="7">
        <f t="shared" si="21"/>
        <v>203.63063063063063</v>
      </c>
      <c r="S214" t="str">
        <f t="shared" si="22"/>
        <v>film &amp; video</v>
      </c>
      <c r="T214" t="str">
        <f t="shared" si="23"/>
        <v>documentary</v>
      </c>
    </row>
    <row r="215" spans="1:20" ht="4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8"/>
        <v>125.22750000000001</v>
      </c>
      <c r="P215" s="13">
        <f t="shared" si="19"/>
        <v>42437.386469907404</v>
      </c>
      <c r="Q215" s="13">
        <f t="shared" si="20"/>
        <v>42467.34480324074</v>
      </c>
      <c r="R215" s="7">
        <f t="shared" si="21"/>
        <v>188.31203007518798</v>
      </c>
      <c r="S215" t="str">
        <f t="shared" si="22"/>
        <v>film &amp; video</v>
      </c>
      <c r="T215" t="str">
        <f t="shared" si="23"/>
        <v>documentary</v>
      </c>
    </row>
    <row r="216" spans="1:20" ht="48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8"/>
        <v>101.19</v>
      </c>
      <c r="P216" s="13">
        <f t="shared" si="19"/>
        <v>42101.432372685187</v>
      </c>
      <c r="Q216" s="13">
        <f t="shared" si="20"/>
        <v>42139.541666666672</v>
      </c>
      <c r="R216" s="7">
        <f t="shared" si="21"/>
        <v>146.65217391304347</v>
      </c>
      <c r="S216" t="str">
        <f t="shared" si="22"/>
        <v>film &amp; video</v>
      </c>
      <c r="T216" t="str">
        <f t="shared" si="23"/>
        <v>documentary</v>
      </c>
    </row>
    <row r="217" spans="1:20" ht="48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8"/>
        <v>102.76470588235294</v>
      </c>
      <c r="P217" s="13">
        <f t="shared" si="19"/>
        <v>42101.487442129626</v>
      </c>
      <c r="Q217" s="13">
        <f t="shared" si="20"/>
        <v>42132.666666666672</v>
      </c>
      <c r="R217" s="7">
        <f t="shared" si="21"/>
        <v>109.1875</v>
      </c>
      <c r="S217" t="str">
        <f t="shared" si="22"/>
        <v>film &amp; video</v>
      </c>
      <c r="T217" t="str">
        <f t="shared" si="23"/>
        <v>documentary</v>
      </c>
    </row>
    <row r="218" spans="1:20" ht="48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8"/>
        <v>116.83911999999998</v>
      </c>
      <c r="P218" s="13">
        <f t="shared" si="19"/>
        <v>42291.346273148149</v>
      </c>
      <c r="Q218" s="13">
        <f t="shared" si="20"/>
        <v>42321.387939814813</v>
      </c>
      <c r="R218" s="7">
        <f t="shared" si="21"/>
        <v>59.249046653144013</v>
      </c>
      <c r="S218" t="str">
        <f t="shared" si="22"/>
        <v>film &amp; video</v>
      </c>
      <c r="T218" t="str">
        <f t="shared" si="23"/>
        <v>documentary</v>
      </c>
    </row>
    <row r="219" spans="1:20" ht="48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8"/>
        <v>101.16833333333335</v>
      </c>
      <c r="P219" s="13">
        <f t="shared" si="19"/>
        <v>42046.878564814819</v>
      </c>
      <c r="Q219" s="13">
        <f t="shared" si="20"/>
        <v>42076.836898148147</v>
      </c>
      <c r="R219" s="7">
        <f t="shared" si="21"/>
        <v>97.904838709677421</v>
      </c>
      <c r="S219" t="str">
        <f t="shared" si="22"/>
        <v>film &amp; video</v>
      </c>
      <c r="T219" t="str">
        <f t="shared" si="23"/>
        <v>documentary</v>
      </c>
    </row>
    <row r="220" spans="1:20" ht="48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8"/>
        <v>110.13360000000002</v>
      </c>
      <c r="P220" s="13">
        <f t="shared" si="19"/>
        <v>42559.505671296298</v>
      </c>
      <c r="Q220" s="13">
        <f t="shared" si="20"/>
        <v>42615.791666666672</v>
      </c>
      <c r="R220" s="7">
        <f t="shared" si="21"/>
        <v>70.000169491525426</v>
      </c>
      <c r="S220" t="str">
        <f t="shared" si="22"/>
        <v>film &amp; video</v>
      </c>
      <c r="T220" t="str">
        <f t="shared" si="23"/>
        <v>documentary</v>
      </c>
    </row>
    <row r="221" spans="1:20" ht="4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8"/>
        <v>108.08333333333333</v>
      </c>
      <c r="P221" s="13">
        <f t="shared" si="19"/>
        <v>42093.510046296295</v>
      </c>
      <c r="Q221" s="13">
        <f t="shared" si="20"/>
        <v>42123.510046296295</v>
      </c>
      <c r="R221" s="7">
        <f t="shared" si="21"/>
        <v>72.865168539325836</v>
      </c>
      <c r="S221" t="str">
        <f t="shared" si="22"/>
        <v>film &amp; video</v>
      </c>
      <c r="T221" t="str">
        <f t="shared" si="23"/>
        <v>documentary</v>
      </c>
    </row>
    <row r="222" spans="1:20" ht="48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8"/>
        <v>125.02285714285715</v>
      </c>
      <c r="P222" s="13">
        <f t="shared" si="19"/>
        <v>42772.419062500005</v>
      </c>
      <c r="Q222" s="13">
        <f t="shared" si="20"/>
        <v>42802.625</v>
      </c>
      <c r="R222" s="7">
        <f t="shared" si="21"/>
        <v>146.34782608695653</v>
      </c>
      <c r="S222" t="str">
        <f t="shared" si="22"/>
        <v>film &amp; video</v>
      </c>
      <c r="T222" t="str">
        <f t="shared" si="23"/>
        <v>documentary</v>
      </c>
    </row>
    <row r="223" spans="1:20" ht="4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8"/>
        <v>106.71428571428572</v>
      </c>
      <c r="P223" s="13">
        <f t="shared" si="19"/>
        <v>41894.629606481481</v>
      </c>
      <c r="Q223" s="13">
        <f t="shared" si="20"/>
        <v>41912.915972222225</v>
      </c>
      <c r="R223" s="7">
        <f t="shared" si="21"/>
        <v>67.909090909090907</v>
      </c>
      <c r="S223" t="str">
        <f t="shared" si="22"/>
        <v>film &amp; video</v>
      </c>
      <c r="T223" t="str">
        <f t="shared" si="23"/>
        <v>documentary</v>
      </c>
    </row>
    <row r="224" spans="1:20" ht="32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8"/>
        <v>100.36639999999998</v>
      </c>
      <c r="P224" s="13">
        <f t="shared" si="19"/>
        <v>42459.530844907407</v>
      </c>
      <c r="Q224" s="13">
        <f t="shared" si="20"/>
        <v>42489.530844907407</v>
      </c>
      <c r="R224" s="7">
        <f t="shared" si="21"/>
        <v>169.85083076923075</v>
      </c>
      <c r="S224" t="str">
        <f t="shared" si="22"/>
        <v>film &amp; video</v>
      </c>
      <c r="T224" t="str">
        <f t="shared" si="23"/>
        <v>documentary</v>
      </c>
    </row>
    <row r="225" spans="1:20" ht="48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8"/>
        <v>102.02863333333335</v>
      </c>
      <c r="P225" s="13">
        <f t="shared" si="19"/>
        <v>41926.48778935185</v>
      </c>
      <c r="Q225" s="13">
        <f t="shared" si="20"/>
        <v>41956.875</v>
      </c>
      <c r="R225" s="7">
        <f t="shared" si="21"/>
        <v>58.413339694656486</v>
      </c>
      <c r="S225" t="str">
        <f t="shared" si="22"/>
        <v>film &amp; video</v>
      </c>
      <c r="T225" t="str">
        <f t="shared" si="23"/>
        <v>documentary</v>
      </c>
    </row>
    <row r="226" spans="1:20" ht="48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8"/>
        <v>102.08358208955224</v>
      </c>
      <c r="P226" s="13">
        <f t="shared" si="19"/>
        <v>42111.720995370371</v>
      </c>
      <c r="Q226" s="13">
        <f t="shared" si="20"/>
        <v>42155.847222222219</v>
      </c>
      <c r="R226" s="7">
        <f t="shared" si="21"/>
        <v>119.99298245614035</v>
      </c>
      <c r="S226" t="str">
        <f t="shared" si="22"/>
        <v>film &amp; video</v>
      </c>
      <c r="T226" t="str">
        <f t="shared" si="23"/>
        <v>documentary</v>
      </c>
    </row>
    <row r="227" spans="1:20" ht="48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8"/>
        <v>123.27586206896552</v>
      </c>
      <c r="P227" s="13">
        <f t="shared" si="19"/>
        <v>42114.694328703699</v>
      </c>
      <c r="Q227" s="13">
        <f t="shared" si="20"/>
        <v>42144.694328703699</v>
      </c>
      <c r="R227" s="7">
        <f t="shared" si="21"/>
        <v>99.860335195530723</v>
      </c>
      <c r="S227" t="str">
        <f t="shared" si="22"/>
        <v>film &amp; video</v>
      </c>
      <c r="T227" t="str">
        <f t="shared" si="23"/>
        <v>documentary</v>
      </c>
    </row>
    <row r="228" spans="1:20" ht="48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8"/>
        <v>170.28880000000001</v>
      </c>
      <c r="P228" s="13">
        <f t="shared" si="19"/>
        <v>42261.250243055561</v>
      </c>
      <c r="Q228" s="13">
        <f t="shared" si="20"/>
        <v>42291.250243055561</v>
      </c>
      <c r="R228" s="7">
        <f t="shared" si="21"/>
        <v>90.579148936170213</v>
      </c>
      <c r="S228" t="str">
        <f t="shared" si="22"/>
        <v>film &amp; video</v>
      </c>
      <c r="T228" t="str">
        <f t="shared" si="23"/>
        <v>documentary</v>
      </c>
    </row>
    <row r="229" spans="1:20" ht="48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8"/>
        <v>111.59049999999999</v>
      </c>
      <c r="P229" s="13">
        <f t="shared" si="19"/>
        <v>42292.245474537034</v>
      </c>
      <c r="Q229" s="13">
        <f t="shared" si="20"/>
        <v>42322.287141203706</v>
      </c>
      <c r="R229" s="7">
        <f t="shared" si="21"/>
        <v>117.77361477572559</v>
      </c>
      <c r="S229" t="str">
        <f t="shared" si="22"/>
        <v>film &amp; video</v>
      </c>
      <c r="T229" t="str">
        <f t="shared" si="23"/>
        <v>documentary</v>
      </c>
    </row>
    <row r="230" spans="1:20" ht="4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8"/>
        <v>103</v>
      </c>
      <c r="P230" s="13">
        <f t="shared" si="19"/>
        <v>42207.33699074074</v>
      </c>
      <c r="Q230" s="13">
        <f t="shared" si="20"/>
        <v>42237.33699074074</v>
      </c>
      <c r="R230" s="7">
        <f t="shared" si="21"/>
        <v>86.554621848739501</v>
      </c>
      <c r="S230" t="str">
        <f t="shared" si="22"/>
        <v>film &amp; video</v>
      </c>
      <c r="T230" t="str">
        <f t="shared" si="23"/>
        <v>documentary</v>
      </c>
    </row>
    <row r="231" spans="1:20" ht="32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8"/>
        <v>106.63570159857905</v>
      </c>
      <c r="P231" s="13">
        <f t="shared" si="19"/>
        <v>42760.248935185184</v>
      </c>
      <c r="Q231" s="13">
        <f t="shared" si="20"/>
        <v>42790.248935185184</v>
      </c>
      <c r="R231" s="7">
        <f t="shared" si="21"/>
        <v>71.899281437125751</v>
      </c>
      <c r="S231" t="str">
        <f t="shared" si="22"/>
        <v>film &amp; video</v>
      </c>
      <c r="T231" t="str">
        <f t="shared" si="23"/>
        <v>documentary</v>
      </c>
    </row>
    <row r="232" spans="1:20" ht="48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8"/>
        <v>114.75999999999999</v>
      </c>
      <c r="P232" s="13">
        <f t="shared" si="19"/>
        <v>42585.816076388888</v>
      </c>
      <c r="Q232" s="13">
        <f t="shared" si="20"/>
        <v>42623.915972222225</v>
      </c>
      <c r="R232" s="7">
        <f t="shared" si="21"/>
        <v>129.81900452488688</v>
      </c>
      <c r="S232" t="str">
        <f t="shared" si="22"/>
        <v>film &amp; video</v>
      </c>
      <c r="T232" t="str">
        <f t="shared" si="23"/>
        <v>documentary</v>
      </c>
    </row>
    <row r="233" spans="1:20" ht="48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8"/>
        <v>127.34117647058822</v>
      </c>
      <c r="P233" s="13">
        <f t="shared" si="19"/>
        <v>42427.714745370366</v>
      </c>
      <c r="Q233" s="13">
        <f t="shared" si="20"/>
        <v>42467.673078703709</v>
      </c>
      <c r="R233" s="7">
        <f t="shared" si="21"/>
        <v>44.912863070539416</v>
      </c>
      <c r="S233" t="str">
        <f t="shared" si="22"/>
        <v>film &amp; video</v>
      </c>
      <c r="T233" t="str">
        <f t="shared" si="23"/>
        <v>documentary</v>
      </c>
    </row>
    <row r="234" spans="1:20" ht="48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8"/>
        <v>116.56</v>
      </c>
      <c r="P234" s="13">
        <f t="shared" si="19"/>
        <v>41889.917453703703</v>
      </c>
      <c r="Q234" s="13">
        <f t="shared" si="20"/>
        <v>41919.917453703703</v>
      </c>
      <c r="R234" s="7">
        <f t="shared" si="21"/>
        <v>40.755244755244753</v>
      </c>
      <c r="S234" t="str">
        <f t="shared" si="22"/>
        <v>film &amp; video</v>
      </c>
      <c r="T234" t="str">
        <f t="shared" si="23"/>
        <v>documentary</v>
      </c>
    </row>
    <row r="235" spans="1:20" ht="48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8"/>
        <v>108.61819426615318</v>
      </c>
      <c r="P235" s="13">
        <f t="shared" si="19"/>
        <v>42297.541886574079</v>
      </c>
      <c r="Q235" s="13">
        <f t="shared" si="20"/>
        <v>42327.583553240736</v>
      </c>
      <c r="R235" s="7">
        <f t="shared" si="21"/>
        <v>103.52394779771615</v>
      </c>
      <c r="S235" t="str">
        <f t="shared" si="22"/>
        <v>film &amp; video</v>
      </c>
      <c r="T235" t="str">
        <f t="shared" si="23"/>
        <v>documentary</v>
      </c>
    </row>
    <row r="236" spans="1:20" ht="48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8"/>
        <v>103.94285714285714</v>
      </c>
      <c r="P236" s="13">
        <f t="shared" si="19"/>
        <v>42438.577789351853</v>
      </c>
      <c r="Q236" s="13">
        <f t="shared" si="20"/>
        <v>42468.536122685182</v>
      </c>
      <c r="R236" s="7">
        <f t="shared" si="21"/>
        <v>125.44827586206897</v>
      </c>
      <c r="S236" t="str">
        <f t="shared" si="22"/>
        <v>film &amp; video</v>
      </c>
      <c r="T236" t="str">
        <f t="shared" si="23"/>
        <v>documentary</v>
      </c>
    </row>
    <row r="237" spans="1:20" ht="32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8"/>
        <v>116.25714285714285</v>
      </c>
      <c r="P237" s="13">
        <f t="shared" si="19"/>
        <v>41943.043912037036</v>
      </c>
      <c r="Q237" s="13">
        <f t="shared" si="20"/>
        <v>41974.0855787037</v>
      </c>
      <c r="R237" s="7">
        <f t="shared" si="21"/>
        <v>246.60606060606059</v>
      </c>
      <c r="S237" t="str">
        <f t="shared" si="22"/>
        <v>film &amp; video</v>
      </c>
      <c r="T237" t="str">
        <f t="shared" si="23"/>
        <v>documentary</v>
      </c>
    </row>
    <row r="238" spans="1:20" ht="32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8"/>
        <v>102.69239999999999</v>
      </c>
      <c r="P238" s="13">
        <f t="shared" si="19"/>
        <v>42415.553159722222</v>
      </c>
      <c r="Q238" s="13">
        <f t="shared" si="20"/>
        <v>42445.511493055557</v>
      </c>
      <c r="R238" s="7">
        <f t="shared" si="21"/>
        <v>79.401340206185566</v>
      </c>
      <c r="S238" t="str">
        <f t="shared" si="22"/>
        <v>film &amp; video</v>
      </c>
      <c r="T238" t="str">
        <f t="shared" si="23"/>
        <v>documentary</v>
      </c>
    </row>
    <row r="239" spans="1:20" ht="48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8"/>
        <v>174</v>
      </c>
      <c r="P239" s="13">
        <f t="shared" si="19"/>
        <v>42077.972187499996</v>
      </c>
      <c r="Q239" s="13">
        <f t="shared" si="20"/>
        <v>42117.972187499996</v>
      </c>
      <c r="R239" s="7">
        <f t="shared" si="21"/>
        <v>86.138613861386133</v>
      </c>
      <c r="S239" t="str">
        <f t="shared" si="22"/>
        <v>film &amp; video</v>
      </c>
      <c r="T239" t="str">
        <f t="shared" si="23"/>
        <v>documentary</v>
      </c>
    </row>
    <row r="240" spans="1:20" ht="48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8"/>
        <v>103.08800000000001</v>
      </c>
      <c r="P240" s="13">
        <f t="shared" si="19"/>
        <v>42507.610196759255</v>
      </c>
      <c r="Q240" s="13">
        <f t="shared" si="20"/>
        <v>42536.375</v>
      </c>
      <c r="R240" s="7">
        <f t="shared" si="21"/>
        <v>193.04868913857678</v>
      </c>
      <c r="S240" t="str">
        <f t="shared" si="22"/>
        <v>film &amp; video</v>
      </c>
      <c r="T240" t="str">
        <f t="shared" si="23"/>
        <v>documentary</v>
      </c>
    </row>
    <row r="241" spans="1:20" ht="48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8"/>
        <v>104.85537190082646</v>
      </c>
      <c r="P241" s="13">
        <f t="shared" si="19"/>
        <v>41934.820486111108</v>
      </c>
      <c r="Q241" s="13">
        <f t="shared" si="20"/>
        <v>41956.966666666667</v>
      </c>
      <c r="R241" s="7">
        <f t="shared" si="21"/>
        <v>84.023178807947019</v>
      </c>
      <c r="S241" t="str">
        <f t="shared" si="22"/>
        <v>film &amp; video</v>
      </c>
      <c r="T241" t="str">
        <f t="shared" si="23"/>
        <v>documentary</v>
      </c>
    </row>
    <row r="242" spans="1:20" ht="48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8"/>
        <v>101.375</v>
      </c>
      <c r="P242" s="13">
        <f t="shared" si="19"/>
        <v>42163.647916666669</v>
      </c>
      <c r="Q242" s="13">
        <f t="shared" si="20"/>
        <v>42207.882638888885</v>
      </c>
      <c r="R242" s="7">
        <f t="shared" si="21"/>
        <v>139.82758620689654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8"/>
        <v>111.07699999999998</v>
      </c>
      <c r="P243" s="13">
        <f t="shared" si="19"/>
        <v>41935.751226851848</v>
      </c>
      <c r="Q243" s="13">
        <f t="shared" si="20"/>
        <v>41965.792893518519</v>
      </c>
      <c r="R243" s="7">
        <f t="shared" si="21"/>
        <v>109.82189265536722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8"/>
        <v>124.15933781686496</v>
      </c>
      <c r="P244" s="13">
        <f t="shared" si="19"/>
        <v>41836.960543981484</v>
      </c>
      <c r="Q244" s="13">
        <f t="shared" si="20"/>
        <v>41858.75</v>
      </c>
      <c r="R244" s="7">
        <f t="shared" si="21"/>
        <v>139.53488372093022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8"/>
        <v>101.33333333333334</v>
      </c>
      <c r="P245" s="13">
        <f t="shared" si="19"/>
        <v>40255.494629629626</v>
      </c>
      <c r="Q245" s="13">
        <f t="shared" si="20"/>
        <v>40300.556944444441</v>
      </c>
      <c r="R245" s="7">
        <f t="shared" si="21"/>
        <v>347.84615384615387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8"/>
        <v>110.16142857142856</v>
      </c>
      <c r="P246" s="13">
        <f t="shared" si="19"/>
        <v>41780.609629629631</v>
      </c>
      <c r="Q246" s="13">
        <f t="shared" si="20"/>
        <v>41810.915972222225</v>
      </c>
      <c r="R246" s="7">
        <f t="shared" si="21"/>
        <v>68.24159292035398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8"/>
        <v>103.97333333333334</v>
      </c>
      <c r="P247" s="13">
        <f t="shared" si="19"/>
        <v>41668.356469907405</v>
      </c>
      <c r="Q247" s="13">
        <f t="shared" si="20"/>
        <v>41698.356469907405</v>
      </c>
      <c r="R247" s="7">
        <f t="shared" si="21"/>
        <v>239.93846153846152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8"/>
        <v>101.31578947368421</v>
      </c>
      <c r="P248" s="13">
        <f t="shared" si="19"/>
        <v>41019.543032407404</v>
      </c>
      <c r="Q248" s="13">
        <f t="shared" si="20"/>
        <v>41049.543032407404</v>
      </c>
      <c r="R248" s="7">
        <f t="shared" si="21"/>
        <v>287.31343283582089</v>
      </c>
      <c r="S248" t="str">
        <f t="shared" si="22"/>
        <v>film &amp; video</v>
      </c>
      <c r="T248" t="str">
        <f t="shared" si="23"/>
        <v>documentary</v>
      </c>
    </row>
    <row r="249" spans="1:20" ht="48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8"/>
        <v>103.3501</v>
      </c>
      <c r="P249" s="13">
        <f t="shared" si="19"/>
        <v>41355.327291666668</v>
      </c>
      <c r="Q249" s="13">
        <f t="shared" si="20"/>
        <v>41394.957638888889</v>
      </c>
      <c r="R249" s="7">
        <f t="shared" si="21"/>
        <v>86.84882352941176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8"/>
        <v>104.11200000000001</v>
      </c>
      <c r="P250" s="13">
        <f t="shared" si="19"/>
        <v>42043.355578703704</v>
      </c>
      <c r="Q250" s="13">
        <f t="shared" si="20"/>
        <v>42078.313912037032</v>
      </c>
      <c r="R250" s="7">
        <f t="shared" si="21"/>
        <v>81.84905660377359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8"/>
        <v>110.15569230769231</v>
      </c>
      <c r="P251" s="13">
        <f t="shared" si="19"/>
        <v>40893.301724537036</v>
      </c>
      <c r="Q251" s="13">
        <f t="shared" si="20"/>
        <v>40923.301724537036</v>
      </c>
      <c r="R251" s="7">
        <f t="shared" si="21"/>
        <v>42.874970059880241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8"/>
        <v>122.02</v>
      </c>
      <c r="P252" s="13">
        <f t="shared" si="19"/>
        <v>42711.545138888891</v>
      </c>
      <c r="Q252" s="13">
        <f t="shared" si="20"/>
        <v>42741.545138888891</v>
      </c>
      <c r="R252" s="7">
        <f t="shared" si="21"/>
        <v>709.41860465116281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8"/>
        <v>114.16866666666667</v>
      </c>
      <c r="P253" s="13">
        <f t="shared" si="19"/>
        <v>41261.517812500002</v>
      </c>
      <c r="Q253" s="13">
        <f t="shared" si="20"/>
        <v>41306.517812500002</v>
      </c>
      <c r="R253" s="7">
        <f t="shared" si="21"/>
        <v>161.25517890772127</v>
      </c>
      <c r="S253" t="str">
        <f t="shared" si="22"/>
        <v>film &amp; video</v>
      </c>
      <c r="T253" t="str">
        <f t="shared" si="23"/>
        <v>documentary</v>
      </c>
    </row>
    <row r="254" spans="1:20" ht="32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8"/>
        <v>125.33333333333334</v>
      </c>
      <c r="P254" s="13">
        <f t="shared" si="19"/>
        <v>42425.326898148152</v>
      </c>
      <c r="Q254" s="13">
        <f t="shared" si="20"/>
        <v>42465.416666666672</v>
      </c>
      <c r="R254" s="7">
        <f t="shared" si="21"/>
        <v>41.777777777777779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8"/>
        <v>106.66666666666667</v>
      </c>
      <c r="P255" s="13">
        <f t="shared" si="19"/>
        <v>41078.66201388889</v>
      </c>
      <c r="Q255" s="13">
        <f t="shared" si="20"/>
        <v>41108.66201388889</v>
      </c>
      <c r="R255" s="7">
        <f t="shared" si="21"/>
        <v>89.887640449438209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8"/>
        <v>130.65</v>
      </c>
      <c r="P256" s="13">
        <f t="shared" si="19"/>
        <v>40757.639247685183</v>
      </c>
      <c r="Q256" s="13">
        <f t="shared" si="20"/>
        <v>40802.639247685183</v>
      </c>
      <c r="R256" s="7">
        <f t="shared" si="21"/>
        <v>45.051724137931032</v>
      </c>
      <c r="S256" t="str">
        <f t="shared" si="22"/>
        <v>film &amp; video</v>
      </c>
      <c r="T256" t="str">
        <f t="shared" si="23"/>
        <v>documentary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8"/>
        <v>120</v>
      </c>
      <c r="P257" s="13">
        <f t="shared" si="19"/>
        <v>41657.735081018516</v>
      </c>
      <c r="Q257" s="13">
        <f t="shared" si="20"/>
        <v>41699.470833333333</v>
      </c>
      <c r="R257" s="7">
        <f t="shared" si="21"/>
        <v>42.857142857142854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ref="O258:O321" si="24">(E258/D258)*100</f>
        <v>105.9591836734694</v>
      </c>
      <c r="P258" s="13">
        <f t="shared" ref="P258:P321" si="25">(((J258/60)/60)/24)+DATE(1970,1,1)+(-6/24)</f>
        <v>42576.202731481477</v>
      </c>
      <c r="Q258" s="13">
        <f t="shared" ref="Q258:Q321" si="26">(((I258/60)/60)/24)+DATE(1970,1,1)+(-6/24)</f>
        <v>42607.202731481477</v>
      </c>
      <c r="R258" s="7">
        <f t="shared" ref="R258:R321" si="27">E258/L258</f>
        <v>54.083333333333336</v>
      </c>
      <c r="S258" t="str">
        <f t="shared" ref="S258:S321" si="28">LEFT(N258,SEARCH("/",N258,1)-1)</f>
        <v>film &amp; video</v>
      </c>
      <c r="T258" t="str">
        <f t="shared" ref="T258:T321" si="29">RIGHT(N258,LEN(N258)-SEARCH("/",N258,1))</f>
        <v>documentary</v>
      </c>
    </row>
    <row r="259" spans="1:20" ht="48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si="24"/>
        <v>114.39999999999999</v>
      </c>
      <c r="P259" s="13">
        <f t="shared" si="25"/>
        <v>42292.000787037032</v>
      </c>
      <c r="Q259" s="13">
        <f t="shared" si="26"/>
        <v>42322.042361111111</v>
      </c>
      <c r="R259" s="7">
        <f t="shared" si="27"/>
        <v>103.21804511278195</v>
      </c>
      <c r="S259" t="str">
        <f t="shared" si="28"/>
        <v>film &amp; video</v>
      </c>
      <c r="T259" t="str">
        <f t="shared" si="29"/>
        <v>documentary</v>
      </c>
    </row>
    <row r="260" spans="1:20" ht="48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24"/>
        <v>111.76666666666665</v>
      </c>
      <c r="P260" s="13">
        <f t="shared" si="25"/>
        <v>42370.321851851855</v>
      </c>
      <c r="Q260" s="13">
        <f t="shared" si="26"/>
        <v>42394.744444444441</v>
      </c>
      <c r="R260" s="7">
        <f t="shared" si="27"/>
        <v>40.397590361445786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24"/>
        <v>116.08000000000001</v>
      </c>
      <c r="P261" s="13">
        <f t="shared" si="25"/>
        <v>40987.438333333332</v>
      </c>
      <c r="Q261" s="13">
        <f t="shared" si="26"/>
        <v>41032.438333333332</v>
      </c>
      <c r="R261" s="7">
        <f t="shared" si="27"/>
        <v>116.85906040268456</v>
      </c>
      <c r="S261" t="str">
        <f t="shared" si="28"/>
        <v>film &amp; video</v>
      </c>
      <c r="T261" t="str">
        <f t="shared" si="29"/>
        <v>documentary</v>
      </c>
    </row>
    <row r="262" spans="1:20" ht="48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24"/>
        <v>141.5</v>
      </c>
      <c r="P262" s="13">
        <f t="shared" si="25"/>
        <v>42367.469814814816</v>
      </c>
      <c r="Q262" s="13">
        <f t="shared" si="26"/>
        <v>42392.469814814816</v>
      </c>
      <c r="R262" s="7">
        <f t="shared" si="27"/>
        <v>115.51020408163265</v>
      </c>
      <c r="S262" t="str">
        <f t="shared" si="28"/>
        <v>film &amp; video</v>
      </c>
      <c r="T262" t="str">
        <f t="shared" si="29"/>
        <v>documentary</v>
      </c>
    </row>
    <row r="263" spans="1:20" ht="48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24"/>
        <v>104.72999999999999</v>
      </c>
      <c r="P263" s="13">
        <f t="shared" si="25"/>
        <v>41085.448113425926</v>
      </c>
      <c r="Q263" s="13">
        <f t="shared" si="26"/>
        <v>41119.958333333336</v>
      </c>
      <c r="R263" s="7">
        <f t="shared" si="27"/>
        <v>104.31274900398407</v>
      </c>
      <c r="S263" t="str">
        <f t="shared" si="28"/>
        <v>film &amp; video</v>
      </c>
      <c r="T263" t="str">
        <f t="shared" si="29"/>
        <v>documentary</v>
      </c>
    </row>
    <row r="264" spans="1:20" ht="48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24"/>
        <v>255.83333333333331</v>
      </c>
      <c r="P264" s="13">
        <f t="shared" si="25"/>
        <v>41144.459490740745</v>
      </c>
      <c r="Q264" s="13">
        <f t="shared" si="26"/>
        <v>41158.459490740745</v>
      </c>
      <c r="R264" s="7">
        <f t="shared" si="27"/>
        <v>69.772727272727266</v>
      </c>
      <c r="S264" t="str">
        <f t="shared" si="28"/>
        <v>film &amp; video</v>
      </c>
      <c r="T264" t="str">
        <f t="shared" si="29"/>
        <v>documentary</v>
      </c>
    </row>
    <row r="265" spans="1:20" ht="48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24"/>
        <v>206.70670670670671</v>
      </c>
      <c r="P265" s="13">
        <f t="shared" si="25"/>
        <v>41754.867581018516</v>
      </c>
      <c r="Q265" s="13">
        <f t="shared" si="26"/>
        <v>41777.867581018516</v>
      </c>
      <c r="R265" s="7">
        <f t="shared" si="27"/>
        <v>43.020833333333336</v>
      </c>
      <c r="S265" t="str">
        <f t="shared" si="28"/>
        <v>film &amp; video</v>
      </c>
      <c r="T265" t="str">
        <f t="shared" si="29"/>
        <v>documentary</v>
      </c>
    </row>
    <row r="266" spans="1:20" ht="4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24"/>
        <v>112.105</v>
      </c>
      <c r="P266" s="13">
        <f t="shared" si="25"/>
        <v>41980.531793981485</v>
      </c>
      <c r="Q266" s="13">
        <f t="shared" si="26"/>
        <v>42010.531793981485</v>
      </c>
      <c r="R266" s="7">
        <f t="shared" si="27"/>
        <v>58.540469973890339</v>
      </c>
      <c r="S266" t="str">
        <f t="shared" si="28"/>
        <v>film &amp; video</v>
      </c>
      <c r="T266" t="str">
        <f t="shared" si="29"/>
        <v>documentary</v>
      </c>
    </row>
    <row r="267" spans="1:20" ht="4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24"/>
        <v>105.982</v>
      </c>
      <c r="P267" s="13">
        <f t="shared" si="25"/>
        <v>41934.334502314814</v>
      </c>
      <c r="Q267" s="13">
        <f t="shared" si="26"/>
        <v>41964.376168981486</v>
      </c>
      <c r="R267" s="7">
        <f t="shared" si="27"/>
        <v>111.79535864978902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24"/>
        <v>100.16666666666667</v>
      </c>
      <c r="P268" s="13">
        <f t="shared" si="25"/>
        <v>42211.701284722221</v>
      </c>
      <c r="Q268" s="13">
        <f t="shared" si="26"/>
        <v>42226.701284722221</v>
      </c>
      <c r="R268" s="7">
        <f t="shared" si="27"/>
        <v>46.230769230769234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24"/>
        <v>213.98947368421051</v>
      </c>
      <c r="P269" s="13">
        <f t="shared" si="25"/>
        <v>42200.42659722222</v>
      </c>
      <c r="Q269" s="13">
        <f t="shared" si="26"/>
        <v>42231</v>
      </c>
      <c r="R269" s="7">
        <f t="shared" si="27"/>
        <v>144.69039145907473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24"/>
        <v>126.16000000000001</v>
      </c>
      <c r="P270" s="13">
        <f t="shared" si="25"/>
        <v>42548.826157407413</v>
      </c>
      <c r="Q270" s="13">
        <f t="shared" si="26"/>
        <v>42578.826157407413</v>
      </c>
      <c r="R270" s="7">
        <f t="shared" si="27"/>
        <v>88.845070422535215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24"/>
        <v>181.53547058823528</v>
      </c>
      <c r="P271" s="13">
        <f t="shared" si="25"/>
        <v>41673.813078703701</v>
      </c>
      <c r="Q271" s="13">
        <f t="shared" si="26"/>
        <v>41705.707638888889</v>
      </c>
      <c r="R271" s="7">
        <f t="shared" si="27"/>
        <v>81.75107284768211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24"/>
        <v>100</v>
      </c>
      <c r="P272" s="13">
        <f t="shared" si="25"/>
        <v>42111.786712962959</v>
      </c>
      <c r="Q272" s="13">
        <f t="shared" si="26"/>
        <v>42131.786712962959</v>
      </c>
      <c r="R272" s="7">
        <f t="shared" si="27"/>
        <v>71.428571428571431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24"/>
        <v>100.61</v>
      </c>
      <c r="P273" s="13">
        <f t="shared" si="25"/>
        <v>40864.792256944449</v>
      </c>
      <c r="Q273" s="13">
        <f t="shared" si="26"/>
        <v>40894.790972222225</v>
      </c>
      <c r="R273" s="7">
        <f t="shared" si="27"/>
        <v>104.25906735751295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24"/>
        <v>100.9027027027027</v>
      </c>
      <c r="P274" s="13">
        <f t="shared" si="25"/>
        <v>40763.467256944445</v>
      </c>
      <c r="Q274" s="13">
        <f t="shared" si="26"/>
        <v>40793.875</v>
      </c>
      <c r="R274" s="7">
        <f t="shared" si="27"/>
        <v>90.616504854368927</v>
      </c>
      <c r="S274" t="str">
        <f t="shared" si="28"/>
        <v>film &amp; video</v>
      </c>
      <c r="T274" t="str">
        <f t="shared" si="29"/>
        <v>documentary</v>
      </c>
    </row>
    <row r="275" spans="1:20" ht="32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24"/>
        <v>110.446</v>
      </c>
      <c r="P275" s="13">
        <f t="shared" si="25"/>
        <v>41526.458935185183</v>
      </c>
      <c r="Q275" s="13">
        <f t="shared" si="26"/>
        <v>41557.458935185183</v>
      </c>
      <c r="R275" s="7">
        <f t="shared" si="27"/>
        <v>157.33048433048432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24"/>
        <v>111.8936170212766</v>
      </c>
      <c r="P276" s="13">
        <f t="shared" si="25"/>
        <v>42417.568078703705</v>
      </c>
      <c r="Q276" s="13">
        <f t="shared" si="26"/>
        <v>42477.526412037041</v>
      </c>
      <c r="R276" s="7">
        <f t="shared" si="27"/>
        <v>105.18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24"/>
        <v>108.04450000000001</v>
      </c>
      <c r="P277" s="13">
        <f t="shared" si="25"/>
        <v>40990.659259259257</v>
      </c>
      <c r="Q277" s="13">
        <f t="shared" si="26"/>
        <v>41026.647222222222</v>
      </c>
      <c r="R277" s="7">
        <f t="shared" si="27"/>
        <v>58.719836956521746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24"/>
        <v>106.66666666666667</v>
      </c>
      <c r="P278" s="13">
        <f t="shared" si="25"/>
        <v>41082.314884259256</v>
      </c>
      <c r="Q278" s="13">
        <f t="shared" si="26"/>
        <v>41097.314884259256</v>
      </c>
      <c r="R278" s="7">
        <f t="shared" si="27"/>
        <v>81.632653061224488</v>
      </c>
      <c r="S278" t="str">
        <f t="shared" si="28"/>
        <v>film &amp; video</v>
      </c>
      <c r="T278" t="str">
        <f t="shared" si="29"/>
        <v>documentary</v>
      </c>
    </row>
    <row r="279" spans="1:20" ht="64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24"/>
        <v>103.90027322404372</v>
      </c>
      <c r="P279" s="13">
        <f t="shared" si="25"/>
        <v>40379.526435185187</v>
      </c>
      <c r="Q279" s="13">
        <f t="shared" si="26"/>
        <v>40421.905555555553</v>
      </c>
      <c r="R279" s="7">
        <f t="shared" si="27"/>
        <v>56.460043668122275</v>
      </c>
      <c r="S279" t="str">
        <f t="shared" si="28"/>
        <v>film &amp; video</v>
      </c>
      <c r="T279" t="str">
        <f t="shared" si="29"/>
        <v>documentary</v>
      </c>
    </row>
    <row r="280" spans="1:20" ht="48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24"/>
        <v>125.16000000000001</v>
      </c>
      <c r="P280" s="13">
        <f t="shared" si="25"/>
        <v>42078.543124999997</v>
      </c>
      <c r="Q280" s="13">
        <f t="shared" si="26"/>
        <v>42123.543124999997</v>
      </c>
      <c r="R280" s="7">
        <f t="shared" si="27"/>
        <v>140.1044776119403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24"/>
        <v>106.80499999999999</v>
      </c>
      <c r="P281" s="13">
        <f t="shared" si="25"/>
        <v>42687.625775462962</v>
      </c>
      <c r="Q281" s="13">
        <f t="shared" si="26"/>
        <v>42718.25</v>
      </c>
      <c r="R281" s="7">
        <f t="shared" si="27"/>
        <v>224.85263157894738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24"/>
        <v>112.30249999999999</v>
      </c>
      <c r="P282" s="13">
        <f t="shared" si="25"/>
        <v>41745.385960648149</v>
      </c>
      <c r="Q282" s="13">
        <f t="shared" si="26"/>
        <v>41775.895833333336</v>
      </c>
      <c r="R282" s="7">
        <f t="shared" si="27"/>
        <v>181.13306451612902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24"/>
        <v>103.812</v>
      </c>
      <c r="P283" s="13">
        <f t="shared" si="25"/>
        <v>40732.592245370368</v>
      </c>
      <c r="Q283" s="13">
        <f t="shared" si="26"/>
        <v>40762.592245370368</v>
      </c>
      <c r="R283" s="7">
        <f t="shared" si="27"/>
        <v>711.04109589041093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24"/>
        <v>141.65</v>
      </c>
      <c r="P284" s="13">
        <f t="shared" si="25"/>
        <v>42292.289548611108</v>
      </c>
      <c r="Q284" s="13">
        <f t="shared" si="26"/>
        <v>42313.33121527778</v>
      </c>
      <c r="R284" s="7">
        <f t="shared" si="27"/>
        <v>65.883720930232556</v>
      </c>
      <c r="S284" t="str">
        <f t="shared" si="28"/>
        <v>film &amp; video</v>
      </c>
      <c r="T284" t="str">
        <f t="shared" si="29"/>
        <v>documentary</v>
      </c>
    </row>
    <row r="285" spans="1:20" ht="48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24"/>
        <v>105.25999999999999</v>
      </c>
      <c r="P285" s="13">
        <f t="shared" si="25"/>
        <v>40718.060659722221</v>
      </c>
      <c r="Q285" s="13">
        <f t="shared" si="26"/>
        <v>40765.047222222223</v>
      </c>
      <c r="R285" s="7">
        <f t="shared" si="27"/>
        <v>75.185714285714283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24"/>
        <v>103.09142857142857</v>
      </c>
      <c r="P286" s="13">
        <f t="shared" si="25"/>
        <v>41646.378032407411</v>
      </c>
      <c r="Q286" s="13">
        <f t="shared" si="26"/>
        <v>41675.711111111108</v>
      </c>
      <c r="R286" s="7">
        <f t="shared" si="27"/>
        <v>133.14391143911439</v>
      </c>
      <c r="S286" t="str">
        <f t="shared" si="28"/>
        <v>film &amp; video</v>
      </c>
      <c r="T286" t="str">
        <f t="shared" si="29"/>
        <v>documentary</v>
      </c>
    </row>
    <row r="287" spans="1:20" ht="32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24"/>
        <v>107.65957446808511</v>
      </c>
      <c r="P287" s="13">
        <f t="shared" si="25"/>
        <v>41673.83494212963</v>
      </c>
      <c r="Q287" s="13">
        <f t="shared" si="26"/>
        <v>41703.83494212963</v>
      </c>
      <c r="R287" s="7">
        <f t="shared" si="27"/>
        <v>55.2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24"/>
        <v>107.70464285714286</v>
      </c>
      <c r="P288" s="13">
        <f t="shared" si="25"/>
        <v>40637.912465277775</v>
      </c>
      <c r="Q288" s="13">
        <f t="shared" si="26"/>
        <v>40671.999305555553</v>
      </c>
      <c r="R288" s="7">
        <f t="shared" si="27"/>
        <v>86.163714285714292</v>
      </c>
      <c r="S288" t="str">
        <f t="shared" si="28"/>
        <v>film &amp; video</v>
      </c>
      <c r="T288" t="str">
        <f t="shared" si="29"/>
        <v>documentary</v>
      </c>
    </row>
    <row r="289" spans="1:20" ht="48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24"/>
        <v>101.55000000000001</v>
      </c>
      <c r="P289" s="13">
        <f t="shared" si="25"/>
        <v>40806.620949074073</v>
      </c>
      <c r="Q289" s="13">
        <f t="shared" si="26"/>
        <v>40866.662615740745</v>
      </c>
      <c r="R289" s="7">
        <f t="shared" si="27"/>
        <v>92.318181818181813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24"/>
        <v>101.43766666666667</v>
      </c>
      <c r="P290" s="13">
        <f t="shared" si="25"/>
        <v>41543.485995370371</v>
      </c>
      <c r="Q290" s="13">
        <f t="shared" si="26"/>
        <v>41583.527662037035</v>
      </c>
      <c r="R290" s="7">
        <f t="shared" si="27"/>
        <v>160.16473684210527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24"/>
        <v>136.80000000000001</v>
      </c>
      <c r="P291" s="13">
        <f t="shared" si="25"/>
        <v>42543.612777777773</v>
      </c>
      <c r="Q291" s="13">
        <f t="shared" si="26"/>
        <v>42573.612777777773</v>
      </c>
      <c r="R291" s="7">
        <f t="shared" si="27"/>
        <v>45.6</v>
      </c>
      <c r="S291" t="str">
        <f t="shared" si="28"/>
        <v>film &amp; video</v>
      </c>
      <c r="T291" t="str">
        <f t="shared" si="29"/>
        <v>documentary</v>
      </c>
    </row>
    <row r="292" spans="1:20" ht="48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24"/>
        <v>128.29999999999998</v>
      </c>
      <c r="P292" s="13">
        <f t="shared" si="25"/>
        <v>42113.731446759266</v>
      </c>
      <c r="Q292" s="13">
        <f t="shared" si="26"/>
        <v>42173.731446759266</v>
      </c>
      <c r="R292" s="7">
        <f t="shared" si="27"/>
        <v>183.28571428571428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24"/>
        <v>101.05</v>
      </c>
      <c r="P293" s="13">
        <f t="shared" si="25"/>
        <v>41597.92597222222</v>
      </c>
      <c r="Q293" s="13">
        <f t="shared" si="26"/>
        <v>41629.958333333336</v>
      </c>
      <c r="R293" s="7">
        <f t="shared" si="27"/>
        <v>125.78838174273859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24"/>
        <v>126.84</v>
      </c>
      <c r="P294" s="13">
        <f t="shared" si="25"/>
        <v>41099.492800925924</v>
      </c>
      <c r="Q294" s="13">
        <f t="shared" si="26"/>
        <v>41115.492800925924</v>
      </c>
      <c r="R294" s="7">
        <f t="shared" si="27"/>
        <v>57.654545454545456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24"/>
        <v>105.0859375</v>
      </c>
      <c r="P295" s="13">
        <f t="shared" si="25"/>
        <v>41079.627442129626</v>
      </c>
      <c r="Q295" s="13">
        <f t="shared" si="26"/>
        <v>41109.627442129626</v>
      </c>
      <c r="R295" s="7">
        <f t="shared" si="27"/>
        <v>78.660818713450297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24"/>
        <v>102.85405405405406</v>
      </c>
      <c r="P296" s="13">
        <f t="shared" si="25"/>
        <v>41528.813252314816</v>
      </c>
      <c r="Q296" s="13">
        <f t="shared" si="26"/>
        <v>41558.813252314816</v>
      </c>
      <c r="R296" s="7">
        <f t="shared" si="27"/>
        <v>91.480769230769226</v>
      </c>
      <c r="S296" t="str">
        <f t="shared" si="28"/>
        <v>film &amp; video</v>
      </c>
      <c r="T296" t="str">
        <f t="shared" si="29"/>
        <v>documentary</v>
      </c>
    </row>
    <row r="297" spans="1:20" ht="6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24"/>
        <v>102.14714285714285</v>
      </c>
      <c r="P297" s="13">
        <f t="shared" si="25"/>
        <v>41904.601875</v>
      </c>
      <c r="Q297" s="13">
        <f t="shared" si="26"/>
        <v>41929.25</v>
      </c>
      <c r="R297" s="7">
        <f t="shared" si="27"/>
        <v>68.09809523809524</v>
      </c>
      <c r="S297" t="str">
        <f t="shared" si="28"/>
        <v>film &amp; video</v>
      </c>
      <c r="T297" t="str">
        <f t="shared" si="29"/>
        <v>documentary</v>
      </c>
    </row>
    <row r="298" spans="1:20" ht="32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24"/>
        <v>120.21700000000001</v>
      </c>
      <c r="P298" s="13">
        <f t="shared" si="25"/>
        <v>41648.146192129629</v>
      </c>
      <c r="Q298" s="13">
        <f t="shared" si="26"/>
        <v>41678.146192129629</v>
      </c>
      <c r="R298" s="7">
        <f t="shared" si="27"/>
        <v>48.086800000000004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24"/>
        <v>100.24761904761905</v>
      </c>
      <c r="P299" s="13">
        <f t="shared" si="25"/>
        <v>41360.720601851855</v>
      </c>
      <c r="Q299" s="13">
        <f t="shared" si="26"/>
        <v>41371.939583333333</v>
      </c>
      <c r="R299" s="7">
        <f t="shared" si="27"/>
        <v>202.42307692307693</v>
      </c>
      <c r="S299" t="str">
        <f t="shared" si="28"/>
        <v>film &amp; video</v>
      </c>
      <c r="T299" t="str">
        <f t="shared" si="29"/>
        <v>documentary</v>
      </c>
    </row>
    <row r="300" spans="1:20" ht="4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24"/>
        <v>100.63392857142857</v>
      </c>
      <c r="P300" s="13">
        <f t="shared" si="25"/>
        <v>42178.032372685186</v>
      </c>
      <c r="Q300" s="13">
        <f t="shared" si="26"/>
        <v>42208.032372685186</v>
      </c>
      <c r="R300" s="7">
        <f t="shared" si="27"/>
        <v>216.75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24"/>
        <v>100.4375</v>
      </c>
      <c r="P301" s="13">
        <f t="shared" si="25"/>
        <v>41394.592442129629</v>
      </c>
      <c r="Q301" s="13">
        <f t="shared" si="26"/>
        <v>41454.592442129629</v>
      </c>
      <c r="R301" s="7">
        <f t="shared" si="27"/>
        <v>110.06849315068493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24"/>
        <v>102.1</v>
      </c>
      <c r="P302" s="13">
        <f t="shared" si="25"/>
        <v>42318.452094907407</v>
      </c>
      <c r="Q302" s="13">
        <f t="shared" si="26"/>
        <v>42348.452094907407</v>
      </c>
      <c r="R302" s="7">
        <f t="shared" si="27"/>
        <v>150.14705882352942</v>
      </c>
      <c r="S302" t="str">
        <f t="shared" si="28"/>
        <v>theater</v>
      </c>
      <c r="T302" t="str">
        <f t="shared" si="29"/>
        <v>plays</v>
      </c>
    </row>
    <row r="303" spans="1:20" ht="48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24"/>
        <v>104.64</v>
      </c>
      <c r="P303" s="13">
        <f t="shared" si="25"/>
        <v>42645.842812499999</v>
      </c>
      <c r="Q303" s="13">
        <f t="shared" si="26"/>
        <v>42674.957638888889</v>
      </c>
      <c r="R303" s="7">
        <f t="shared" si="27"/>
        <v>93.428571428571431</v>
      </c>
      <c r="S303" t="str">
        <f t="shared" si="28"/>
        <v>theater</v>
      </c>
      <c r="T303" t="str">
        <f t="shared" si="29"/>
        <v>plays</v>
      </c>
    </row>
    <row r="304" spans="1:20" ht="48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24"/>
        <v>114.66666666666667</v>
      </c>
      <c r="P304" s="13">
        <f t="shared" si="25"/>
        <v>42429.790798611109</v>
      </c>
      <c r="Q304" s="13">
        <f t="shared" si="26"/>
        <v>42449.749131944445</v>
      </c>
      <c r="R304" s="7">
        <f t="shared" si="27"/>
        <v>110.96774193548387</v>
      </c>
      <c r="S304" t="str">
        <f t="shared" si="28"/>
        <v>theater</v>
      </c>
      <c r="T304" t="str">
        <f t="shared" si="29"/>
        <v>plays</v>
      </c>
    </row>
    <row r="305" spans="1:20" ht="48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24"/>
        <v>120.6</v>
      </c>
      <c r="P305" s="13">
        <f t="shared" si="25"/>
        <v>42237.88282407407</v>
      </c>
      <c r="Q305" s="13">
        <f t="shared" si="26"/>
        <v>42267.88282407407</v>
      </c>
      <c r="R305" s="7">
        <f t="shared" si="27"/>
        <v>71.785714285714292</v>
      </c>
      <c r="S305" t="str">
        <f t="shared" si="28"/>
        <v>theater</v>
      </c>
      <c r="T305" t="str">
        <f t="shared" si="29"/>
        <v>plays</v>
      </c>
    </row>
    <row r="306" spans="1:20" ht="4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24"/>
        <v>108.67285714285715</v>
      </c>
      <c r="P306" s="13">
        <f t="shared" si="25"/>
        <v>42492.467233796298</v>
      </c>
      <c r="Q306" s="13">
        <f t="shared" si="26"/>
        <v>42522.467233796298</v>
      </c>
      <c r="R306" s="7">
        <f t="shared" si="27"/>
        <v>29.258076923076924</v>
      </c>
      <c r="S306" t="str">
        <f t="shared" si="28"/>
        <v>theater</v>
      </c>
      <c r="T306" t="str">
        <f t="shared" si="29"/>
        <v>plays</v>
      </c>
    </row>
    <row r="307" spans="1:20" ht="48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24"/>
        <v>100</v>
      </c>
      <c r="P307" s="13">
        <f t="shared" si="25"/>
        <v>41850.150937500002</v>
      </c>
      <c r="Q307" s="13">
        <f t="shared" si="26"/>
        <v>41895.150937500002</v>
      </c>
      <c r="R307" s="7">
        <f t="shared" si="27"/>
        <v>1000</v>
      </c>
      <c r="S307" t="str">
        <f t="shared" si="28"/>
        <v>theater</v>
      </c>
      <c r="T307" t="str">
        <f t="shared" si="29"/>
        <v>plays</v>
      </c>
    </row>
    <row r="308" spans="1:20" ht="4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24"/>
        <v>113.99999999999999</v>
      </c>
      <c r="P308" s="13">
        <f t="shared" si="25"/>
        <v>42192.341944444444</v>
      </c>
      <c r="Q308" s="13">
        <f t="shared" si="26"/>
        <v>42223.458333333328</v>
      </c>
      <c r="R308" s="7">
        <f t="shared" si="27"/>
        <v>74.347826086956516</v>
      </c>
      <c r="S308" t="str">
        <f t="shared" si="28"/>
        <v>theater</v>
      </c>
      <c r="T308" t="str">
        <f t="shared" si="29"/>
        <v>plays</v>
      </c>
    </row>
    <row r="309" spans="1:20" ht="48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24"/>
        <v>100.85</v>
      </c>
      <c r="P309" s="13">
        <f t="shared" si="25"/>
        <v>42752.955625000002</v>
      </c>
      <c r="Q309" s="13">
        <f t="shared" si="26"/>
        <v>42783.420138888891</v>
      </c>
      <c r="R309" s="7">
        <f t="shared" si="27"/>
        <v>63.829113924050631</v>
      </c>
      <c r="S309" t="str">
        <f t="shared" si="28"/>
        <v>theater</v>
      </c>
      <c r="T309" t="str">
        <f t="shared" si="29"/>
        <v>plays</v>
      </c>
    </row>
    <row r="310" spans="1:20" ht="16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24"/>
        <v>115.65217391304347</v>
      </c>
      <c r="P310" s="13">
        <f t="shared" si="25"/>
        <v>42155.670219907406</v>
      </c>
      <c r="Q310" s="13">
        <f t="shared" si="26"/>
        <v>42176.638888888891</v>
      </c>
      <c r="R310" s="7">
        <f t="shared" si="27"/>
        <v>44.333333333333336</v>
      </c>
      <c r="S310" t="str">
        <f t="shared" si="28"/>
        <v>theater</v>
      </c>
      <c r="T310" t="str">
        <f t="shared" si="29"/>
        <v>plays</v>
      </c>
    </row>
    <row r="311" spans="1:20" ht="48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24"/>
        <v>130.41666666666666</v>
      </c>
      <c r="P311" s="13">
        <f t="shared" si="25"/>
        <v>42724.781180555554</v>
      </c>
      <c r="Q311" s="13">
        <f t="shared" si="26"/>
        <v>42745.958333333328</v>
      </c>
      <c r="R311" s="7">
        <f t="shared" si="27"/>
        <v>86.944444444444443</v>
      </c>
      <c r="S311" t="str">
        <f t="shared" si="28"/>
        <v>theater</v>
      </c>
      <c r="T311" t="str">
        <f t="shared" si="29"/>
        <v>plays</v>
      </c>
    </row>
    <row r="312" spans="1:20" ht="48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24"/>
        <v>107.78267254038178</v>
      </c>
      <c r="P312" s="13">
        <f t="shared" si="25"/>
        <v>42157.341064814813</v>
      </c>
      <c r="Q312" s="13">
        <f t="shared" si="26"/>
        <v>42178.833333333328</v>
      </c>
      <c r="R312" s="7">
        <f t="shared" si="27"/>
        <v>126.55172413793103</v>
      </c>
      <c r="S312" t="str">
        <f t="shared" si="28"/>
        <v>theater</v>
      </c>
      <c r="T312" t="str">
        <f t="shared" si="29"/>
        <v>plays</v>
      </c>
    </row>
    <row r="313" spans="1:20" ht="48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24"/>
        <v>100</v>
      </c>
      <c r="P313" s="13">
        <f t="shared" si="25"/>
        <v>42675.815150462964</v>
      </c>
      <c r="Q313" s="13">
        <f t="shared" si="26"/>
        <v>42721.040972222225</v>
      </c>
      <c r="R313" s="7">
        <f t="shared" si="27"/>
        <v>129.03225806451613</v>
      </c>
      <c r="S313" t="str">
        <f t="shared" si="28"/>
        <v>theater</v>
      </c>
      <c r="T313" t="str">
        <f t="shared" si="29"/>
        <v>plays</v>
      </c>
    </row>
    <row r="314" spans="1:20" ht="4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24"/>
        <v>123.25</v>
      </c>
      <c r="P314" s="13">
        <f t="shared" si="25"/>
        <v>42472.757037037038</v>
      </c>
      <c r="Q314" s="13">
        <f t="shared" si="26"/>
        <v>42502.757037037038</v>
      </c>
      <c r="R314" s="7">
        <f t="shared" si="27"/>
        <v>71.242774566473983</v>
      </c>
      <c r="S314" t="str">
        <f t="shared" si="28"/>
        <v>theater</v>
      </c>
      <c r="T314" t="str">
        <f t="shared" si="29"/>
        <v>plays</v>
      </c>
    </row>
    <row r="315" spans="1:20" ht="4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24"/>
        <v>100.2</v>
      </c>
      <c r="P315" s="13">
        <f t="shared" si="25"/>
        <v>42482.18478009259</v>
      </c>
      <c r="Q315" s="13">
        <f t="shared" si="26"/>
        <v>42506.18478009259</v>
      </c>
      <c r="R315" s="7">
        <f t="shared" si="27"/>
        <v>117.88235294117646</v>
      </c>
      <c r="S315" t="str">
        <f t="shared" si="28"/>
        <v>theater</v>
      </c>
      <c r="T315" t="str">
        <f t="shared" si="29"/>
        <v>plays</v>
      </c>
    </row>
    <row r="316" spans="1:20" ht="48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24"/>
        <v>104.66666666666666</v>
      </c>
      <c r="P316" s="13">
        <f t="shared" si="25"/>
        <v>42270.560995370368</v>
      </c>
      <c r="Q316" s="13">
        <f t="shared" si="26"/>
        <v>42309.708333333328</v>
      </c>
      <c r="R316" s="7">
        <f t="shared" si="27"/>
        <v>327.08333333333331</v>
      </c>
      <c r="S316" t="str">
        <f t="shared" si="28"/>
        <v>theater</v>
      </c>
      <c r="T316" t="str">
        <f t="shared" si="29"/>
        <v>plays</v>
      </c>
    </row>
    <row r="317" spans="1:20" ht="32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24"/>
        <v>102.49999999999999</v>
      </c>
      <c r="P317" s="13">
        <f t="shared" si="25"/>
        <v>42711.295196759253</v>
      </c>
      <c r="Q317" s="13">
        <f t="shared" si="26"/>
        <v>42741.295196759253</v>
      </c>
      <c r="R317" s="7">
        <f t="shared" si="27"/>
        <v>34.745762711864408</v>
      </c>
      <c r="S317" t="str">
        <f t="shared" si="28"/>
        <v>theater</v>
      </c>
      <c r="T317" t="str">
        <f t="shared" si="29"/>
        <v>plays</v>
      </c>
    </row>
    <row r="318" spans="1:20" ht="48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24"/>
        <v>118.25757575757576</v>
      </c>
      <c r="P318" s="13">
        <f t="shared" si="25"/>
        <v>42179.094988425932</v>
      </c>
      <c r="Q318" s="13">
        <f t="shared" si="26"/>
        <v>42219.5</v>
      </c>
      <c r="R318" s="7">
        <f t="shared" si="27"/>
        <v>100.06410256410257</v>
      </c>
      <c r="S318" t="str">
        <f t="shared" si="28"/>
        <v>theater</v>
      </c>
      <c r="T318" t="str">
        <f t="shared" si="29"/>
        <v>plays</v>
      </c>
    </row>
    <row r="319" spans="1:20" ht="48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24"/>
        <v>120.5</v>
      </c>
      <c r="P319" s="13">
        <f t="shared" si="25"/>
        <v>42282.518414351856</v>
      </c>
      <c r="Q319" s="13">
        <f t="shared" si="26"/>
        <v>42312.560081018513</v>
      </c>
      <c r="R319" s="7">
        <f t="shared" si="27"/>
        <v>40.847457627118644</v>
      </c>
      <c r="S319" t="str">
        <f t="shared" si="28"/>
        <v>theater</v>
      </c>
      <c r="T319" t="str">
        <f t="shared" si="29"/>
        <v>plays</v>
      </c>
    </row>
    <row r="320" spans="1:20" ht="48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24"/>
        <v>302.42</v>
      </c>
      <c r="P320" s="13">
        <f t="shared" si="25"/>
        <v>42473.544710648144</v>
      </c>
      <c r="Q320" s="13">
        <f t="shared" si="26"/>
        <v>42503.544710648144</v>
      </c>
      <c r="R320" s="7">
        <f t="shared" si="27"/>
        <v>252.01666666666668</v>
      </c>
      <c r="S320" t="str">
        <f t="shared" si="28"/>
        <v>theater</v>
      </c>
      <c r="T320" t="str">
        <f t="shared" si="29"/>
        <v>plays</v>
      </c>
    </row>
    <row r="321" spans="1:20" ht="48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24"/>
        <v>100.64400000000001</v>
      </c>
      <c r="P321" s="13">
        <f t="shared" si="25"/>
        <v>42534.799849537041</v>
      </c>
      <c r="Q321" s="13">
        <f t="shared" si="26"/>
        <v>42555.799849537041</v>
      </c>
      <c r="R321" s="7">
        <f t="shared" si="27"/>
        <v>25.161000000000001</v>
      </c>
      <c r="S321" t="str">
        <f t="shared" si="28"/>
        <v>theater</v>
      </c>
      <c r="T321" t="str">
        <f t="shared" si="29"/>
        <v>plays</v>
      </c>
    </row>
    <row r="322" spans="1:20" ht="48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ref="O322:O385" si="30">(E322/D322)*100</f>
        <v>144.28571428571428</v>
      </c>
      <c r="P322" s="13">
        <f t="shared" ref="P322:P385" si="31">(((J322/60)/60)/24)+DATE(1970,1,1)+(-6/24)</f>
        <v>42683.170312500006</v>
      </c>
      <c r="Q322" s="13">
        <f t="shared" ref="Q322:Q385" si="32">(((I322/60)/60)/24)+DATE(1970,1,1)+(-6/24)</f>
        <v>42698.708333333328</v>
      </c>
      <c r="R322" s="7">
        <f t="shared" ref="R322:R385" si="33">E322/L322</f>
        <v>50.5</v>
      </c>
      <c r="S322" t="str">
        <f t="shared" ref="S322:S385" si="34">LEFT(N322,SEARCH("/",N322,1)-1)</f>
        <v>technology</v>
      </c>
      <c r="T322" t="str">
        <f t="shared" ref="T322:T385" si="35">RIGHT(N322,LEN(N322)-SEARCH("/",N322,1))</f>
        <v>wearables</v>
      </c>
    </row>
    <row r="323" spans="1:20" ht="48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si="30"/>
        <v>119.16249999999999</v>
      </c>
      <c r="P323" s="13">
        <f t="shared" si="31"/>
        <v>42199.32</v>
      </c>
      <c r="Q323" s="13">
        <f t="shared" si="32"/>
        <v>42229.32</v>
      </c>
      <c r="R323" s="7">
        <f t="shared" si="33"/>
        <v>151.31746031746033</v>
      </c>
      <c r="S323" t="str">
        <f t="shared" si="34"/>
        <v>technology</v>
      </c>
      <c r="T323" t="str">
        <f t="shared" si="35"/>
        <v>wearables</v>
      </c>
    </row>
    <row r="324" spans="1:20" ht="48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30"/>
        <v>1460.4850000000001</v>
      </c>
      <c r="P324" s="13">
        <f t="shared" si="31"/>
        <v>42199.401319444441</v>
      </c>
      <c r="Q324" s="13">
        <f t="shared" si="32"/>
        <v>42235.401319444441</v>
      </c>
      <c r="R324" s="7">
        <f t="shared" si="33"/>
        <v>134.3592456301748</v>
      </c>
      <c r="S324" t="str">
        <f t="shared" si="34"/>
        <v>technology</v>
      </c>
      <c r="T324" t="str">
        <f t="shared" si="35"/>
        <v>wearables</v>
      </c>
    </row>
    <row r="325" spans="1:20" ht="32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30"/>
        <v>105.80799999999999</v>
      </c>
      <c r="P325" s="13">
        <f t="shared" si="31"/>
        <v>42100.392071759255</v>
      </c>
      <c r="Q325" s="13">
        <f t="shared" si="32"/>
        <v>42155.392071759255</v>
      </c>
      <c r="R325" s="7">
        <f t="shared" si="33"/>
        <v>174.02631578947367</v>
      </c>
      <c r="S325" t="str">
        <f t="shared" si="34"/>
        <v>technology</v>
      </c>
      <c r="T325" t="str">
        <f t="shared" si="35"/>
        <v>wearables</v>
      </c>
    </row>
    <row r="326" spans="1:20" ht="4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30"/>
        <v>300.11791999999997</v>
      </c>
      <c r="P326" s="13">
        <f t="shared" si="31"/>
        <v>41898.415960648148</v>
      </c>
      <c r="Q326" s="13">
        <f t="shared" si="32"/>
        <v>41940.791666666664</v>
      </c>
      <c r="R326" s="7">
        <f t="shared" si="33"/>
        <v>73.486268364348675</v>
      </c>
      <c r="S326" t="str">
        <f t="shared" si="34"/>
        <v>technology</v>
      </c>
      <c r="T326" t="str">
        <f t="shared" si="35"/>
        <v>wearables</v>
      </c>
    </row>
    <row r="327" spans="1:20" ht="3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30"/>
        <v>278.7</v>
      </c>
      <c r="P327" s="13">
        <f t="shared" si="31"/>
        <v>42563.776319444441</v>
      </c>
      <c r="Q327" s="13">
        <f t="shared" si="32"/>
        <v>42593.776319444441</v>
      </c>
      <c r="R327" s="7">
        <f t="shared" si="33"/>
        <v>23.518987341772153</v>
      </c>
      <c r="S327" t="str">
        <f t="shared" si="34"/>
        <v>technology</v>
      </c>
      <c r="T327" t="str">
        <f t="shared" si="35"/>
        <v>wearables</v>
      </c>
    </row>
    <row r="328" spans="1:20" ht="48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30"/>
        <v>131.87625</v>
      </c>
      <c r="P328" s="13">
        <f t="shared" si="31"/>
        <v>41832.602627314816</v>
      </c>
      <c r="Q328" s="13">
        <f t="shared" si="32"/>
        <v>41862.602627314816</v>
      </c>
      <c r="R328" s="7">
        <f t="shared" si="33"/>
        <v>39.074444444444445</v>
      </c>
      <c r="S328" t="str">
        <f t="shared" si="34"/>
        <v>technology</v>
      </c>
      <c r="T328" t="str">
        <f t="shared" si="35"/>
        <v>wearables</v>
      </c>
    </row>
    <row r="329" spans="1:20" ht="48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30"/>
        <v>107.05</v>
      </c>
      <c r="P329" s="13">
        <f t="shared" si="31"/>
        <v>42416.517928240741</v>
      </c>
      <c r="Q329" s="13">
        <f t="shared" si="32"/>
        <v>42446.476261574076</v>
      </c>
      <c r="R329" s="7">
        <f t="shared" si="33"/>
        <v>125.94117647058823</v>
      </c>
      <c r="S329" t="str">
        <f t="shared" si="34"/>
        <v>technology</v>
      </c>
      <c r="T329" t="str">
        <f t="shared" si="35"/>
        <v>wearables</v>
      </c>
    </row>
    <row r="330" spans="1:20" ht="32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30"/>
        <v>126.82285714285715</v>
      </c>
      <c r="P330" s="13">
        <f t="shared" si="31"/>
        <v>41891.443379629629</v>
      </c>
      <c r="Q330" s="13">
        <f t="shared" si="32"/>
        <v>41926.443379629629</v>
      </c>
      <c r="R330" s="7">
        <f t="shared" si="33"/>
        <v>1644</v>
      </c>
      <c r="S330" t="str">
        <f t="shared" si="34"/>
        <v>technology</v>
      </c>
      <c r="T330" t="str">
        <f t="shared" si="35"/>
        <v>wearables</v>
      </c>
    </row>
    <row r="331" spans="1:20" ht="48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30"/>
        <v>139.96</v>
      </c>
      <c r="P331" s="13">
        <f t="shared" si="31"/>
        <v>41877.662187499998</v>
      </c>
      <c r="Q331" s="13">
        <f t="shared" si="32"/>
        <v>41898.662187499998</v>
      </c>
      <c r="R331" s="7">
        <f t="shared" si="33"/>
        <v>42.670731707317074</v>
      </c>
      <c r="S331" t="str">
        <f t="shared" si="34"/>
        <v>technology</v>
      </c>
      <c r="T331" t="str">
        <f t="shared" si="35"/>
        <v>wearables</v>
      </c>
    </row>
    <row r="332" spans="1:20" ht="4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30"/>
        <v>112.4</v>
      </c>
      <c r="P332" s="13">
        <f t="shared" si="31"/>
        <v>41931.786851851852</v>
      </c>
      <c r="Q332" s="13">
        <f t="shared" si="32"/>
        <v>41991.828518518523</v>
      </c>
      <c r="R332" s="7">
        <f t="shared" si="33"/>
        <v>35.125</v>
      </c>
      <c r="S332" t="str">
        <f t="shared" si="34"/>
        <v>technology</v>
      </c>
      <c r="T332" t="str">
        <f t="shared" si="35"/>
        <v>wearables</v>
      </c>
    </row>
    <row r="333" spans="1:20" ht="4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30"/>
        <v>100.52799999999999</v>
      </c>
      <c r="P333" s="13">
        <f t="shared" si="31"/>
        <v>41955.767488425925</v>
      </c>
      <c r="Q333" s="13">
        <f t="shared" si="32"/>
        <v>41985.767488425925</v>
      </c>
      <c r="R333" s="7">
        <f t="shared" si="33"/>
        <v>239.35238095238094</v>
      </c>
      <c r="S333" t="str">
        <f t="shared" si="34"/>
        <v>technology</v>
      </c>
      <c r="T333" t="str">
        <f t="shared" si="35"/>
        <v>wearables</v>
      </c>
    </row>
    <row r="334" spans="1:20" ht="48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30"/>
        <v>100.46666666666665</v>
      </c>
      <c r="P334" s="13">
        <f t="shared" si="31"/>
        <v>42675.440393518518</v>
      </c>
      <c r="Q334" s="13">
        <f t="shared" si="32"/>
        <v>42705.482060185182</v>
      </c>
      <c r="R334" s="7">
        <f t="shared" si="33"/>
        <v>107.64285714285714</v>
      </c>
      <c r="S334" t="str">
        <f t="shared" si="34"/>
        <v>technology</v>
      </c>
      <c r="T334" t="str">
        <f t="shared" si="35"/>
        <v>wearables</v>
      </c>
    </row>
    <row r="335" spans="1:20" ht="48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30"/>
        <v>141.446</v>
      </c>
      <c r="P335" s="13">
        <f t="shared" si="31"/>
        <v>42199.368518518517</v>
      </c>
      <c r="Q335" s="13">
        <f t="shared" si="32"/>
        <v>42236.368518518517</v>
      </c>
      <c r="R335" s="7">
        <f t="shared" si="33"/>
        <v>95.830623306233065</v>
      </c>
      <c r="S335" t="str">
        <f t="shared" si="34"/>
        <v>technology</v>
      </c>
      <c r="T335" t="str">
        <f t="shared" si="35"/>
        <v>wearables</v>
      </c>
    </row>
    <row r="336" spans="1:20" ht="4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30"/>
        <v>267.29166666666669</v>
      </c>
      <c r="P336" s="13">
        <f t="shared" si="31"/>
        <v>42163.707326388889</v>
      </c>
      <c r="Q336" s="13">
        <f t="shared" si="32"/>
        <v>42193.707326388889</v>
      </c>
      <c r="R336" s="7">
        <f t="shared" si="33"/>
        <v>31.663376110562684</v>
      </c>
      <c r="S336" t="str">
        <f t="shared" si="34"/>
        <v>technology</v>
      </c>
      <c r="T336" t="str">
        <f t="shared" si="35"/>
        <v>wearables</v>
      </c>
    </row>
    <row r="337" spans="1:20" ht="48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30"/>
        <v>146.88749999999999</v>
      </c>
      <c r="P337" s="13">
        <f t="shared" si="31"/>
        <v>42045.707314814819</v>
      </c>
      <c r="Q337" s="13">
        <f t="shared" si="32"/>
        <v>42075.665648148148</v>
      </c>
      <c r="R337" s="7">
        <f t="shared" si="33"/>
        <v>42.886861313868614</v>
      </c>
      <c r="S337" t="str">
        <f t="shared" si="34"/>
        <v>technology</v>
      </c>
      <c r="T337" t="str">
        <f t="shared" si="35"/>
        <v>wearables</v>
      </c>
    </row>
    <row r="338" spans="1:20" ht="4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30"/>
        <v>213.56</v>
      </c>
      <c r="P338" s="13">
        <f t="shared" si="31"/>
        <v>42417.554618055554</v>
      </c>
      <c r="Q338" s="13">
        <f t="shared" si="32"/>
        <v>42477.512951388882</v>
      </c>
      <c r="R338" s="7">
        <f t="shared" si="33"/>
        <v>122.73563218390805</v>
      </c>
      <c r="S338" t="str">
        <f t="shared" si="34"/>
        <v>technology</v>
      </c>
      <c r="T338" t="str">
        <f t="shared" si="35"/>
        <v>wearables</v>
      </c>
    </row>
    <row r="339" spans="1:20" ht="4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30"/>
        <v>125.69999999999999</v>
      </c>
      <c r="P339" s="13">
        <f t="shared" si="31"/>
        <v>42331.59574074074</v>
      </c>
      <c r="Q339" s="13">
        <f t="shared" si="32"/>
        <v>42361.59574074074</v>
      </c>
      <c r="R339" s="7">
        <f t="shared" si="33"/>
        <v>190.45454545454547</v>
      </c>
      <c r="S339" t="str">
        <f t="shared" si="34"/>
        <v>technology</v>
      </c>
      <c r="T339" t="str">
        <f t="shared" si="35"/>
        <v>wearables</v>
      </c>
    </row>
    <row r="340" spans="1:20" ht="48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30"/>
        <v>104.46206037108834</v>
      </c>
      <c r="P340" s="13">
        <f t="shared" si="31"/>
        <v>42178.910752314812</v>
      </c>
      <c r="Q340" s="13">
        <f t="shared" si="32"/>
        <v>42211.5</v>
      </c>
      <c r="R340" s="7">
        <f t="shared" si="33"/>
        <v>109.33695652173913</v>
      </c>
      <c r="S340" t="str">
        <f t="shared" si="34"/>
        <v>technology</v>
      </c>
      <c r="T340" t="str">
        <f t="shared" si="35"/>
        <v>wearables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30"/>
        <v>100.56666666666668</v>
      </c>
      <c r="P341" s="13">
        <f t="shared" si="31"/>
        <v>42209.343692129631</v>
      </c>
      <c r="Q341" s="13">
        <f t="shared" si="32"/>
        <v>42239.343692129631</v>
      </c>
      <c r="R341" s="7">
        <f t="shared" si="33"/>
        <v>143.66666666666666</v>
      </c>
      <c r="S341" t="str">
        <f t="shared" si="34"/>
        <v>technology</v>
      </c>
      <c r="T341" t="str">
        <f t="shared" si="35"/>
        <v>wearables</v>
      </c>
    </row>
    <row r="342" spans="1:20" ht="48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30"/>
        <v>143.94736842105263</v>
      </c>
      <c r="P342" s="13">
        <f t="shared" si="31"/>
        <v>40909.399201388893</v>
      </c>
      <c r="Q342" s="13">
        <f t="shared" si="32"/>
        <v>40937.399201388893</v>
      </c>
      <c r="R342" s="7">
        <f t="shared" si="33"/>
        <v>66.707317073170728</v>
      </c>
      <c r="S342" t="str">
        <f t="shared" si="34"/>
        <v>publishing</v>
      </c>
      <c r="T342" t="str">
        <f t="shared" si="35"/>
        <v>nonfiction</v>
      </c>
    </row>
    <row r="343" spans="1:20" ht="48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30"/>
        <v>122.10975609756099</v>
      </c>
      <c r="P343" s="13">
        <f t="shared" si="31"/>
        <v>41807.321840277778</v>
      </c>
      <c r="Q343" s="13">
        <f t="shared" si="32"/>
        <v>41852.321840277778</v>
      </c>
      <c r="R343" s="7">
        <f t="shared" si="33"/>
        <v>84.142857142857139</v>
      </c>
      <c r="S343" t="str">
        <f t="shared" si="34"/>
        <v>publishing</v>
      </c>
      <c r="T343" t="str">
        <f t="shared" si="35"/>
        <v>nonfiction</v>
      </c>
    </row>
    <row r="344" spans="1:20" ht="4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30"/>
        <v>132.024</v>
      </c>
      <c r="P344" s="13">
        <f t="shared" si="31"/>
        <v>40977.555300925924</v>
      </c>
      <c r="Q344" s="13">
        <f t="shared" si="32"/>
        <v>41007.51363425926</v>
      </c>
      <c r="R344" s="7">
        <f t="shared" si="33"/>
        <v>215.72549019607843</v>
      </c>
      <c r="S344" t="str">
        <f t="shared" si="34"/>
        <v>publishing</v>
      </c>
      <c r="T344" t="str">
        <f t="shared" si="35"/>
        <v>nonfiction</v>
      </c>
    </row>
    <row r="345" spans="1:20" ht="32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30"/>
        <v>109.38000000000001</v>
      </c>
      <c r="P345" s="13">
        <f t="shared" si="31"/>
        <v>42184.566539351858</v>
      </c>
      <c r="Q345" s="13">
        <f t="shared" si="32"/>
        <v>42214.915972222225</v>
      </c>
      <c r="R345" s="7">
        <f t="shared" si="33"/>
        <v>54.69</v>
      </c>
      <c r="S345" t="str">
        <f t="shared" si="34"/>
        <v>publishing</v>
      </c>
      <c r="T345" t="str">
        <f t="shared" si="35"/>
        <v>nonfiction</v>
      </c>
    </row>
    <row r="346" spans="1:20" ht="48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30"/>
        <v>105.47157142857144</v>
      </c>
      <c r="P346" s="13">
        <f t="shared" si="31"/>
        <v>40694.388460648144</v>
      </c>
      <c r="Q346" s="13">
        <f t="shared" si="32"/>
        <v>40724.388460648144</v>
      </c>
      <c r="R346" s="7">
        <f t="shared" si="33"/>
        <v>51.62944055944056</v>
      </c>
      <c r="S346" t="str">
        <f t="shared" si="34"/>
        <v>publishing</v>
      </c>
      <c r="T346" t="str">
        <f t="shared" si="35"/>
        <v>nonfiction</v>
      </c>
    </row>
    <row r="347" spans="1:20" ht="48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30"/>
        <v>100.35000000000001</v>
      </c>
      <c r="P347" s="13">
        <f t="shared" si="31"/>
        <v>42321.376296296294</v>
      </c>
      <c r="Q347" s="13">
        <f t="shared" si="32"/>
        <v>42351.376296296294</v>
      </c>
      <c r="R347" s="7">
        <f t="shared" si="33"/>
        <v>143.35714285714286</v>
      </c>
      <c r="S347" t="str">
        <f t="shared" si="34"/>
        <v>publishing</v>
      </c>
      <c r="T347" t="str">
        <f t="shared" si="35"/>
        <v>nonfiction</v>
      </c>
    </row>
    <row r="348" spans="1:20" ht="4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30"/>
        <v>101.4</v>
      </c>
      <c r="P348" s="13">
        <f t="shared" si="31"/>
        <v>41345.792673611111</v>
      </c>
      <c r="Q348" s="13">
        <f t="shared" si="32"/>
        <v>41375.792673611111</v>
      </c>
      <c r="R348" s="7">
        <f t="shared" si="33"/>
        <v>72.428571428571431</v>
      </c>
      <c r="S348" t="str">
        <f t="shared" si="34"/>
        <v>publishing</v>
      </c>
      <c r="T348" t="str">
        <f t="shared" si="35"/>
        <v>nonfiction</v>
      </c>
    </row>
    <row r="349" spans="1:20" ht="48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30"/>
        <v>155.51428571428571</v>
      </c>
      <c r="P349" s="13">
        <f t="shared" si="31"/>
        <v>41246.770243055551</v>
      </c>
      <c r="Q349" s="13">
        <f t="shared" si="32"/>
        <v>41288.638888888891</v>
      </c>
      <c r="R349" s="7">
        <f t="shared" si="33"/>
        <v>36.530201342281877</v>
      </c>
      <c r="S349" t="str">
        <f t="shared" si="34"/>
        <v>publishing</v>
      </c>
      <c r="T349" t="str">
        <f t="shared" si="35"/>
        <v>nonfiction</v>
      </c>
    </row>
    <row r="350" spans="1:20" ht="48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30"/>
        <v>105.566</v>
      </c>
      <c r="P350" s="13">
        <f t="shared" si="31"/>
        <v>40731.587465277778</v>
      </c>
      <c r="Q350" s="13">
        <f t="shared" si="32"/>
        <v>40776.587465277778</v>
      </c>
      <c r="R350" s="7">
        <f t="shared" si="33"/>
        <v>60.903461538461535</v>
      </c>
      <c r="S350" t="str">
        <f t="shared" si="34"/>
        <v>publishing</v>
      </c>
      <c r="T350" t="str">
        <f t="shared" si="35"/>
        <v>nonfiction</v>
      </c>
    </row>
    <row r="351" spans="1:20" ht="48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30"/>
        <v>130.65</v>
      </c>
      <c r="P351" s="13">
        <f t="shared" si="31"/>
        <v>41110.935891203706</v>
      </c>
      <c r="Q351" s="13">
        <f t="shared" si="32"/>
        <v>41170.935891203706</v>
      </c>
      <c r="R351" s="7">
        <f t="shared" si="33"/>
        <v>43.55</v>
      </c>
      <c r="S351" t="str">
        <f t="shared" si="34"/>
        <v>publishing</v>
      </c>
      <c r="T351" t="str">
        <f t="shared" si="35"/>
        <v>nonfiction</v>
      </c>
    </row>
    <row r="352" spans="1:20" ht="32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30"/>
        <v>132.19</v>
      </c>
      <c r="P352" s="13">
        <f t="shared" si="31"/>
        <v>40854.495266203703</v>
      </c>
      <c r="Q352" s="13">
        <f t="shared" si="32"/>
        <v>40884.495266203703</v>
      </c>
      <c r="R352" s="7">
        <f t="shared" si="33"/>
        <v>99.766037735849054</v>
      </c>
      <c r="S352" t="str">
        <f t="shared" si="34"/>
        <v>publishing</v>
      </c>
      <c r="T352" t="str">
        <f t="shared" si="35"/>
        <v>nonfiction</v>
      </c>
    </row>
    <row r="353" spans="1:20" ht="4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30"/>
        <v>126</v>
      </c>
      <c r="P353" s="13">
        <f t="shared" si="31"/>
        <v>40879.545682870368</v>
      </c>
      <c r="Q353" s="13">
        <f t="shared" si="32"/>
        <v>40930</v>
      </c>
      <c r="R353" s="7">
        <f t="shared" si="33"/>
        <v>88.732394366197184</v>
      </c>
      <c r="S353" t="str">
        <f t="shared" si="34"/>
        <v>publishing</v>
      </c>
      <c r="T353" t="str">
        <f t="shared" si="35"/>
        <v>nonfiction</v>
      </c>
    </row>
    <row r="354" spans="1:20" ht="4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30"/>
        <v>160</v>
      </c>
      <c r="P354" s="13">
        <f t="shared" si="31"/>
        <v>41486.174317129626</v>
      </c>
      <c r="Q354" s="13">
        <f t="shared" si="32"/>
        <v>41546.174317129626</v>
      </c>
      <c r="R354" s="7">
        <f t="shared" si="33"/>
        <v>4.9230769230769234</v>
      </c>
      <c r="S354" t="str">
        <f t="shared" si="34"/>
        <v>publishing</v>
      </c>
      <c r="T354" t="str">
        <f t="shared" si="35"/>
        <v>nonfiction</v>
      </c>
    </row>
    <row r="355" spans="1:20" ht="48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30"/>
        <v>120.48</v>
      </c>
      <c r="P355" s="13">
        <f t="shared" si="31"/>
        <v>41598.170046296298</v>
      </c>
      <c r="Q355" s="13">
        <f t="shared" si="32"/>
        <v>41628.170046296298</v>
      </c>
      <c r="R355" s="7">
        <f t="shared" si="33"/>
        <v>17.822485207100591</v>
      </c>
      <c r="S355" t="str">
        <f t="shared" si="34"/>
        <v>publishing</v>
      </c>
      <c r="T355" t="str">
        <f t="shared" si="35"/>
        <v>nonfiction</v>
      </c>
    </row>
    <row r="356" spans="1:20" ht="32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30"/>
        <v>125.52941176470588</v>
      </c>
      <c r="P356" s="13">
        <f t="shared" si="31"/>
        <v>42101.914583333331</v>
      </c>
      <c r="Q356" s="13">
        <f t="shared" si="32"/>
        <v>42132.958333333328</v>
      </c>
      <c r="R356" s="7">
        <f t="shared" si="33"/>
        <v>187.19298245614036</v>
      </c>
      <c r="S356" t="str">
        <f t="shared" si="34"/>
        <v>publishing</v>
      </c>
      <c r="T356" t="str">
        <f t="shared" si="35"/>
        <v>nonfiction</v>
      </c>
    </row>
    <row r="357" spans="1:20" ht="48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30"/>
        <v>114.40638297872341</v>
      </c>
      <c r="P357" s="13">
        <f t="shared" si="31"/>
        <v>41945.779467592591</v>
      </c>
      <c r="Q357" s="13">
        <f t="shared" si="32"/>
        <v>41976.777083333334</v>
      </c>
      <c r="R357" s="7">
        <f t="shared" si="33"/>
        <v>234.80786026200875</v>
      </c>
      <c r="S357" t="str">
        <f t="shared" si="34"/>
        <v>publishing</v>
      </c>
      <c r="T357" t="str">
        <f t="shared" si="35"/>
        <v>nonfiction</v>
      </c>
    </row>
    <row r="358" spans="1:20" ht="48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30"/>
        <v>315.13888888888891</v>
      </c>
      <c r="P358" s="13">
        <f t="shared" si="31"/>
        <v>41579.484259259261</v>
      </c>
      <c r="Q358" s="13">
        <f t="shared" si="32"/>
        <v>41598.957638888889</v>
      </c>
      <c r="R358" s="7">
        <f t="shared" si="33"/>
        <v>105.04629629629629</v>
      </c>
      <c r="S358" t="str">
        <f t="shared" si="34"/>
        <v>publishing</v>
      </c>
      <c r="T358" t="str">
        <f t="shared" si="35"/>
        <v>nonfiction</v>
      </c>
    </row>
    <row r="359" spans="1:20" ht="48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30"/>
        <v>122.39999999999999</v>
      </c>
      <c r="P359" s="13">
        <f t="shared" si="31"/>
        <v>41667.025312500002</v>
      </c>
      <c r="Q359" s="13">
        <f t="shared" si="32"/>
        <v>41684.583333333336</v>
      </c>
      <c r="R359" s="7">
        <f t="shared" si="33"/>
        <v>56.666666666666664</v>
      </c>
      <c r="S359" t="str">
        <f t="shared" si="34"/>
        <v>publishing</v>
      </c>
      <c r="T359" t="str">
        <f t="shared" si="35"/>
        <v>nonfiction</v>
      </c>
    </row>
    <row r="360" spans="1:20" ht="32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30"/>
        <v>106.73333333333332</v>
      </c>
      <c r="P360" s="13">
        <f t="shared" si="31"/>
        <v>41943.354097222218</v>
      </c>
      <c r="Q360" s="13">
        <f t="shared" si="32"/>
        <v>41973.957638888889</v>
      </c>
      <c r="R360" s="7">
        <f t="shared" si="33"/>
        <v>39.048780487804876</v>
      </c>
      <c r="S360" t="str">
        <f t="shared" si="34"/>
        <v>publishing</v>
      </c>
      <c r="T360" t="str">
        <f t="shared" si="35"/>
        <v>nonfiction</v>
      </c>
    </row>
    <row r="361" spans="1:20" ht="48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30"/>
        <v>158.33333333333331</v>
      </c>
      <c r="P361" s="13">
        <f t="shared" si="31"/>
        <v>41829.252650462964</v>
      </c>
      <c r="Q361" s="13">
        <f t="shared" si="32"/>
        <v>41862.252650462964</v>
      </c>
      <c r="R361" s="7">
        <f t="shared" si="33"/>
        <v>68.345323741007192</v>
      </c>
      <c r="S361" t="str">
        <f t="shared" si="34"/>
        <v>publishing</v>
      </c>
      <c r="T361" t="str">
        <f t="shared" si="35"/>
        <v>nonfiction</v>
      </c>
    </row>
    <row r="362" spans="1:20" ht="48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30"/>
        <v>107.4</v>
      </c>
      <c r="P362" s="13">
        <f t="shared" si="31"/>
        <v>42161.896782407406</v>
      </c>
      <c r="Q362" s="13">
        <f t="shared" si="32"/>
        <v>42175.896782407406</v>
      </c>
      <c r="R362" s="7">
        <f t="shared" si="33"/>
        <v>169.57894736842104</v>
      </c>
      <c r="S362" t="str">
        <f t="shared" si="34"/>
        <v>publishing</v>
      </c>
      <c r="T362" t="str">
        <f t="shared" si="35"/>
        <v>nonfiction</v>
      </c>
    </row>
    <row r="363" spans="1:20" ht="3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30"/>
        <v>102.25999999999999</v>
      </c>
      <c r="P363" s="13">
        <f t="shared" si="31"/>
        <v>41401.398217592592</v>
      </c>
      <c r="Q363" s="13">
        <f t="shared" si="32"/>
        <v>41436.398217592592</v>
      </c>
      <c r="R363" s="7">
        <f t="shared" si="33"/>
        <v>141.42340425531913</v>
      </c>
      <c r="S363" t="str">
        <f t="shared" si="34"/>
        <v>publishing</v>
      </c>
      <c r="T363" t="str">
        <f t="shared" si="35"/>
        <v>nonfiction</v>
      </c>
    </row>
    <row r="364" spans="1:20" ht="48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30"/>
        <v>110.71428571428572</v>
      </c>
      <c r="P364" s="13">
        <f t="shared" si="31"/>
        <v>41689.667962962965</v>
      </c>
      <c r="Q364" s="13">
        <f t="shared" si="32"/>
        <v>41719.626296296294</v>
      </c>
      <c r="R364" s="7">
        <f t="shared" si="33"/>
        <v>67.391304347826093</v>
      </c>
      <c r="S364" t="str">
        <f t="shared" si="34"/>
        <v>publishing</v>
      </c>
      <c r="T364" t="str">
        <f t="shared" si="35"/>
        <v>nonfiction</v>
      </c>
    </row>
    <row r="365" spans="1:20" ht="48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30"/>
        <v>148</v>
      </c>
      <c r="P365" s="13">
        <f t="shared" si="31"/>
        <v>40990.459317129629</v>
      </c>
      <c r="Q365" s="13">
        <f t="shared" si="32"/>
        <v>41015.625</v>
      </c>
      <c r="R365" s="7">
        <f t="shared" si="33"/>
        <v>54.266666666666666</v>
      </c>
      <c r="S365" t="str">
        <f t="shared" si="34"/>
        <v>publishing</v>
      </c>
      <c r="T365" t="str">
        <f t="shared" si="35"/>
        <v>nonfiction</v>
      </c>
    </row>
    <row r="366" spans="1:20" ht="32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30"/>
        <v>102.32000000000001</v>
      </c>
      <c r="P366" s="13">
        <f t="shared" si="31"/>
        <v>41226.70721064815</v>
      </c>
      <c r="Q366" s="13">
        <f t="shared" si="32"/>
        <v>41256.70721064815</v>
      </c>
      <c r="R366" s="7">
        <f t="shared" si="33"/>
        <v>82.516129032258064</v>
      </c>
      <c r="S366" t="str">
        <f t="shared" si="34"/>
        <v>publishing</v>
      </c>
      <c r="T366" t="str">
        <f t="shared" si="35"/>
        <v>nonfiction</v>
      </c>
    </row>
    <row r="367" spans="1:20" ht="48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30"/>
        <v>179.09909909909908</v>
      </c>
      <c r="P367" s="13">
        <f t="shared" si="31"/>
        <v>41367.322280092594</v>
      </c>
      <c r="Q367" s="13">
        <f t="shared" si="32"/>
        <v>41397.322280092594</v>
      </c>
      <c r="R367" s="7">
        <f t="shared" si="33"/>
        <v>53.729729729729726</v>
      </c>
      <c r="S367" t="str">
        <f t="shared" si="34"/>
        <v>publishing</v>
      </c>
      <c r="T367" t="str">
        <f t="shared" si="35"/>
        <v>nonfiction</v>
      </c>
    </row>
    <row r="368" spans="1:20" ht="16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30"/>
        <v>111.08135252761969</v>
      </c>
      <c r="P368" s="13">
        <f t="shared" si="31"/>
        <v>41156.792928240742</v>
      </c>
      <c r="Q368" s="13">
        <f t="shared" si="32"/>
        <v>41174.915972222225</v>
      </c>
      <c r="R368" s="7">
        <f t="shared" si="33"/>
        <v>34.206185567010309</v>
      </c>
      <c r="S368" t="str">
        <f t="shared" si="34"/>
        <v>publishing</v>
      </c>
      <c r="T368" t="str">
        <f t="shared" si="35"/>
        <v>nonfiction</v>
      </c>
    </row>
    <row r="369" spans="1:20" ht="4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30"/>
        <v>100.04285714285714</v>
      </c>
      <c r="P369" s="13">
        <f t="shared" si="31"/>
        <v>41988.298831018517</v>
      </c>
      <c r="Q369" s="13">
        <f t="shared" si="32"/>
        <v>42019.204166666663</v>
      </c>
      <c r="R369" s="7">
        <f t="shared" si="33"/>
        <v>127.32727272727273</v>
      </c>
      <c r="S369" t="str">
        <f t="shared" si="34"/>
        <v>publishing</v>
      </c>
      <c r="T369" t="str">
        <f t="shared" si="35"/>
        <v>nonfiction</v>
      </c>
    </row>
    <row r="370" spans="1:20" ht="4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30"/>
        <v>100.25</v>
      </c>
      <c r="P370" s="13">
        <f t="shared" si="31"/>
        <v>41831.596828703703</v>
      </c>
      <c r="Q370" s="13">
        <f t="shared" si="32"/>
        <v>41861.596828703703</v>
      </c>
      <c r="R370" s="7">
        <f t="shared" si="33"/>
        <v>45.56818181818182</v>
      </c>
      <c r="S370" t="str">
        <f t="shared" si="34"/>
        <v>publishing</v>
      </c>
      <c r="T370" t="str">
        <f t="shared" si="35"/>
        <v>nonfiction</v>
      </c>
    </row>
    <row r="371" spans="1:20" ht="48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30"/>
        <v>105.56</v>
      </c>
      <c r="P371" s="13">
        <f t="shared" si="31"/>
        <v>42733.69131944445</v>
      </c>
      <c r="Q371" s="13">
        <f t="shared" si="32"/>
        <v>42763.69131944445</v>
      </c>
      <c r="R371" s="7">
        <f t="shared" si="33"/>
        <v>95.963636363636368</v>
      </c>
      <c r="S371" t="str">
        <f t="shared" si="34"/>
        <v>publishing</v>
      </c>
      <c r="T371" t="str">
        <f t="shared" si="35"/>
        <v>nonfiction</v>
      </c>
    </row>
    <row r="372" spans="1:20" ht="48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30"/>
        <v>102.58775877587757</v>
      </c>
      <c r="P372" s="13">
        <f t="shared" si="31"/>
        <v>41299.628148148149</v>
      </c>
      <c r="Q372" s="13">
        <f t="shared" si="32"/>
        <v>41329.628148148149</v>
      </c>
      <c r="R372" s="7">
        <f t="shared" si="33"/>
        <v>77.271186440677965</v>
      </c>
      <c r="S372" t="str">
        <f t="shared" si="34"/>
        <v>publishing</v>
      </c>
      <c r="T372" t="str">
        <f t="shared" si="35"/>
        <v>nonfiction</v>
      </c>
    </row>
    <row r="373" spans="1:20" ht="4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30"/>
        <v>118.5</v>
      </c>
      <c r="P373" s="13">
        <f t="shared" si="31"/>
        <v>40713.380497685182</v>
      </c>
      <c r="Q373" s="13">
        <f t="shared" si="32"/>
        <v>40759.380497685182</v>
      </c>
      <c r="R373" s="7">
        <f t="shared" si="33"/>
        <v>57.338709677419352</v>
      </c>
      <c r="S373" t="str">
        <f t="shared" si="34"/>
        <v>publishing</v>
      </c>
      <c r="T373" t="str">
        <f t="shared" si="35"/>
        <v>nonfiction</v>
      </c>
    </row>
    <row r="374" spans="1:20" ht="48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30"/>
        <v>111.7</v>
      </c>
      <c r="P374" s="13">
        <f t="shared" si="31"/>
        <v>42639.171493055561</v>
      </c>
      <c r="Q374" s="13">
        <f t="shared" si="32"/>
        <v>42659.208333333328</v>
      </c>
      <c r="R374" s="7">
        <f t="shared" si="33"/>
        <v>53.19047619047619</v>
      </c>
      <c r="S374" t="str">
        <f t="shared" si="34"/>
        <v>publishing</v>
      </c>
      <c r="T374" t="str">
        <f t="shared" si="35"/>
        <v>nonfiction</v>
      </c>
    </row>
    <row r="375" spans="1:20" ht="48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30"/>
        <v>128</v>
      </c>
      <c r="P375" s="13">
        <f t="shared" si="31"/>
        <v>42019.340173611112</v>
      </c>
      <c r="Q375" s="13">
        <f t="shared" si="32"/>
        <v>42049.340173611112</v>
      </c>
      <c r="R375" s="7">
        <f t="shared" si="33"/>
        <v>492.30769230769232</v>
      </c>
      <c r="S375" t="str">
        <f t="shared" si="34"/>
        <v>publishing</v>
      </c>
      <c r="T375" t="str">
        <f t="shared" si="35"/>
        <v>nonfiction</v>
      </c>
    </row>
    <row r="376" spans="1:20" ht="48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30"/>
        <v>103.75000000000001</v>
      </c>
      <c r="P376" s="13">
        <f t="shared" si="31"/>
        <v>41249.499085648145</v>
      </c>
      <c r="Q376" s="13">
        <f t="shared" si="32"/>
        <v>41279.499085648145</v>
      </c>
      <c r="R376" s="7">
        <f t="shared" si="33"/>
        <v>42.346938775510203</v>
      </c>
      <c r="S376" t="str">
        <f t="shared" si="34"/>
        <v>publishing</v>
      </c>
      <c r="T376" t="str">
        <f t="shared" si="35"/>
        <v>nonfiction</v>
      </c>
    </row>
    <row r="377" spans="1:20" ht="48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30"/>
        <v>101.9076</v>
      </c>
      <c r="P377" s="13">
        <f t="shared" si="31"/>
        <v>41383.355057870373</v>
      </c>
      <c r="Q377" s="13">
        <f t="shared" si="32"/>
        <v>41413.77847222222</v>
      </c>
      <c r="R377" s="7">
        <f t="shared" si="33"/>
        <v>37.466029411764708</v>
      </c>
      <c r="S377" t="str">
        <f t="shared" si="34"/>
        <v>publishing</v>
      </c>
      <c r="T377" t="str">
        <f t="shared" si="35"/>
        <v>nonfiction</v>
      </c>
    </row>
    <row r="378" spans="1:20" ht="48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30"/>
        <v>117.71428571428571</v>
      </c>
      <c r="P378" s="13">
        <f t="shared" si="31"/>
        <v>40590.516886574071</v>
      </c>
      <c r="Q378" s="13">
        <f t="shared" si="32"/>
        <v>40651.475219907406</v>
      </c>
      <c r="R378" s="7">
        <f t="shared" si="33"/>
        <v>37.454545454545453</v>
      </c>
      <c r="S378" t="str">
        <f t="shared" si="34"/>
        <v>publishing</v>
      </c>
      <c r="T378" t="str">
        <f t="shared" si="35"/>
        <v>nonfiction</v>
      </c>
    </row>
    <row r="379" spans="1:20" ht="4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30"/>
        <v>238</v>
      </c>
      <c r="P379" s="13">
        <f t="shared" si="31"/>
        <v>41234.804560185185</v>
      </c>
      <c r="Q379" s="13">
        <f t="shared" si="32"/>
        <v>41248.804560185185</v>
      </c>
      <c r="R379" s="7">
        <f t="shared" si="33"/>
        <v>33.055555555555557</v>
      </c>
      <c r="S379" t="str">
        <f t="shared" si="34"/>
        <v>publishing</v>
      </c>
      <c r="T379" t="str">
        <f t="shared" si="35"/>
        <v>nonfiction</v>
      </c>
    </row>
    <row r="380" spans="1:20" ht="32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30"/>
        <v>102</v>
      </c>
      <c r="P380" s="13">
        <f t="shared" si="31"/>
        <v>40429.586435185185</v>
      </c>
      <c r="Q380" s="13">
        <f t="shared" si="32"/>
        <v>40459.586435185185</v>
      </c>
      <c r="R380" s="7">
        <f t="shared" si="33"/>
        <v>134.21052631578948</v>
      </c>
      <c r="S380" t="str">
        <f t="shared" si="34"/>
        <v>publishing</v>
      </c>
      <c r="T380" t="str">
        <f t="shared" si="35"/>
        <v>nonfiction</v>
      </c>
    </row>
    <row r="381" spans="1:20" ht="48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30"/>
        <v>101.92000000000002</v>
      </c>
      <c r="P381" s="13">
        <f t="shared" si="31"/>
        <v>41789.080312500002</v>
      </c>
      <c r="Q381" s="13">
        <f t="shared" si="32"/>
        <v>41829.080312500002</v>
      </c>
      <c r="R381" s="7">
        <f t="shared" si="33"/>
        <v>51.474747474747474</v>
      </c>
      <c r="S381" t="str">
        <f t="shared" si="34"/>
        <v>publishing</v>
      </c>
      <c r="T381" t="str">
        <f t="shared" si="35"/>
        <v>nonfiction</v>
      </c>
    </row>
    <row r="382" spans="1:20" ht="32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30"/>
        <v>104</v>
      </c>
      <c r="P382" s="13">
        <f t="shared" si="31"/>
        <v>40636.423900462964</v>
      </c>
      <c r="Q382" s="13">
        <f t="shared" si="32"/>
        <v>40666.423900462964</v>
      </c>
      <c r="R382" s="7">
        <f t="shared" si="33"/>
        <v>38.518518518518519</v>
      </c>
      <c r="S382" t="str">
        <f t="shared" si="34"/>
        <v>music</v>
      </c>
      <c r="T382" t="str">
        <f t="shared" si="35"/>
        <v>rock</v>
      </c>
    </row>
    <row r="383" spans="1:20" ht="48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30"/>
        <v>133.15375</v>
      </c>
      <c r="P383" s="13">
        <f t="shared" si="31"/>
        <v>41402.750856481485</v>
      </c>
      <c r="Q383" s="13">
        <f t="shared" si="32"/>
        <v>41432.750856481485</v>
      </c>
      <c r="R383" s="7">
        <f t="shared" si="33"/>
        <v>42.609200000000001</v>
      </c>
      <c r="S383" t="str">
        <f t="shared" si="34"/>
        <v>music</v>
      </c>
      <c r="T383" t="str">
        <f t="shared" si="35"/>
        <v>rock</v>
      </c>
    </row>
    <row r="384" spans="1:20" ht="48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30"/>
        <v>100</v>
      </c>
      <c r="P384" s="13">
        <f t="shared" si="31"/>
        <v>41116.508125</v>
      </c>
      <c r="Q384" s="13">
        <f t="shared" si="32"/>
        <v>41146.508125</v>
      </c>
      <c r="R384" s="7">
        <f t="shared" si="33"/>
        <v>50</v>
      </c>
      <c r="S384" t="str">
        <f t="shared" si="34"/>
        <v>music</v>
      </c>
      <c r="T384" t="str">
        <f t="shared" si="35"/>
        <v>rock</v>
      </c>
    </row>
    <row r="385" spans="1:20" ht="48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30"/>
        <v>148.13333333333333</v>
      </c>
      <c r="P385" s="13">
        <f t="shared" si="31"/>
        <v>40987.523715277777</v>
      </c>
      <c r="Q385" s="13">
        <f t="shared" si="32"/>
        <v>41026.666666666664</v>
      </c>
      <c r="R385" s="7">
        <f t="shared" si="33"/>
        <v>63.485714285714288</v>
      </c>
      <c r="S385" t="str">
        <f t="shared" si="34"/>
        <v>music</v>
      </c>
      <c r="T385" t="str">
        <f t="shared" si="35"/>
        <v>rock</v>
      </c>
    </row>
    <row r="386" spans="1:20" ht="48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ref="O386:O449" si="36">(E386/D386)*100</f>
        <v>102.49999999999999</v>
      </c>
      <c r="P386" s="13">
        <f t="shared" ref="P386:P449" si="37">(((J386/60)/60)/24)+DATE(1970,1,1)+(-6/24)</f>
        <v>41674.899525462963</v>
      </c>
      <c r="Q386" s="13">
        <f t="shared" ref="Q386:Q449" si="38">(((I386/60)/60)/24)+DATE(1970,1,1)+(-6/24)</f>
        <v>41714.857858796298</v>
      </c>
      <c r="R386" s="7">
        <f t="shared" ref="R386:R449" si="39">E386/L386</f>
        <v>102.5</v>
      </c>
      <c r="S386" t="str">
        <f t="shared" ref="S386:S449" si="40">LEFT(N386,SEARCH("/",N386,1)-1)</f>
        <v>music</v>
      </c>
      <c r="T386" t="str">
        <f t="shared" ref="T386:T449" si="41">RIGHT(N386,LEN(N386)-SEARCH("/",N386,1))</f>
        <v>rock</v>
      </c>
    </row>
    <row r="387" spans="1:20" ht="48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si="36"/>
        <v>180.62799999999999</v>
      </c>
      <c r="P387" s="13">
        <f t="shared" si="37"/>
        <v>41303.343923611108</v>
      </c>
      <c r="Q387" s="13">
        <f t="shared" si="38"/>
        <v>41333.343923611108</v>
      </c>
      <c r="R387" s="7">
        <f t="shared" si="39"/>
        <v>31.142758620689655</v>
      </c>
      <c r="S387" t="str">
        <f t="shared" si="40"/>
        <v>music</v>
      </c>
      <c r="T387" t="str">
        <f t="shared" si="41"/>
        <v>rock</v>
      </c>
    </row>
    <row r="388" spans="1:20" ht="48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36"/>
        <v>142.79999999999998</v>
      </c>
      <c r="P388" s="13">
        <f t="shared" si="37"/>
        <v>40982.805949074071</v>
      </c>
      <c r="Q388" s="13">
        <f t="shared" si="38"/>
        <v>41040.407638888886</v>
      </c>
      <c r="R388" s="7">
        <f t="shared" si="39"/>
        <v>162.27272727272728</v>
      </c>
      <c r="S388" t="str">
        <f t="shared" si="40"/>
        <v>music</v>
      </c>
      <c r="T388" t="str">
        <f t="shared" si="41"/>
        <v>rock</v>
      </c>
    </row>
    <row r="389" spans="1:20" ht="48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36"/>
        <v>114.16666666666666</v>
      </c>
      <c r="P389" s="13">
        <f t="shared" si="37"/>
        <v>41549.377615740741</v>
      </c>
      <c r="Q389" s="13">
        <f t="shared" si="38"/>
        <v>41579.377615740741</v>
      </c>
      <c r="R389" s="7">
        <f t="shared" si="39"/>
        <v>80.588235294117652</v>
      </c>
      <c r="S389" t="str">
        <f t="shared" si="40"/>
        <v>music</v>
      </c>
      <c r="T389" t="str">
        <f t="shared" si="41"/>
        <v>rock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36"/>
        <v>203.505</v>
      </c>
      <c r="P390" s="13">
        <f t="shared" si="37"/>
        <v>41058.756805555553</v>
      </c>
      <c r="Q390" s="13">
        <f t="shared" si="38"/>
        <v>41096.915972222225</v>
      </c>
      <c r="R390" s="7">
        <f t="shared" si="39"/>
        <v>59.85441176470588</v>
      </c>
      <c r="S390" t="str">
        <f t="shared" si="40"/>
        <v>music</v>
      </c>
      <c r="T390" t="str">
        <f t="shared" si="41"/>
        <v>rock</v>
      </c>
    </row>
    <row r="391" spans="1:20" ht="48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36"/>
        <v>109.41176470588236</v>
      </c>
      <c r="P391" s="13">
        <f t="shared" si="37"/>
        <v>41276.936111111114</v>
      </c>
      <c r="Q391" s="13">
        <f t="shared" si="38"/>
        <v>41295.082638888889</v>
      </c>
      <c r="R391" s="7">
        <f t="shared" si="39"/>
        <v>132.85714285714286</v>
      </c>
      <c r="S391" t="str">
        <f t="shared" si="40"/>
        <v>music</v>
      </c>
      <c r="T391" t="str">
        <f t="shared" si="41"/>
        <v>rock</v>
      </c>
    </row>
    <row r="392" spans="1:20" ht="4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36"/>
        <v>144.37459999999999</v>
      </c>
      <c r="P392" s="13">
        <f t="shared" si="37"/>
        <v>41275.797905092593</v>
      </c>
      <c r="Q392" s="13">
        <f t="shared" si="38"/>
        <v>41305.797905092593</v>
      </c>
      <c r="R392" s="7">
        <f t="shared" si="39"/>
        <v>92.547820512820508</v>
      </c>
      <c r="S392" t="str">
        <f t="shared" si="40"/>
        <v>music</v>
      </c>
      <c r="T392" t="str">
        <f t="shared" si="41"/>
        <v>rock</v>
      </c>
    </row>
    <row r="393" spans="1:20" ht="48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36"/>
        <v>103.86666666666666</v>
      </c>
      <c r="P393" s="13">
        <f t="shared" si="37"/>
        <v>41557.530624999999</v>
      </c>
      <c r="Q393" s="13">
        <f t="shared" si="38"/>
        <v>41590.999305555553</v>
      </c>
      <c r="R393" s="7">
        <f t="shared" si="39"/>
        <v>60.859375</v>
      </c>
      <c r="S393" t="str">
        <f t="shared" si="40"/>
        <v>music</v>
      </c>
      <c r="T393" t="str">
        <f t="shared" si="41"/>
        <v>rock</v>
      </c>
    </row>
    <row r="394" spans="1:20" ht="3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36"/>
        <v>100.44440000000002</v>
      </c>
      <c r="P394" s="13">
        <f t="shared" si="37"/>
        <v>41555.623645833337</v>
      </c>
      <c r="Q394" s="13">
        <f t="shared" si="38"/>
        <v>41585.665312500001</v>
      </c>
      <c r="R394" s="7">
        <f t="shared" si="39"/>
        <v>41.851833333333339</v>
      </c>
      <c r="S394" t="str">
        <f t="shared" si="40"/>
        <v>music</v>
      </c>
      <c r="T394" t="str">
        <f t="shared" si="41"/>
        <v>rock</v>
      </c>
    </row>
    <row r="395" spans="1:20" ht="48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36"/>
        <v>102.77927272727271</v>
      </c>
      <c r="P395" s="13">
        <f t="shared" si="37"/>
        <v>41442.491249999999</v>
      </c>
      <c r="Q395" s="13">
        <f t="shared" si="38"/>
        <v>41457.957638888889</v>
      </c>
      <c r="R395" s="7">
        <f t="shared" si="39"/>
        <v>88.325937499999995</v>
      </c>
      <c r="S395" t="str">
        <f t="shared" si="40"/>
        <v>music</v>
      </c>
      <c r="T395" t="str">
        <f t="shared" si="41"/>
        <v>rock</v>
      </c>
    </row>
    <row r="396" spans="1:20" ht="48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36"/>
        <v>105.31250000000001</v>
      </c>
      <c r="P396" s="13">
        <f t="shared" si="37"/>
        <v>40735.865011574075</v>
      </c>
      <c r="Q396" s="13">
        <f t="shared" si="38"/>
        <v>40791.462500000001</v>
      </c>
      <c r="R396" s="7">
        <f t="shared" si="39"/>
        <v>158.96226415094338</v>
      </c>
      <c r="S396" t="str">
        <f t="shared" si="40"/>
        <v>music</v>
      </c>
      <c r="T396" t="str">
        <f t="shared" si="41"/>
        <v>rock</v>
      </c>
    </row>
    <row r="397" spans="1:20" ht="48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36"/>
        <v>111.78571428571429</v>
      </c>
      <c r="P397" s="13">
        <f t="shared" si="37"/>
        <v>40963.363032407404</v>
      </c>
      <c r="Q397" s="13">
        <f t="shared" si="38"/>
        <v>41005.957638888889</v>
      </c>
      <c r="R397" s="7">
        <f t="shared" si="39"/>
        <v>85.054347826086953</v>
      </c>
      <c r="S397" t="str">
        <f t="shared" si="40"/>
        <v>music</v>
      </c>
      <c r="T397" t="str">
        <f t="shared" si="41"/>
        <v>rock</v>
      </c>
    </row>
    <row r="398" spans="1:20" ht="64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36"/>
        <v>101.35000000000001</v>
      </c>
      <c r="P398" s="13">
        <f t="shared" si="37"/>
        <v>41502.632928240739</v>
      </c>
      <c r="Q398" s="13">
        <f t="shared" si="38"/>
        <v>41532.631944444445</v>
      </c>
      <c r="R398" s="7">
        <f t="shared" si="39"/>
        <v>112.61111111111111</v>
      </c>
      <c r="S398" t="str">
        <f t="shared" si="40"/>
        <v>music</v>
      </c>
      <c r="T398" t="str">
        <f t="shared" si="41"/>
        <v>rock</v>
      </c>
    </row>
    <row r="399" spans="1:20" ht="4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36"/>
        <v>107.53333333333333</v>
      </c>
      <c r="P399" s="13">
        <f t="shared" si="37"/>
        <v>40996.744074074071</v>
      </c>
      <c r="Q399" s="13">
        <f t="shared" si="38"/>
        <v>41027.916666666664</v>
      </c>
      <c r="R399" s="7">
        <f t="shared" si="39"/>
        <v>45.436619718309856</v>
      </c>
      <c r="S399" t="str">
        <f t="shared" si="40"/>
        <v>music</v>
      </c>
      <c r="T399" t="str">
        <f t="shared" si="41"/>
        <v>rock</v>
      </c>
    </row>
    <row r="400" spans="1:20" ht="48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36"/>
        <v>114.88571428571429</v>
      </c>
      <c r="P400" s="13">
        <f t="shared" si="37"/>
        <v>41882.340127314819</v>
      </c>
      <c r="Q400" s="13">
        <f t="shared" si="38"/>
        <v>41912.340127314819</v>
      </c>
      <c r="R400" s="7">
        <f t="shared" si="39"/>
        <v>46.218390804597703</v>
      </c>
      <c r="S400" t="str">
        <f t="shared" si="40"/>
        <v>music</v>
      </c>
      <c r="T400" t="str">
        <f t="shared" si="41"/>
        <v>rock</v>
      </c>
    </row>
    <row r="401" spans="1:20" ht="48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36"/>
        <v>100.02</v>
      </c>
      <c r="P401" s="13">
        <f t="shared" si="37"/>
        <v>40996.417199074072</v>
      </c>
      <c r="Q401" s="13">
        <f t="shared" si="38"/>
        <v>41026.417199074072</v>
      </c>
      <c r="R401" s="7">
        <f t="shared" si="39"/>
        <v>178.60714285714286</v>
      </c>
      <c r="S401" t="str">
        <f t="shared" si="40"/>
        <v>music</v>
      </c>
      <c r="T401" t="str">
        <f t="shared" si="41"/>
        <v>rock</v>
      </c>
    </row>
    <row r="402" spans="1:20" ht="48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36"/>
        <v>152.13333333333335</v>
      </c>
      <c r="P402" s="13">
        <f t="shared" si="37"/>
        <v>41863.183495370373</v>
      </c>
      <c r="Q402" s="13">
        <f t="shared" si="38"/>
        <v>41893.183495370373</v>
      </c>
      <c r="R402" s="7">
        <f t="shared" si="39"/>
        <v>40.75</v>
      </c>
      <c r="S402" t="str">
        <f t="shared" si="40"/>
        <v>music</v>
      </c>
      <c r="T402" t="str">
        <f t="shared" si="41"/>
        <v>rock</v>
      </c>
    </row>
    <row r="403" spans="1:20" ht="48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36"/>
        <v>111.52149999999999</v>
      </c>
      <c r="P403" s="13">
        <f t="shared" si="37"/>
        <v>40695.545370370368</v>
      </c>
      <c r="Q403" s="13">
        <f t="shared" si="38"/>
        <v>40725.545370370368</v>
      </c>
      <c r="R403" s="7">
        <f t="shared" si="39"/>
        <v>43.733921568627444</v>
      </c>
      <c r="S403" t="str">
        <f t="shared" si="40"/>
        <v>music</v>
      </c>
      <c r="T403" t="str">
        <f t="shared" si="41"/>
        <v>rock</v>
      </c>
    </row>
    <row r="404" spans="1:20" ht="48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36"/>
        <v>101.33333333333334</v>
      </c>
      <c r="P404" s="13">
        <f t="shared" si="37"/>
        <v>41122.772268518522</v>
      </c>
      <c r="Q404" s="13">
        <f t="shared" si="38"/>
        <v>41168.920138888891</v>
      </c>
      <c r="R404" s="7">
        <f t="shared" si="39"/>
        <v>81.066666666666663</v>
      </c>
      <c r="S404" t="str">
        <f t="shared" si="40"/>
        <v>music</v>
      </c>
      <c r="T404" t="str">
        <f t="shared" si="41"/>
        <v>rock</v>
      </c>
    </row>
    <row r="405" spans="1:20" ht="48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36"/>
        <v>123.2608695652174</v>
      </c>
      <c r="P405" s="13">
        <f t="shared" si="37"/>
        <v>40665.699976851851</v>
      </c>
      <c r="Q405" s="13">
        <f t="shared" si="38"/>
        <v>40691.791666666664</v>
      </c>
      <c r="R405" s="7">
        <f t="shared" si="39"/>
        <v>74.60526315789474</v>
      </c>
      <c r="S405" t="str">
        <f t="shared" si="40"/>
        <v>music</v>
      </c>
      <c r="T405" t="str">
        <f t="shared" si="41"/>
        <v>rock</v>
      </c>
    </row>
    <row r="406" spans="1:20" ht="48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36"/>
        <v>100</v>
      </c>
      <c r="P406" s="13">
        <f t="shared" si="37"/>
        <v>40729.855625000004</v>
      </c>
      <c r="Q406" s="13">
        <f t="shared" si="38"/>
        <v>40746.915972222225</v>
      </c>
      <c r="R406" s="7">
        <f t="shared" si="39"/>
        <v>305.55555555555554</v>
      </c>
      <c r="S406" t="str">
        <f t="shared" si="40"/>
        <v>music</v>
      </c>
      <c r="T406" t="str">
        <f t="shared" si="41"/>
        <v>rock</v>
      </c>
    </row>
    <row r="407" spans="1:20" ht="48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36"/>
        <v>105</v>
      </c>
      <c r="P407" s="13">
        <f t="shared" si="37"/>
        <v>40690.573055555556</v>
      </c>
      <c r="Q407" s="13">
        <f t="shared" si="38"/>
        <v>40740.708333333336</v>
      </c>
      <c r="R407" s="7">
        <f t="shared" si="39"/>
        <v>58.333333333333336</v>
      </c>
      <c r="S407" t="str">
        <f t="shared" si="40"/>
        <v>music</v>
      </c>
      <c r="T407" t="str">
        <f t="shared" si="41"/>
        <v>rock</v>
      </c>
    </row>
    <row r="408" spans="1:20" ht="16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36"/>
        <v>104.4375</v>
      </c>
      <c r="P408" s="13">
        <f t="shared" si="37"/>
        <v>40763.441423611112</v>
      </c>
      <c r="Q408" s="13">
        <f t="shared" si="38"/>
        <v>40793.441423611112</v>
      </c>
      <c r="R408" s="7">
        <f t="shared" si="39"/>
        <v>117.67605633802818</v>
      </c>
      <c r="S408" t="str">
        <f t="shared" si="40"/>
        <v>music</v>
      </c>
      <c r="T408" t="str">
        <f t="shared" si="41"/>
        <v>rock</v>
      </c>
    </row>
    <row r="409" spans="1:20" ht="32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36"/>
        <v>105.125</v>
      </c>
      <c r="P409" s="13">
        <f t="shared" si="37"/>
        <v>42759.378599537042</v>
      </c>
      <c r="Q409" s="13">
        <f t="shared" si="38"/>
        <v>42794.833333333328</v>
      </c>
      <c r="R409" s="7">
        <f t="shared" si="39"/>
        <v>73.771929824561397</v>
      </c>
      <c r="S409" t="str">
        <f t="shared" si="40"/>
        <v>music</v>
      </c>
      <c r="T409" t="str">
        <f t="shared" si="41"/>
        <v>rock</v>
      </c>
    </row>
    <row r="410" spans="1:20" ht="48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36"/>
        <v>100</v>
      </c>
      <c r="P410" s="13">
        <f t="shared" si="37"/>
        <v>41961.850532407407</v>
      </c>
      <c r="Q410" s="13">
        <f t="shared" si="38"/>
        <v>41994.957638888889</v>
      </c>
      <c r="R410" s="7">
        <f t="shared" si="39"/>
        <v>104.65116279069767</v>
      </c>
      <c r="S410" t="str">
        <f t="shared" si="40"/>
        <v>music</v>
      </c>
      <c r="T410" t="str">
        <f t="shared" si="41"/>
        <v>rock</v>
      </c>
    </row>
    <row r="411" spans="1:20" ht="32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36"/>
        <v>103.77499999999999</v>
      </c>
      <c r="P411" s="13">
        <f t="shared" si="37"/>
        <v>41628.583680555559</v>
      </c>
      <c r="Q411" s="13">
        <f t="shared" si="38"/>
        <v>41658.583680555559</v>
      </c>
      <c r="R411" s="7">
        <f t="shared" si="39"/>
        <v>79.82692307692308</v>
      </c>
      <c r="S411" t="str">
        <f t="shared" si="40"/>
        <v>music</v>
      </c>
      <c r="T411" t="str">
        <f t="shared" si="41"/>
        <v>rock</v>
      </c>
    </row>
    <row r="412" spans="1:20" ht="4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36"/>
        <v>105</v>
      </c>
      <c r="P412" s="13">
        <f t="shared" si="37"/>
        <v>41122.806273148148</v>
      </c>
      <c r="Q412" s="13">
        <f t="shared" si="38"/>
        <v>41152.806273148148</v>
      </c>
      <c r="R412" s="7">
        <f t="shared" si="39"/>
        <v>58.333333333333336</v>
      </c>
      <c r="S412" t="str">
        <f t="shared" si="40"/>
        <v>music</v>
      </c>
      <c r="T412" t="str">
        <f t="shared" si="41"/>
        <v>rock</v>
      </c>
    </row>
    <row r="413" spans="1:20" ht="32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36"/>
        <v>104</v>
      </c>
      <c r="P413" s="13">
        <f t="shared" si="37"/>
        <v>41443.393541666665</v>
      </c>
      <c r="Q413" s="13">
        <f t="shared" si="38"/>
        <v>41465.452777777777</v>
      </c>
      <c r="R413" s="7">
        <f t="shared" si="39"/>
        <v>86.666666666666671</v>
      </c>
      <c r="S413" t="str">
        <f t="shared" si="40"/>
        <v>music</v>
      </c>
      <c r="T413" t="str">
        <f t="shared" si="41"/>
        <v>rock</v>
      </c>
    </row>
    <row r="414" spans="1:20" ht="4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36"/>
        <v>151.83333333333334</v>
      </c>
      <c r="P414" s="13">
        <f t="shared" si="37"/>
        <v>41281.767962962964</v>
      </c>
      <c r="Q414" s="13">
        <f t="shared" si="38"/>
        <v>41334.331944444442</v>
      </c>
      <c r="R414" s="7">
        <f t="shared" si="39"/>
        <v>27.606060606060606</v>
      </c>
      <c r="S414" t="str">
        <f t="shared" si="40"/>
        <v>music</v>
      </c>
      <c r="T414" t="str">
        <f t="shared" si="41"/>
        <v>rock</v>
      </c>
    </row>
    <row r="415" spans="1:20" ht="3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36"/>
        <v>159.99600000000001</v>
      </c>
      <c r="P415" s="13">
        <f t="shared" si="37"/>
        <v>41080.710243055553</v>
      </c>
      <c r="Q415" s="13">
        <f t="shared" si="38"/>
        <v>41110.710243055553</v>
      </c>
      <c r="R415" s="7">
        <f t="shared" si="39"/>
        <v>24.999375000000001</v>
      </c>
      <c r="S415" t="str">
        <f t="shared" si="40"/>
        <v>music</v>
      </c>
      <c r="T415" t="str">
        <f t="shared" si="41"/>
        <v>rock</v>
      </c>
    </row>
    <row r="416" spans="1:20" ht="48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36"/>
        <v>127.3</v>
      </c>
      <c r="P416" s="13">
        <f t="shared" si="37"/>
        <v>40679.493067129632</v>
      </c>
      <c r="Q416" s="13">
        <f t="shared" si="38"/>
        <v>40694.50277777778</v>
      </c>
      <c r="R416" s="7">
        <f t="shared" si="39"/>
        <v>45.464285714285715</v>
      </c>
      <c r="S416" t="str">
        <f t="shared" si="40"/>
        <v>music</v>
      </c>
      <c r="T416" t="str">
        <f t="shared" si="41"/>
        <v>rock</v>
      </c>
    </row>
    <row r="417" spans="1:20" ht="32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36"/>
        <v>107</v>
      </c>
      <c r="P417" s="13">
        <f t="shared" si="37"/>
        <v>41914.667858796296</v>
      </c>
      <c r="Q417" s="13">
        <f t="shared" si="38"/>
        <v>41944.667858796296</v>
      </c>
      <c r="R417" s="7">
        <f t="shared" si="39"/>
        <v>99.534883720930239</v>
      </c>
      <c r="S417" t="str">
        <f t="shared" si="40"/>
        <v>music</v>
      </c>
      <c r="T417" t="str">
        <f t="shared" si="41"/>
        <v>rock</v>
      </c>
    </row>
    <row r="418" spans="1:20" ht="32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36"/>
        <v>115.12214285714286</v>
      </c>
      <c r="P418" s="13">
        <f t="shared" si="37"/>
        <v>41341.620868055557</v>
      </c>
      <c r="Q418" s="13">
        <f t="shared" si="38"/>
        <v>41373.020833333336</v>
      </c>
      <c r="R418" s="7">
        <f t="shared" si="39"/>
        <v>39.31</v>
      </c>
      <c r="S418" t="str">
        <f t="shared" si="40"/>
        <v>music</v>
      </c>
      <c r="T418" t="str">
        <f t="shared" si="41"/>
        <v>rock</v>
      </c>
    </row>
    <row r="419" spans="1:20" ht="48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36"/>
        <v>137.11066666666665</v>
      </c>
      <c r="P419" s="13">
        <f t="shared" si="37"/>
        <v>40925.349664351852</v>
      </c>
      <c r="Q419" s="13">
        <f t="shared" si="38"/>
        <v>40978.957638888889</v>
      </c>
      <c r="R419" s="7">
        <f t="shared" si="39"/>
        <v>89.419999999999987</v>
      </c>
      <c r="S419" t="str">
        <f t="shared" si="40"/>
        <v>music</v>
      </c>
      <c r="T419" t="str">
        <f t="shared" si="41"/>
        <v>rock</v>
      </c>
    </row>
    <row r="420" spans="1:20" ht="4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36"/>
        <v>155.71428571428572</v>
      </c>
      <c r="P420" s="13">
        <f t="shared" si="37"/>
        <v>41120.632881944446</v>
      </c>
      <c r="Q420" s="13">
        <f t="shared" si="38"/>
        <v>41128.459027777775</v>
      </c>
      <c r="R420" s="7">
        <f t="shared" si="39"/>
        <v>28.684210526315791</v>
      </c>
      <c r="S420" t="str">
        <f t="shared" si="40"/>
        <v>music</v>
      </c>
      <c r="T420" t="str">
        <f t="shared" si="41"/>
        <v>rock</v>
      </c>
    </row>
    <row r="421" spans="1:20" ht="32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36"/>
        <v>108.74999999999999</v>
      </c>
      <c r="P421" s="13">
        <f t="shared" si="37"/>
        <v>41619.748310185183</v>
      </c>
      <c r="Q421" s="13">
        <f t="shared" si="38"/>
        <v>41628.947222222225</v>
      </c>
      <c r="R421" s="7">
        <f t="shared" si="39"/>
        <v>31.071428571428573</v>
      </c>
      <c r="S421" t="str">
        <f t="shared" si="40"/>
        <v>music</v>
      </c>
      <c r="T421" t="str">
        <f t="shared" si="41"/>
        <v>rock</v>
      </c>
    </row>
    <row r="422" spans="1:20" ht="48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36"/>
        <v>134.05000000000001</v>
      </c>
      <c r="P422" s="13">
        <f t="shared" si="37"/>
        <v>41768.591921296298</v>
      </c>
      <c r="Q422" s="13">
        <f t="shared" si="38"/>
        <v>41798.958333333336</v>
      </c>
      <c r="R422" s="7">
        <f t="shared" si="39"/>
        <v>70.55263157894737</v>
      </c>
      <c r="S422" t="str">
        <f t="shared" si="40"/>
        <v>music</v>
      </c>
      <c r="T422" t="str">
        <f t="shared" si="41"/>
        <v>rock</v>
      </c>
    </row>
    <row r="423" spans="1:20" ht="48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36"/>
        <v>100</v>
      </c>
      <c r="P423" s="13">
        <f t="shared" si="37"/>
        <v>42093.672048611115</v>
      </c>
      <c r="Q423" s="13">
        <f t="shared" si="38"/>
        <v>42127.917361111111</v>
      </c>
      <c r="R423" s="7">
        <f t="shared" si="39"/>
        <v>224.12820512820514</v>
      </c>
      <c r="S423" t="str">
        <f t="shared" si="40"/>
        <v>music</v>
      </c>
      <c r="T423" t="str">
        <f t="shared" si="41"/>
        <v>rock</v>
      </c>
    </row>
    <row r="424" spans="1:20" ht="32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36"/>
        <v>119.16666666666667</v>
      </c>
      <c r="P424" s="13">
        <f t="shared" si="37"/>
        <v>41157.697337962964</v>
      </c>
      <c r="Q424" s="13">
        <f t="shared" si="38"/>
        <v>41187.697337962964</v>
      </c>
      <c r="R424" s="7">
        <f t="shared" si="39"/>
        <v>51.811594202898547</v>
      </c>
      <c r="S424" t="str">
        <f t="shared" si="40"/>
        <v>music</v>
      </c>
      <c r="T424" t="str">
        <f t="shared" si="41"/>
        <v>rock</v>
      </c>
    </row>
    <row r="425" spans="1:20" ht="48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36"/>
        <v>179.5</v>
      </c>
      <c r="P425" s="13">
        <f t="shared" si="37"/>
        <v>42055.722824074073</v>
      </c>
      <c r="Q425" s="13">
        <f t="shared" si="38"/>
        <v>42085.681157407409</v>
      </c>
      <c r="R425" s="7">
        <f t="shared" si="39"/>
        <v>43.515151515151516</v>
      </c>
      <c r="S425" t="str">
        <f t="shared" si="40"/>
        <v>music</v>
      </c>
      <c r="T425" t="str">
        <f t="shared" si="41"/>
        <v>rock</v>
      </c>
    </row>
    <row r="426" spans="1:20" ht="48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36"/>
        <v>134.38124999999999</v>
      </c>
      <c r="P426" s="13">
        <f t="shared" si="37"/>
        <v>40249.992106481484</v>
      </c>
      <c r="Q426" s="13">
        <f t="shared" si="38"/>
        <v>40286.040972222225</v>
      </c>
      <c r="R426" s="7">
        <f t="shared" si="39"/>
        <v>39.816666666666663</v>
      </c>
      <c r="S426" t="str">
        <f t="shared" si="40"/>
        <v>music</v>
      </c>
      <c r="T426" t="str">
        <f t="shared" si="41"/>
        <v>rock</v>
      </c>
    </row>
    <row r="427" spans="1:20" ht="32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36"/>
        <v>100.43200000000002</v>
      </c>
      <c r="P427" s="13">
        <f t="shared" si="37"/>
        <v>41186.056527777779</v>
      </c>
      <c r="Q427" s="13">
        <f t="shared" si="38"/>
        <v>41211.056527777779</v>
      </c>
      <c r="R427" s="7">
        <f t="shared" si="39"/>
        <v>126.8080808080808</v>
      </c>
      <c r="S427" t="str">
        <f t="shared" si="40"/>
        <v>music</v>
      </c>
      <c r="T427" t="str">
        <f t="shared" si="41"/>
        <v>rock</v>
      </c>
    </row>
    <row r="428" spans="1:20" ht="48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36"/>
        <v>101.45454545454547</v>
      </c>
      <c r="P428" s="13">
        <f t="shared" si="37"/>
        <v>40972.788541666669</v>
      </c>
      <c r="Q428" s="13">
        <f t="shared" si="38"/>
        <v>40993.746874999997</v>
      </c>
      <c r="R428" s="7">
        <f t="shared" si="39"/>
        <v>113.87755102040816</v>
      </c>
      <c r="S428" t="str">
        <f t="shared" si="40"/>
        <v>music</v>
      </c>
      <c r="T428" t="str">
        <f t="shared" si="41"/>
        <v>rock</v>
      </c>
    </row>
    <row r="429" spans="1:20" ht="48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36"/>
        <v>103.33333333333334</v>
      </c>
      <c r="P429" s="13">
        <f t="shared" si="37"/>
        <v>40927.223460648151</v>
      </c>
      <c r="Q429" s="13">
        <f t="shared" si="38"/>
        <v>40953.575694444444</v>
      </c>
      <c r="R429" s="7">
        <f t="shared" si="39"/>
        <v>28.181818181818183</v>
      </c>
      <c r="S429" t="str">
        <f t="shared" si="40"/>
        <v>music</v>
      </c>
      <c r="T429" t="str">
        <f t="shared" si="41"/>
        <v>rock</v>
      </c>
    </row>
    <row r="430" spans="1:20" ht="48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36"/>
        <v>107</v>
      </c>
      <c r="P430" s="13">
        <f t="shared" si="37"/>
        <v>41072.800717592596</v>
      </c>
      <c r="Q430" s="13">
        <f t="shared" si="38"/>
        <v>41085.433333333334</v>
      </c>
      <c r="R430" s="7">
        <f t="shared" si="39"/>
        <v>36.60526315789474</v>
      </c>
      <c r="S430" t="str">
        <f t="shared" si="40"/>
        <v>music</v>
      </c>
      <c r="T430" t="str">
        <f t="shared" si="41"/>
        <v>rock</v>
      </c>
    </row>
    <row r="431" spans="1:20" ht="48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36"/>
        <v>104</v>
      </c>
      <c r="P431" s="13">
        <f t="shared" si="37"/>
        <v>42504.551388888889</v>
      </c>
      <c r="Q431" s="13">
        <f t="shared" si="38"/>
        <v>42564.551388888889</v>
      </c>
      <c r="R431" s="7">
        <f t="shared" si="39"/>
        <v>32.5</v>
      </c>
      <c r="S431" t="str">
        <f t="shared" si="40"/>
        <v>music</v>
      </c>
      <c r="T431" t="str">
        <f t="shared" si="41"/>
        <v>rock</v>
      </c>
    </row>
    <row r="432" spans="1:20" ht="48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36"/>
        <v>107.83333333333334</v>
      </c>
      <c r="P432" s="13">
        <f t="shared" si="37"/>
        <v>41325.275752314818</v>
      </c>
      <c r="Q432" s="13">
        <f t="shared" si="38"/>
        <v>41355.234085648146</v>
      </c>
      <c r="R432" s="7">
        <f t="shared" si="39"/>
        <v>60.65625</v>
      </c>
      <c r="S432" t="str">
        <f t="shared" si="40"/>
        <v>music</v>
      </c>
      <c r="T432" t="str">
        <f t="shared" si="41"/>
        <v>rock</v>
      </c>
    </row>
    <row r="433" spans="1:20" ht="32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36"/>
        <v>233.33333333333334</v>
      </c>
      <c r="P433" s="13">
        <f t="shared" si="37"/>
        <v>40996.396921296298</v>
      </c>
      <c r="Q433" s="13">
        <f t="shared" si="38"/>
        <v>41026.396921296298</v>
      </c>
      <c r="R433" s="7">
        <f t="shared" si="39"/>
        <v>175</v>
      </c>
      <c r="S433" t="str">
        <f t="shared" si="40"/>
        <v>music</v>
      </c>
      <c r="T433" t="str">
        <f t="shared" si="41"/>
        <v>rock</v>
      </c>
    </row>
    <row r="434" spans="1:20" ht="48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36"/>
        <v>100.60706666666665</v>
      </c>
      <c r="P434" s="13">
        <f t="shared" si="37"/>
        <v>40869.425173611111</v>
      </c>
      <c r="Q434" s="13">
        <f t="shared" si="38"/>
        <v>40929.092361111114</v>
      </c>
      <c r="R434" s="7">
        <f t="shared" si="39"/>
        <v>97.993896103896105</v>
      </c>
      <c r="S434" t="str">
        <f t="shared" si="40"/>
        <v>music</v>
      </c>
      <c r="T434" t="str">
        <f t="shared" si="41"/>
        <v>rock</v>
      </c>
    </row>
    <row r="435" spans="1:20" ht="16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36"/>
        <v>101.66666666666666</v>
      </c>
      <c r="P435" s="13">
        <f t="shared" si="37"/>
        <v>41718.628182870372</v>
      </c>
      <c r="Q435" s="13">
        <f t="shared" si="38"/>
        <v>41748.628182870372</v>
      </c>
      <c r="R435" s="7">
        <f t="shared" si="39"/>
        <v>148.78048780487805</v>
      </c>
      <c r="S435" t="str">
        <f t="shared" si="40"/>
        <v>music</v>
      </c>
      <c r="T435" t="str">
        <f t="shared" si="41"/>
        <v>rock</v>
      </c>
    </row>
    <row r="436" spans="1:20" ht="48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36"/>
        <v>131.0181818181818</v>
      </c>
      <c r="P436" s="13">
        <f t="shared" si="37"/>
        <v>41422.572824074072</v>
      </c>
      <c r="Q436" s="13">
        <f t="shared" si="38"/>
        <v>41455.915972222225</v>
      </c>
      <c r="R436" s="7">
        <f t="shared" si="39"/>
        <v>96.08</v>
      </c>
      <c r="S436" t="str">
        <f t="shared" si="40"/>
        <v>music</v>
      </c>
      <c r="T436" t="str">
        <f t="shared" si="41"/>
        <v>rock</v>
      </c>
    </row>
    <row r="437" spans="1:20" ht="48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36"/>
        <v>117.25000000000001</v>
      </c>
      <c r="P437" s="13">
        <f t="shared" si="37"/>
        <v>41005.20784722222</v>
      </c>
      <c r="Q437" s="13">
        <f t="shared" si="38"/>
        <v>41047.875</v>
      </c>
      <c r="R437" s="7">
        <f t="shared" si="39"/>
        <v>58.625</v>
      </c>
      <c r="S437" t="str">
        <f t="shared" si="40"/>
        <v>music</v>
      </c>
      <c r="T437" t="str">
        <f t="shared" si="41"/>
        <v>rock</v>
      </c>
    </row>
    <row r="438" spans="1:20" ht="16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36"/>
        <v>100.93039999999999</v>
      </c>
      <c r="P438" s="13">
        <f t="shared" si="37"/>
        <v>41523.806921296295</v>
      </c>
      <c r="Q438" s="13">
        <f t="shared" si="38"/>
        <v>41553.806921296295</v>
      </c>
      <c r="R438" s="7">
        <f t="shared" si="39"/>
        <v>109.70695652173914</v>
      </c>
      <c r="S438" t="str">
        <f t="shared" si="40"/>
        <v>music</v>
      </c>
      <c r="T438" t="str">
        <f t="shared" si="41"/>
        <v>rock</v>
      </c>
    </row>
    <row r="439" spans="1:20" ht="32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36"/>
        <v>121.8</v>
      </c>
      <c r="P439" s="13">
        <f t="shared" si="37"/>
        <v>41730.748402777775</v>
      </c>
      <c r="Q439" s="13">
        <f t="shared" si="38"/>
        <v>41760.748402777775</v>
      </c>
      <c r="R439" s="7">
        <f t="shared" si="39"/>
        <v>49.112903225806448</v>
      </c>
      <c r="S439" t="str">
        <f t="shared" si="40"/>
        <v>music</v>
      </c>
      <c r="T439" t="str">
        <f t="shared" si="41"/>
        <v>rock</v>
      </c>
    </row>
    <row r="440" spans="1:20" ht="48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36"/>
        <v>145.4</v>
      </c>
      <c r="P440" s="13">
        <f t="shared" si="37"/>
        <v>40895.647974537038</v>
      </c>
      <c r="Q440" s="13">
        <f t="shared" si="38"/>
        <v>40925.647974537038</v>
      </c>
      <c r="R440" s="7">
        <f t="shared" si="39"/>
        <v>47.672131147540981</v>
      </c>
      <c r="S440" t="str">
        <f t="shared" si="40"/>
        <v>music</v>
      </c>
      <c r="T440" t="str">
        <f t="shared" si="41"/>
        <v>rock</v>
      </c>
    </row>
    <row r="441" spans="1:20" ht="48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36"/>
        <v>116.61660000000001</v>
      </c>
      <c r="P441" s="13">
        <f t="shared" si="37"/>
        <v>41144.513379629629</v>
      </c>
      <c r="Q441" s="13">
        <f t="shared" si="38"/>
        <v>41174.513379629629</v>
      </c>
      <c r="R441" s="7">
        <f t="shared" si="39"/>
        <v>60.737812499999997</v>
      </c>
      <c r="S441" t="str">
        <f t="shared" si="40"/>
        <v>music</v>
      </c>
      <c r="T441" t="str">
        <f t="shared" si="41"/>
        <v>rock</v>
      </c>
    </row>
    <row r="442" spans="1:20" ht="32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6"/>
        <v>120.4166</v>
      </c>
      <c r="P442" s="13">
        <f t="shared" si="37"/>
        <v>42606.976701388892</v>
      </c>
      <c r="Q442" s="13">
        <f t="shared" si="38"/>
        <v>42636.976701388892</v>
      </c>
      <c r="R442" s="7">
        <f t="shared" si="39"/>
        <v>63.37715789473684</v>
      </c>
      <c r="S442" t="str">
        <f t="shared" si="40"/>
        <v>music</v>
      </c>
      <c r="T442" t="str">
        <f t="shared" si="41"/>
        <v>metal</v>
      </c>
    </row>
    <row r="443" spans="1:20" ht="48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36"/>
        <v>101.32000000000001</v>
      </c>
      <c r="P443" s="13">
        <f t="shared" si="37"/>
        <v>41923.588692129626</v>
      </c>
      <c r="Q443" s="13">
        <f t="shared" si="38"/>
        <v>41953.63035879629</v>
      </c>
      <c r="R443" s="7">
        <f t="shared" si="39"/>
        <v>53.893617021276597</v>
      </c>
      <c r="S443" t="str">
        <f t="shared" si="40"/>
        <v>music</v>
      </c>
      <c r="T443" t="str">
        <f t="shared" si="41"/>
        <v>metal</v>
      </c>
    </row>
    <row r="444" spans="1:20" ht="4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36"/>
        <v>104.32</v>
      </c>
      <c r="P444" s="13">
        <f t="shared" si="37"/>
        <v>41526.342395833337</v>
      </c>
      <c r="Q444" s="13">
        <f t="shared" si="38"/>
        <v>41560.915972222225</v>
      </c>
      <c r="R444" s="7">
        <f t="shared" si="39"/>
        <v>66.871794871794876</v>
      </c>
      <c r="S444" t="str">
        <f t="shared" si="40"/>
        <v>music</v>
      </c>
      <c r="T444" t="str">
        <f t="shared" si="41"/>
        <v>metal</v>
      </c>
    </row>
    <row r="445" spans="1:20" ht="4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36"/>
        <v>267.13333333333333</v>
      </c>
      <c r="P445" s="13">
        <f t="shared" si="37"/>
        <v>42695.007870370369</v>
      </c>
      <c r="Q445" s="13">
        <f t="shared" si="38"/>
        <v>42712.083333333328</v>
      </c>
      <c r="R445" s="7">
        <f t="shared" si="39"/>
        <v>63.102362204724407</v>
      </c>
      <c r="S445" t="str">
        <f t="shared" si="40"/>
        <v>music</v>
      </c>
      <c r="T445" t="str">
        <f t="shared" si="41"/>
        <v>metal</v>
      </c>
    </row>
    <row r="446" spans="1:20" ht="48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36"/>
        <v>194.13333333333333</v>
      </c>
      <c r="P446" s="13">
        <f t="shared" si="37"/>
        <v>41905.434629629628</v>
      </c>
      <c r="Q446" s="13">
        <f t="shared" si="38"/>
        <v>41943.957638888889</v>
      </c>
      <c r="R446" s="7">
        <f t="shared" si="39"/>
        <v>36.628930817610062</v>
      </c>
      <c r="S446" t="str">
        <f t="shared" si="40"/>
        <v>music</v>
      </c>
      <c r="T446" t="str">
        <f t="shared" si="41"/>
        <v>metal</v>
      </c>
    </row>
    <row r="447" spans="1:20" ht="48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36"/>
        <v>120.3802</v>
      </c>
      <c r="P447" s="13">
        <f t="shared" si="37"/>
        <v>42577.955972222218</v>
      </c>
      <c r="Q447" s="13">
        <f t="shared" si="38"/>
        <v>42617.915972222225</v>
      </c>
      <c r="R447" s="7">
        <f t="shared" si="39"/>
        <v>34.005706214689269</v>
      </c>
      <c r="S447" t="str">
        <f t="shared" si="40"/>
        <v>music</v>
      </c>
      <c r="T447" t="str">
        <f t="shared" si="41"/>
        <v>metal</v>
      </c>
    </row>
    <row r="448" spans="1:20" ht="32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36"/>
        <v>122.00090909090908</v>
      </c>
      <c r="P448" s="13">
        <f t="shared" si="37"/>
        <v>41694.141840277778</v>
      </c>
      <c r="Q448" s="13">
        <f t="shared" si="38"/>
        <v>41708.333333333336</v>
      </c>
      <c r="R448" s="7">
        <f t="shared" si="39"/>
        <v>28.553404255319148</v>
      </c>
      <c r="S448" t="str">
        <f t="shared" si="40"/>
        <v>music</v>
      </c>
      <c r="T448" t="str">
        <f t="shared" si="41"/>
        <v>metal</v>
      </c>
    </row>
    <row r="449" spans="1:20" ht="16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36"/>
        <v>100</v>
      </c>
      <c r="P449" s="13">
        <f t="shared" si="37"/>
        <v>42165.54833333334</v>
      </c>
      <c r="Q449" s="13">
        <f t="shared" si="38"/>
        <v>42195.54833333334</v>
      </c>
      <c r="R449" s="7">
        <f t="shared" si="39"/>
        <v>10</v>
      </c>
      <c r="S449" t="str">
        <f t="shared" si="40"/>
        <v>music</v>
      </c>
      <c r="T449" t="str">
        <f t="shared" si="41"/>
        <v>metal</v>
      </c>
    </row>
    <row r="450" spans="1:20" ht="48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ref="O450:O513" si="42">(E450/D450)*100</f>
        <v>100</v>
      </c>
      <c r="P450" s="13">
        <f t="shared" ref="P450:P513" si="43">(((J450/60)/60)/24)+DATE(1970,1,1)+(-6/24)</f>
        <v>42078.542048611111</v>
      </c>
      <c r="Q450" s="13">
        <f t="shared" ref="Q450:Q513" si="44">(((I450/60)/60)/24)+DATE(1970,1,1)+(-6/24)</f>
        <v>42108.542048611111</v>
      </c>
      <c r="R450" s="7">
        <f t="shared" ref="R450:R513" si="45">E450/L450</f>
        <v>18.75</v>
      </c>
      <c r="S450" t="str">
        <f t="shared" ref="S450:S513" si="46">LEFT(N450,SEARCH("/",N450,1)-1)</f>
        <v>music</v>
      </c>
      <c r="T450" t="str">
        <f t="shared" ref="T450:T513" si="47">RIGHT(N450,LEN(N450)-SEARCH("/",N450,1))</f>
        <v>metal</v>
      </c>
    </row>
    <row r="451" spans="1:20" ht="6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si="42"/>
        <v>119.9</v>
      </c>
      <c r="P451" s="13">
        <f t="shared" si="43"/>
        <v>42050.898888888885</v>
      </c>
      <c r="Q451" s="13">
        <f t="shared" si="44"/>
        <v>42078.857222222221</v>
      </c>
      <c r="R451" s="7">
        <f t="shared" si="45"/>
        <v>41.704347826086959</v>
      </c>
      <c r="S451" t="str">
        <f t="shared" si="46"/>
        <v>music</v>
      </c>
      <c r="T451" t="str">
        <f t="shared" si="47"/>
        <v>metal</v>
      </c>
    </row>
    <row r="452" spans="1:20" ht="48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42"/>
        <v>155.17499999999998</v>
      </c>
      <c r="P452" s="13">
        <f t="shared" si="43"/>
        <v>42452.577743055561</v>
      </c>
      <c r="Q452" s="13">
        <f t="shared" si="44"/>
        <v>42484.957638888889</v>
      </c>
      <c r="R452" s="7">
        <f t="shared" si="45"/>
        <v>46.669172932330824</v>
      </c>
      <c r="S452" t="str">
        <f t="shared" si="46"/>
        <v>music</v>
      </c>
      <c r="T452" t="str">
        <f t="shared" si="47"/>
        <v>metal</v>
      </c>
    </row>
    <row r="453" spans="1:20" ht="32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42"/>
        <v>130.44999999999999</v>
      </c>
      <c r="P453" s="13">
        <f t="shared" si="43"/>
        <v>42522.630243055552</v>
      </c>
      <c r="Q453" s="13">
        <f t="shared" si="44"/>
        <v>42582.572916666672</v>
      </c>
      <c r="R453" s="7">
        <f t="shared" si="45"/>
        <v>37.271428571428572</v>
      </c>
      <c r="S453" t="str">
        <f t="shared" si="46"/>
        <v>music</v>
      </c>
      <c r="T453" t="str">
        <f t="shared" si="47"/>
        <v>metal</v>
      </c>
    </row>
    <row r="454" spans="1:20" ht="32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42"/>
        <v>104.97142857142859</v>
      </c>
      <c r="P454" s="13">
        <f t="shared" si="43"/>
        <v>42656.555497685185</v>
      </c>
      <c r="Q454" s="13">
        <f t="shared" si="44"/>
        <v>42667.625</v>
      </c>
      <c r="R454" s="7">
        <f t="shared" si="45"/>
        <v>59.258064516129032</v>
      </c>
      <c r="S454" t="str">
        <f t="shared" si="46"/>
        <v>music</v>
      </c>
      <c r="T454" t="str">
        <f t="shared" si="47"/>
        <v>metal</v>
      </c>
    </row>
    <row r="455" spans="1:20" ht="48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42"/>
        <v>100</v>
      </c>
      <c r="P455" s="13">
        <f t="shared" si="43"/>
        <v>42021.582280092596</v>
      </c>
      <c r="Q455" s="13">
        <f t="shared" si="44"/>
        <v>42051.582280092596</v>
      </c>
      <c r="R455" s="7">
        <f t="shared" si="45"/>
        <v>30</v>
      </c>
      <c r="S455" t="str">
        <f t="shared" si="46"/>
        <v>music</v>
      </c>
      <c r="T455" t="str">
        <f t="shared" si="47"/>
        <v>metal</v>
      </c>
    </row>
    <row r="456" spans="1:20" ht="48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42"/>
        <v>118.2205035971223</v>
      </c>
      <c r="P456" s="13">
        <f t="shared" si="43"/>
        <v>42701.962337962963</v>
      </c>
      <c r="Q456" s="13">
        <f t="shared" si="44"/>
        <v>42731.962337962963</v>
      </c>
      <c r="R456" s="7">
        <f t="shared" si="45"/>
        <v>65.8623246492986</v>
      </c>
      <c r="S456" t="str">
        <f t="shared" si="46"/>
        <v>music</v>
      </c>
      <c r="T456" t="str">
        <f t="shared" si="47"/>
        <v>metal</v>
      </c>
    </row>
    <row r="457" spans="1:20" ht="32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42"/>
        <v>103.44827586206897</v>
      </c>
      <c r="P457" s="13">
        <f t="shared" si="43"/>
        <v>42544.875196759262</v>
      </c>
      <c r="Q457" s="13">
        <f t="shared" si="44"/>
        <v>42574.875196759262</v>
      </c>
      <c r="R457" s="7">
        <f t="shared" si="45"/>
        <v>31.914893617021278</v>
      </c>
      <c r="S457" t="str">
        <f t="shared" si="46"/>
        <v>music</v>
      </c>
      <c r="T457" t="str">
        <f t="shared" si="47"/>
        <v>metal</v>
      </c>
    </row>
    <row r="458" spans="1:20" ht="48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42"/>
        <v>218.00000000000003</v>
      </c>
      <c r="P458" s="13">
        <f t="shared" si="43"/>
        <v>42609.061990740738</v>
      </c>
      <c r="Q458" s="13">
        <f t="shared" si="44"/>
        <v>42668.541666666672</v>
      </c>
      <c r="R458" s="7">
        <f t="shared" si="45"/>
        <v>19.464285714285715</v>
      </c>
      <c r="S458" t="str">
        <f t="shared" si="46"/>
        <v>music</v>
      </c>
      <c r="T458" t="str">
        <f t="shared" si="47"/>
        <v>metal</v>
      </c>
    </row>
    <row r="459" spans="1:20" ht="32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42"/>
        <v>100</v>
      </c>
      <c r="P459" s="13">
        <f t="shared" si="43"/>
        <v>42291.331377314811</v>
      </c>
      <c r="Q459" s="13">
        <f t="shared" si="44"/>
        <v>42333.373043981483</v>
      </c>
      <c r="R459" s="7">
        <f t="shared" si="45"/>
        <v>50</v>
      </c>
      <c r="S459" t="str">
        <f t="shared" si="46"/>
        <v>music</v>
      </c>
      <c r="T459" t="str">
        <f t="shared" si="47"/>
        <v>metal</v>
      </c>
    </row>
    <row r="460" spans="1:20" ht="48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42"/>
        <v>144.00583333333333</v>
      </c>
      <c r="P460" s="13">
        <f t="shared" si="43"/>
        <v>42079.495578703703</v>
      </c>
      <c r="Q460" s="13">
        <f t="shared" si="44"/>
        <v>42109.707638888889</v>
      </c>
      <c r="R460" s="7">
        <f t="shared" si="45"/>
        <v>22.737763157894737</v>
      </c>
      <c r="S460" t="str">
        <f t="shared" si="46"/>
        <v>music</v>
      </c>
      <c r="T460" t="str">
        <f t="shared" si="47"/>
        <v>metal</v>
      </c>
    </row>
    <row r="461" spans="1:20" ht="32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42"/>
        <v>104.67500000000001</v>
      </c>
      <c r="P461" s="13">
        <f t="shared" si="43"/>
        <v>42128.570231481484</v>
      </c>
      <c r="Q461" s="13">
        <f t="shared" si="44"/>
        <v>42158.75</v>
      </c>
      <c r="R461" s="7">
        <f t="shared" si="45"/>
        <v>42.724489795918366</v>
      </c>
      <c r="S461" t="str">
        <f t="shared" si="46"/>
        <v>music</v>
      </c>
      <c r="T461" t="str">
        <f t="shared" si="47"/>
        <v>metal</v>
      </c>
    </row>
    <row r="462" spans="1:20" ht="4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42"/>
        <v>205.54838709677421</v>
      </c>
      <c r="P462" s="13">
        <f t="shared" si="43"/>
        <v>42126.819548611107</v>
      </c>
      <c r="Q462" s="13">
        <f t="shared" si="44"/>
        <v>42156.782638888893</v>
      </c>
      <c r="R462" s="7">
        <f t="shared" si="45"/>
        <v>106.2</v>
      </c>
      <c r="S462" t="str">
        <f t="shared" si="46"/>
        <v>music</v>
      </c>
      <c r="T462" t="str">
        <f t="shared" si="47"/>
        <v>electronic music</v>
      </c>
    </row>
    <row r="463" spans="1:20" ht="48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42"/>
        <v>351.80366666666669</v>
      </c>
      <c r="P463" s="13">
        <f t="shared" si="43"/>
        <v>42271.001979166671</v>
      </c>
      <c r="Q463" s="13">
        <f t="shared" si="44"/>
        <v>42293.916666666672</v>
      </c>
      <c r="R463" s="7">
        <f t="shared" si="45"/>
        <v>22.079728033472804</v>
      </c>
      <c r="S463" t="str">
        <f t="shared" si="46"/>
        <v>music</v>
      </c>
      <c r="T463" t="str">
        <f t="shared" si="47"/>
        <v>electronic music</v>
      </c>
    </row>
    <row r="464" spans="1:20" ht="3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42"/>
        <v>114.9</v>
      </c>
      <c r="P464" s="13">
        <f t="shared" si="43"/>
        <v>42111.396724537044</v>
      </c>
      <c r="Q464" s="13">
        <f t="shared" si="44"/>
        <v>42141.396724537044</v>
      </c>
      <c r="R464" s="7">
        <f t="shared" si="45"/>
        <v>31.054054054054053</v>
      </c>
      <c r="S464" t="str">
        <f t="shared" si="46"/>
        <v>music</v>
      </c>
      <c r="T464" t="str">
        <f t="shared" si="47"/>
        <v>electronic music</v>
      </c>
    </row>
    <row r="465" spans="1:20" ht="48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42"/>
        <v>237.15</v>
      </c>
      <c r="P465" s="13">
        <f t="shared" si="43"/>
        <v>42145.669687500005</v>
      </c>
      <c r="Q465" s="13">
        <f t="shared" si="44"/>
        <v>42175.669687500005</v>
      </c>
      <c r="R465" s="7">
        <f t="shared" si="45"/>
        <v>36.206106870229007</v>
      </c>
      <c r="S465" t="str">
        <f t="shared" si="46"/>
        <v>music</v>
      </c>
      <c r="T465" t="str">
        <f t="shared" si="47"/>
        <v>electronic music</v>
      </c>
    </row>
    <row r="466" spans="1:20" ht="4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42"/>
        <v>118.63774999999998</v>
      </c>
      <c r="P466" s="13">
        <f t="shared" si="43"/>
        <v>42370.330590277779</v>
      </c>
      <c r="Q466" s="13">
        <f t="shared" si="44"/>
        <v>42400.330590277779</v>
      </c>
      <c r="R466" s="7">
        <f t="shared" si="45"/>
        <v>388.9762295081967</v>
      </c>
      <c r="S466" t="str">
        <f t="shared" si="46"/>
        <v>music</v>
      </c>
      <c r="T466" t="str">
        <f t="shared" si="47"/>
        <v>electronic music</v>
      </c>
    </row>
    <row r="467" spans="1:20" ht="32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42"/>
        <v>109.92831428571431</v>
      </c>
      <c r="P467" s="13">
        <f t="shared" si="43"/>
        <v>42049.583761574075</v>
      </c>
      <c r="Q467" s="13">
        <f t="shared" si="44"/>
        <v>42079.542094907403</v>
      </c>
      <c r="R467" s="7">
        <f t="shared" si="45"/>
        <v>71.848571428571432</v>
      </c>
      <c r="S467" t="str">
        <f t="shared" si="46"/>
        <v>music</v>
      </c>
      <c r="T467" t="str">
        <f t="shared" si="47"/>
        <v>electronic music</v>
      </c>
    </row>
    <row r="468" spans="1:20" ht="48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42"/>
        <v>100.00828571428571</v>
      </c>
      <c r="P468" s="13">
        <f t="shared" si="43"/>
        <v>42426.157592592594</v>
      </c>
      <c r="Q468" s="13">
        <f t="shared" si="44"/>
        <v>42460.115925925929</v>
      </c>
      <c r="R468" s="7">
        <f t="shared" si="45"/>
        <v>57.381803278688523</v>
      </c>
      <c r="S468" t="str">
        <f t="shared" si="46"/>
        <v>music</v>
      </c>
      <c r="T468" t="str">
        <f t="shared" si="47"/>
        <v>electronic music</v>
      </c>
    </row>
    <row r="469" spans="1:20" ht="4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42"/>
        <v>103.09292094387415</v>
      </c>
      <c r="P469" s="13">
        <f t="shared" si="43"/>
        <v>41904.784108796295</v>
      </c>
      <c r="Q469" s="13">
        <f t="shared" si="44"/>
        <v>41934.784108796295</v>
      </c>
      <c r="R469" s="7">
        <f t="shared" si="45"/>
        <v>69.666666666666671</v>
      </c>
      <c r="S469" t="str">
        <f t="shared" si="46"/>
        <v>music</v>
      </c>
      <c r="T469" t="str">
        <f t="shared" si="47"/>
        <v>electronic music</v>
      </c>
    </row>
    <row r="470" spans="1:20" ht="48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42"/>
        <v>117.27000000000001</v>
      </c>
      <c r="P470" s="13">
        <f t="shared" si="43"/>
        <v>42755.377372685187</v>
      </c>
      <c r="Q470" s="13">
        <f t="shared" si="44"/>
        <v>42800.583333333328</v>
      </c>
      <c r="R470" s="7">
        <f t="shared" si="45"/>
        <v>45.988235294117644</v>
      </c>
      <c r="S470" t="str">
        <f t="shared" si="46"/>
        <v>music</v>
      </c>
      <c r="T470" t="str">
        <f t="shared" si="47"/>
        <v>electronic music</v>
      </c>
    </row>
    <row r="471" spans="1:20" ht="32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42"/>
        <v>111.75999999999999</v>
      </c>
      <c r="P471" s="13">
        <f t="shared" si="43"/>
        <v>42044.461886574078</v>
      </c>
      <c r="Q471" s="13">
        <f t="shared" si="44"/>
        <v>42098.665972222225</v>
      </c>
      <c r="R471" s="7">
        <f t="shared" si="45"/>
        <v>79.262411347517727</v>
      </c>
      <c r="S471" t="str">
        <f t="shared" si="46"/>
        <v>music</v>
      </c>
      <c r="T471" t="str">
        <f t="shared" si="47"/>
        <v>electronic music</v>
      </c>
    </row>
    <row r="472" spans="1:20" ht="32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42"/>
        <v>342.09999999999997</v>
      </c>
      <c r="P472" s="13">
        <f t="shared" si="43"/>
        <v>42611.233206018514</v>
      </c>
      <c r="Q472" s="13">
        <f t="shared" si="44"/>
        <v>42625.233206018514</v>
      </c>
      <c r="R472" s="7">
        <f t="shared" si="45"/>
        <v>43.031446540880502</v>
      </c>
      <c r="S472" t="str">
        <f t="shared" si="46"/>
        <v>music</v>
      </c>
      <c r="T472" t="str">
        <f t="shared" si="47"/>
        <v>electronic music</v>
      </c>
    </row>
    <row r="473" spans="1:20" ht="48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42"/>
        <v>107.4</v>
      </c>
      <c r="P473" s="13">
        <f t="shared" si="43"/>
        <v>42324.514004629629</v>
      </c>
      <c r="Q473" s="13">
        <f t="shared" si="44"/>
        <v>42354.514004629629</v>
      </c>
      <c r="R473" s="7">
        <f t="shared" si="45"/>
        <v>108.48484848484848</v>
      </c>
      <c r="S473" t="str">
        <f t="shared" si="46"/>
        <v>music</v>
      </c>
      <c r="T473" t="str">
        <f t="shared" si="47"/>
        <v>electronic music</v>
      </c>
    </row>
    <row r="474" spans="1:20" ht="16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42"/>
        <v>108.49703703703703</v>
      </c>
      <c r="P474" s="13">
        <f t="shared" si="43"/>
        <v>42514.416956018518</v>
      </c>
      <c r="Q474" s="13">
        <f t="shared" si="44"/>
        <v>42544.416956018518</v>
      </c>
      <c r="R474" s="7">
        <f t="shared" si="45"/>
        <v>61.029583333333335</v>
      </c>
      <c r="S474" t="str">
        <f t="shared" si="46"/>
        <v>music</v>
      </c>
      <c r="T474" t="str">
        <f t="shared" si="47"/>
        <v>electronic music</v>
      </c>
    </row>
    <row r="475" spans="1:20" ht="48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42"/>
        <v>102.86144578313252</v>
      </c>
      <c r="P475" s="13">
        <f t="shared" si="43"/>
        <v>42688.482407407413</v>
      </c>
      <c r="Q475" s="13">
        <f t="shared" si="44"/>
        <v>42716.482407407413</v>
      </c>
      <c r="R475" s="7">
        <f t="shared" si="45"/>
        <v>50.592592592592595</v>
      </c>
      <c r="S475" t="str">
        <f t="shared" si="46"/>
        <v>music</v>
      </c>
      <c r="T475" t="str">
        <f t="shared" si="47"/>
        <v>electronic music</v>
      </c>
    </row>
    <row r="476" spans="1:20" ht="48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42"/>
        <v>130.0018</v>
      </c>
      <c r="P476" s="13">
        <f t="shared" si="43"/>
        <v>42554.916712962964</v>
      </c>
      <c r="Q476" s="13">
        <f t="shared" si="44"/>
        <v>42586.915972222225</v>
      </c>
      <c r="R476" s="7">
        <f t="shared" si="45"/>
        <v>39.157168674698795</v>
      </c>
      <c r="S476" t="str">
        <f t="shared" si="46"/>
        <v>music</v>
      </c>
      <c r="T476" t="str">
        <f t="shared" si="47"/>
        <v>electronic music</v>
      </c>
    </row>
    <row r="477" spans="1:20" ht="48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42"/>
        <v>107.65217391304347</v>
      </c>
      <c r="P477" s="13">
        <f t="shared" si="43"/>
        <v>42016.391435185185</v>
      </c>
      <c r="Q477" s="13">
        <f t="shared" si="44"/>
        <v>42046.391435185185</v>
      </c>
      <c r="R477" s="7">
        <f t="shared" si="45"/>
        <v>65.15789473684211</v>
      </c>
      <c r="S477" t="str">
        <f t="shared" si="46"/>
        <v>music</v>
      </c>
      <c r="T477" t="str">
        <f t="shared" si="47"/>
        <v>electronic music</v>
      </c>
    </row>
    <row r="478" spans="1:20" ht="48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42"/>
        <v>112.36044444444444</v>
      </c>
      <c r="P478" s="13">
        <f t="shared" si="43"/>
        <v>41249.198958333334</v>
      </c>
      <c r="Q478" s="13">
        <f t="shared" si="44"/>
        <v>41281.083333333336</v>
      </c>
      <c r="R478" s="7">
        <f t="shared" si="45"/>
        <v>23.963127962085309</v>
      </c>
      <c r="S478" t="str">
        <f t="shared" si="46"/>
        <v>music</v>
      </c>
      <c r="T478" t="str">
        <f t="shared" si="47"/>
        <v>electronic music</v>
      </c>
    </row>
    <row r="479" spans="1:20" ht="48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42"/>
        <v>102.1</v>
      </c>
      <c r="P479" s="13">
        <f t="shared" si="43"/>
        <v>42119.572476851856</v>
      </c>
      <c r="Q479" s="13">
        <f t="shared" si="44"/>
        <v>42141.958333333328</v>
      </c>
      <c r="R479" s="7">
        <f t="shared" si="45"/>
        <v>48.61904761904762</v>
      </c>
      <c r="S479" t="str">
        <f t="shared" si="46"/>
        <v>music</v>
      </c>
      <c r="T479" t="str">
        <f t="shared" si="47"/>
        <v>electronic music</v>
      </c>
    </row>
    <row r="480" spans="1:20" ht="48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42"/>
        <v>145.33333333333334</v>
      </c>
      <c r="P480" s="13">
        <f t="shared" si="43"/>
        <v>42417.981747685189</v>
      </c>
      <c r="Q480" s="13">
        <f t="shared" si="44"/>
        <v>42447.940081018518</v>
      </c>
      <c r="R480" s="7">
        <f t="shared" si="45"/>
        <v>35.73770491803279</v>
      </c>
      <c r="S480" t="str">
        <f t="shared" si="46"/>
        <v>music</v>
      </c>
      <c r="T480" t="str">
        <f t="shared" si="47"/>
        <v>electronic music</v>
      </c>
    </row>
    <row r="481" spans="1:20" ht="48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42"/>
        <v>128.19999999999999</v>
      </c>
      <c r="P481" s="13">
        <f t="shared" si="43"/>
        <v>42691.859328703707</v>
      </c>
      <c r="Q481" s="13">
        <f t="shared" si="44"/>
        <v>42717.082638888889</v>
      </c>
      <c r="R481" s="7">
        <f t="shared" si="45"/>
        <v>21.366666666666667</v>
      </c>
      <c r="S481" t="str">
        <f t="shared" si="46"/>
        <v>music</v>
      </c>
      <c r="T481" t="str">
        <f t="shared" si="47"/>
        <v>electronic music</v>
      </c>
    </row>
    <row r="482" spans="1:20" ht="48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42"/>
        <v>104.93636363636362</v>
      </c>
      <c r="P482" s="13">
        <f t="shared" si="43"/>
        <v>42741.349664351852</v>
      </c>
      <c r="Q482" s="13">
        <f t="shared" si="44"/>
        <v>42772.349664351852</v>
      </c>
      <c r="R482" s="7">
        <f t="shared" si="45"/>
        <v>61.562666666666665</v>
      </c>
      <c r="S482" t="str">
        <f t="shared" si="46"/>
        <v>photography</v>
      </c>
      <c r="T482" t="str">
        <f t="shared" si="47"/>
        <v>photobooks</v>
      </c>
    </row>
    <row r="483" spans="1:20" ht="48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42"/>
        <v>105.44</v>
      </c>
      <c r="P483" s="13">
        <f t="shared" si="43"/>
        <v>42130.615150462967</v>
      </c>
      <c r="Q483" s="13">
        <f t="shared" si="44"/>
        <v>42162.916666666672</v>
      </c>
      <c r="R483" s="7">
        <f t="shared" si="45"/>
        <v>118.73873873873873</v>
      </c>
      <c r="S483" t="str">
        <f t="shared" si="46"/>
        <v>photography</v>
      </c>
      <c r="T483" t="str">
        <f t="shared" si="47"/>
        <v>photobooks</v>
      </c>
    </row>
    <row r="484" spans="1:20" ht="48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42"/>
        <v>106.73333333333332</v>
      </c>
      <c r="P484" s="13">
        <f t="shared" si="43"/>
        <v>42123.61336805555</v>
      </c>
      <c r="Q484" s="13">
        <f t="shared" si="44"/>
        <v>42156.695833333331</v>
      </c>
      <c r="R484" s="7">
        <f t="shared" si="45"/>
        <v>65.081300813008127</v>
      </c>
      <c r="S484" t="str">
        <f t="shared" si="46"/>
        <v>photography</v>
      </c>
      <c r="T484" t="str">
        <f t="shared" si="47"/>
        <v>photobooks</v>
      </c>
    </row>
    <row r="485" spans="1:20" ht="48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42"/>
        <v>104.12571428571428</v>
      </c>
      <c r="P485" s="13">
        <f t="shared" si="43"/>
        <v>42109.644942129627</v>
      </c>
      <c r="Q485" s="13">
        <f t="shared" si="44"/>
        <v>42141.5</v>
      </c>
      <c r="R485" s="7">
        <f t="shared" si="45"/>
        <v>130.15714285714284</v>
      </c>
      <c r="S485" t="str">
        <f t="shared" si="46"/>
        <v>photography</v>
      </c>
      <c r="T485" t="str">
        <f t="shared" si="47"/>
        <v>photobooks</v>
      </c>
    </row>
    <row r="486" spans="1:20" ht="48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42"/>
        <v>160.54999999999998</v>
      </c>
      <c r="P486" s="13">
        <f t="shared" si="43"/>
        <v>42711.450694444444</v>
      </c>
      <c r="Q486" s="13">
        <f t="shared" si="44"/>
        <v>42732.450694444444</v>
      </c>
      <c r="R486" s="7">
        <f t="shared" si="45"/>
        <v>37.776470588235291</v>
      </c>
      <c r="S486" t="str">
        <f t="shared" si="46"/>
        <v>photography</v>
      </c>
      <c r="T486" t="str">
        <f t="shared" si="47"/>
        <v>photobooks</v>
      </c>
    </row>
    <row r="487" spans="1:20" ht="4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42"/>
        <v>107.77777777777777</v>
      </c>
      <c r="P487" s="13">
        <f t="shared" si="43"/>
        <v>42529.729108796295</v>
      </c>
      <c r="Q487" s="13">
        <f t="shared" si="44"/>
        <v>42550.729108796295</v>
      </c>
      <c r="R487" s="7">
        <f t="shared" si="45"/>
        <v>112.79069767441861</v>
      </c>
      <c r="S487" t="str">
        <f t="shared" si="46"/>
        <v>photography</v>
      </c>
      <c r="T487" t="str">
        <f t="shared" si="47"/>
        <v>photobooks</v>
      </c>
    </row>
    <row r="488" spans="1:20" ht="32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42"/>
        <v>135</v>
      </c>
      <c r="P488" s="13">
        <f t="shared" si="43"/>
        <v>41852.415798611109</v>
      </c>
      <c r="Q488" s="13">
        <f t="shared" si="44"/>
        <v>41882.415798611109</v>
      </c>
      <c r="R488" s="7">
        <f t="shared" si="45"/>
        <v>51.92307692307692</v>
      </c>
      <c r="S488" t="str">
        <f t="shared" si="46"/>
        <v>photography</v>
      </c>
      <c r="T488" t="str">
        <f t="shared" si="47"/>
        <v>photobooks</v>
      </c>
    </row>
    <row r="489" spans="1:20" ht="4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42"/>
        <v>109.07407407407408</v>
      </c>
      <c r="P489" s="13">
        <f t="shared" si="43"/>
        <v>42419.353703703702</v>
      </c>
      <c r="Q489" s="13">
        <f t="shared" si="44"/>
        <v>42449.312037037031</v>
      </c>
      <c r="R489" s="7">
        <f t="shared" si="45"/>
        <v>89.242424242424249</v>
      </c>
      <c r="S489" t="str">
        <f t="shared" si="46"/>
        <v>photography</v>
      </c>
      <c r="T489" t="str">
        <f t="shared" si="47"/>
        <v>photobooks</v>
      </c>
    </row>
    <row r="490" spans="1:20" ht="32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42"/>
        <v>290</v>
      </c>
      <c r="P490" s="13">
        <f t="shared" si="43"/>
        <v>42747.256689814814</v>
      </c>
      <c r="Q490" s="13">
        <f t="shared" si="44"/>
        <v>42777.256689814814</v>
      </c>
      <c r="R490" s="7">
        <f t="shared" si="45"/>
        <v>19.333333333333332</v>
      </c>
      <c r="S490" t="str">
        <f t="shared" si="46"/>
        <v>photography</v>
      </c>
      <c r="T490" t="str">
        <f t="shared" si="47"/>
        <v>photobooks</v>
      </c>
    </row>
    <row r="491" spans="1:20" ht="48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42"/>
        <v>103.95714285714286</v>
      </c>
      <c r="P491" s="13">
        <f t="shared" si="43"/>
        <v>42409.526076388895</v>
      </c>
      <c r="Q491" s="13">
        <f t="shared" si="44"/>
        <v>42469.484409722223</v>
      </c>
      <c r="R491" s="7">
        <f t="shared" si="45"/>
        <v>79.967032967032964</v>
      </c>
      <c r="S491" t="str">
        <f t="shared" si="46"/>
        <v>photography</v>
      </c>
      <c r="T491" t="str">
        <f t="shared" si="47"/>
        <v>photobooks</v>
      </c>
    </row>
    <row r="492" spans="1:20" ht="48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42"/>
        <v>322.24</v>
      </c>
      <c r="P492" s="13">
        <f t="shared" si="43"/>
        <v>42072.238182870366</v>
      </c>
      <c r="Q492" s="13">
        <f t="shared" si="44"/>
        <v>42102.238182870366</v>
      </c>
      <c r="R492" s="7">
        <f t="shared" si="45"/>
        <v>56.414565826330531</v>
      </c>
      <c r="S492" t="str">
        <f t="shared" si="46"/>
        <v>photography</v>
      </c>
      <c r="T492" t="str">
        <f t="shared" si="47"/>
        <v>photobooks</v>
      </c>
    </row>
    <row r="493" spans="1:20" ht="6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42"/>
        <v>135</v>
      </c>
      <c r="P493" s="13">
        <f t="shared" si="43"/>
        <v>42298.09783564815</v>
      </c>
      <c r="Q493" s="13">
        <f t="shared" si="44"/>
        <v>42358.125</v>
      </c>
      <c r="R493" s="7">
        <f t="shared" si="45"/>
        <v>79.411764705882348</v>
      </c>
      <c r="S493" t="str">
        <f t="shared" si="46"/>
        <v>photography</v>
      </c>
      <c r="T493" t="str">
        <f t="shared" si="47"/>
        <v>photobooks</v>
      </c>
    </row>
    <row r="494" spans="1:20" ht="32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42"/>
        <v>269.91034482758624</v>
      </c>
      <c r="P494" s="13">
        <f t="shared" si="43"/>
        <v>42326.568738425922</v>
      </c>
      <c r="Q494" s="13">
        <f t="shared" si="44"/>
        <v>42356.568738425922</v>
      </c>
      <c r="R494" s="7">
        <f t="shared" si="45"/>
        <v>76.439453125</v>
      </c>
      <c r="S494" t="str">
        <f t="shared" si="46"/>
        <v>photography</v>
      </c>
      <c r="T494" t="str">
        <f t="shared" si="47"/>
        <v>photobooks</v>
      </c>
    </row>
    <row r="495" spans="1:20" ht="48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42"/>
        <v>253.29333333333332</v>
      </c>
      <c r="P495" s="13">
        <f t="shared" si="43"/>
        <v>42503.41474537037</v>
      </c>
      <c r="Q495" s="13">
        <f t="shared" si="44"/>
        <v>42533.999305555553</v>
      </c>
      <c r="R495" s="7">
        <f t="shared" si="45"/>
        <v>121</v>
      </c>
      <c r="S495" t="str">
        <f t="shared" si="46"/>
        <v>photography</v>
      </c>
      <c r="T495" t="str">
        <f t="shared" si="47"/>
        <v>photobooks</v>
      </c>
    </row>
    <row r="496" spans="1:20" ht="4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42"/>
        <v>260.59999999999997</v>
      </c>
      <c r="P496" s="13">
        <f t="shared" si="43"/>
        <v>42333.369050925925</v>
      </c>
      <c r="Q496" s="13">
        <f t="shared" si="44"/>
        <v>42368.875</v>
      </c>
      <c r="R496" s="7">
        <f t="shared" si="45"/>
        <v>54.616766467065865</v>
      </c>
      <c r="S496" t="str">
        <f t="shared" si="46"/>
        <v>photography</v>
      </c>
      <c r="T496" t="str">
        <f t="shared" si="47"/>
        <v>photobooks</v>
      </c>
    </row>
    <row r="497" spans="1:20" ht="4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42"/>
        <v>101.31677953348381</v>
      </c>
      <c r="P497" s="13">
        <f t="shared" si="43"/>
        <v>42161.520833333328</v>
      </c>
      <c r="Q497" s="13">
        <f t="shared" si="44"/>
        <v>42193.520833333328</v>
      </c>
      <c r="R497" s="7">
        <f t="shared" si="45"/>
        <v>299.22222222222223</v>
      </c>
      <c r="S497" t="str">
        <f t="shared" si="46"/>
        <v>photography</v>
      </c>
      <c r="T497" t="str">
        <f t="shared" si="47"/>
        <v>photobooks</v>
      </c>
    </row>
    <row r="498" spans="1:20" ht="48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42"/>
        <v>125.60416666666667</v>
      </c>
      <c r="P498" s="13">
        <f t="shared" si="43"/>
        <v>42089.227500000001</v>
      </c>
      <c r="Q498" s="13">
        <f t="shared" si="44"/>
        <v>42110.227500000001</v>
      </c>
      <c r="R498" s="7">
        <f t="shared" si="45"/>
        <v>58.533980582524272</v>
      </c>
      <c r="S498" t="str">
        <f t="shared" si="46"/>
        <v>photography</v>
      </c>
      <c r="T498" t="str">
        <f t="shared" si="47"/>
        <v>photobooks</v>
      </c>
    </row>
    <row r="499" spans="1:20" ht="48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42"/>
        <v>102.43783333333334</v>
      </c>
      <c r="P499" s="13">
        <f t="shared" si="43"/>
        <v>42536.35701388889</v>
      </c>
      <c r="Q499" s="13">
        <f t="shared" si="44"/>
        <v>42566.35701388889</v>
      </c>
      <c r="R499" s="7">
        <f t="shared" si="45"/>
        <v>55.371801801801809</v>
      </c>
      <c r="S499" t="str">
        <f t="shared" si="46"/>
        <v>photography</v>
      </c>
      <c r="T499" t="str">
        <f t="shared" si="47"/>
        <v>photobooks</v>
      </c>
    </row>
    <row r="500" spans="1:20" ht="48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42"/>
        <v>199.244</v>
      </c>
      <c r="P500" s="13">
        <f t="shared" si="43"/>
        <v>42152.038819444439</v>
      </c>
      <c r="Q500" s="13">
        <f t="shared" si="44"/>
        <v>42182.038819444439</v>
      </c>
      <c r="R500" s="7">
        <f t="shared" si="45"/>
        <v>183.80442804428046</v>
      </c>
      <c r="S500" t="str">
        <f t="shared" si="46"/>
        <v>photography</v>
      </c>
      <c r="T500" t="str">
        <f t="shared" si="47"/>
        <v>photobooks</v>
      </c>
    </row>
    <row r="501" spans="1:20" ht="4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42"/>
        <v>102.45398773006136</v>
      </c>
      <c r="P501" s="13">
        <f t="shared" si="43"/>
        <v>42125.364895833336</v>
      </c>
      <c r="Q501" s="13">
        <f t="shared" si="44"/>
        <v>42155.364895833336</v>
      </c>
      <c r="R501" s="7">
        <f t="shared" si="45"/>
        <v>165.34653465346534</v>
      </c>
      <c r="S501" t="str">
        <f t="shared" si="46"/>
        <v>photography</v>
      </c>
      <c r="T501" t="str">
        <f t="shared" si="47"/>
        <v>photobooks</v>
      </c>
    </row>
    <row r="502" spans="1:20" ht="48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42"/>
        <v>102.94615384615385</v>
      </c>
      <c r="P502" s="13">
        <f t="shared" si="43"/>
        <v>42297.498067129629</v>
      </c>
      <c r="Q502" s="13">
        <f t="shared" si="44"/>
        <v>42341.958333333328</v>
      </c>
      <c r="R502" s="7">
        <f t="shared" si="45"/>
        <v>234.78947368421052</v>
      </c>
      <c r="S502" t="str">
        <f t="shared" si="46"/>
        <v>photography</v>
      </c>
      <c r="T502" t="str">
        <f t="shared" si="47"/>
        <v>photobooks</v>
      </c>
    </row>
    <row r="503" spans="1:20" ht="48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42"/>
        <v>100.86153846153847</v>
      </c>
      <c r="P503" s="13">
        <f t="shared" si="43"/>
        <v>42138.256377314814</v>
      </c>
      <c r="Q503" s="13">
        <f t="shared" si="44"/>
        <v>42168.256377314814</v>
      </c>
      <c r="R503" s="7">
        <f t="shared" si="45"/>
        <v>211.48387096774192</v>
      </c>
      <c r="S503" t="str">
        <f t="shared" si="46"/>
        <v>photography</v>
      </c>
      <c r="T503" t="str">
        <f t="shared" si="47"/>
        <v>photobooks</v>
      </c>
    </row>
    <row r="504" spans="1:20" ht="48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42"/>
        <v>114.99999999999999</v>
      </c>
      <c r="P504" s="13">
        <f t="shared" si="43"/>
        <v>42772.526076388895</v>
      </c>
      <c r="Q504" s="13">
        <f t="shared" si="44"/>
        <v>42805.311805555553</v>
      </c>
      <c r="R504" s="7">
        <f t="shared" si="45"/>
        <v>32.34375</v>
      </c>
      <c r="S504" t="str">
        <f t="shared" si="46"/>
        <v>photography</v>
      </c>
      <c r="T504" t="str">
        <f t="shared" si="47"/>
        <v>photobooks</v>
      </c>
    </row>
    <row r="505" spans="1:20" ht="32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42"/>
        <v>104.16766467065868</v>
      </c>
      <c r="P505" s="13">
        <f t="shared" si="43"/>
        <v>42430.180243055554</v>
      </c>
      <c r="Q505" s="13">
        <f t="shared" si="44"/>
        <v>42460.166666666672</v>
      </c>
      <c r="R505" s="7">
        <f t="shared" si="45"/>
        <v>123.37588652482269</v>
      </c>
      <c r="S505" t="str">
        <f t="shared" si="46"/>
        <v>photography</v>
      </c>
      <c r="T505" t="str">
        <f t="shared" si="47"/>
        <v>photobooks</v>
      </c>
    </row>
    <row r="506" spans="1:20" ht="48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42"/>
        <v>155.29999999999998</v>
      </c>
      <c r="P506" s="13">
        <f t="shared" si="43"/>
        <v>42423.459074074075</v>
      </c>
      <c r="Q506" s="13">
        <f t="shared" si="44"/>
        <v>42453.417407407411</v>
      </c>
      <c r="R506" s="7">
        <f t="shared" si="45"/>
        <v>207.06666666666666</v>
      </c>
      <c r="S506" t="str">
        <f t="shared" si="46"/>
        <v>photography</v>
      </c>
      <c r="T506" t="str">
        <f t="shared" si="47"/>
        <v>photobooks</v>
      </c>
    </row>
    <row r="507" spans="1:20" ht="48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42"/>
        <v>106</v>
      </c>
      <c r="P507" s="13">
        <f t="shared" si="43"/>
        <v>42761.596122685187</v>
      </c>
      <c r="Q507" s="13">
        <f t="shared" si="44"/>
        <v>42791.596122685187</v>
      </c>
      <c r="R507" s="7">
        <f t="shared" si="45"/>
        <v>138.2608695652174</v>
      </c>
      <c r="S507" t="str">
        <f t="shared" si="46"/>
        <v>photography</v>
      </c>
      <c r="T507" t="str">
        <f t="shared" si="47"/>
        <v>photobooks</v>
      </c>
    </row>
    <row r="508" spans="1:20" ht="32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42"/>
        <v>254.31499999999997</v>
      </c>
      <c r="P508" s="13">
        <f t="shared" si="43"/>
        <v>42132.691805555558</v>
      </c>
      <c r="Q508" s="13">
        <f t="shared" si="44"/>
        <v>42155.625</v>
      </c>
      <c r="R508" s="7">
        <f t="shared" si="45"/>
        <v>493.81553398058253</v>
      </c>
      <c r="S508" t="str">
        <f t="shared" si="46"/>
        <v>photography</v>
      </c>
      <c r="T508" t="str">
        <f t="shared" si="47"/>
        <v>photobooks</v>
      </c>
    </row>
    <row r="509" spans="1:20" ht="48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42"/>
        <v>101.1</v>
      </c>
      <c r="P509" s="13">
        <f t="shared" si="43"/>
        <v>42515.616446759261</v>
      </c>
      <c r="Q509" s="13">
        <f t="shared" si="44"/>
        <v>42530.616446759261</v>
      </c>
      <c r="R509" s="7">
        <f t="shared" si="45"/>
        <v>168.5</v>
      </c>
      <c r="S509" t="str">
        <f t="shared" si="46"/>
        <v>photography</v>
      </c>
      <c r="T509" t="str">
        <f t="shared" si="47"/>
        <v>photobooks</v>
      </c>
    </row>
    <row r="510" spans="1:20" ht="48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42"/>
        <v>129.04</v>
      </c>
      <c r="P510" s="13">
        <f t="shared" si="43"/>
        <v>42318.700173611112</v>
      </c>
      <c r="Q510" s="13">
        <f t="shared" si="44"/>
        <v>42334.791666666672</v>
      </c>
      <c r="R510" s="7">
        <f t="shared" si="45"/>
        <v>38.867469879518069</v>
      </c>
      <c r="S510" t="str">
        <f t="shared" si="46"/>
        <v>photography</v>
      </c>
      <c r="T510" t="str">
        <f t="shared" si="47"/>
        <v>photobooks</v>
      </c>
    </row>
    <row r="511" spans="1:20" ht="48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42"/>
        <v>102.23076923076924</v>
      </c>
      <c r="P511" s="13">
        <f t="shared" si="43"/>
        <v>42731.505787037036</v>
      </c>
      <c r="Q511" s="13">
        <f t="shared" si="44"/>
        <v>42766.505787037036</v>
      </c>
      <c r="R511" s="7">
        <f t="shared" si="45"/>
        <v>61.527777777777779</v>
      </c>
      <c r="S511" t="str">
        <f t="shared" si="46"/>
        <v>photography</v>
      </c>
      <c r="T511" t="str">
        <f t="shared" si="47"/>
        <v>photobooks</v>
      </c>
    </row>
    <row r="512" spans="1:20" ht="48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42"/>
        <v>131.80000000000001</v>
      </c>
      <c r="P512" s="13">
        <f t="shared" si="43"/>
        <v>42104.590335648143</v>
      </c>
      <c r="Q512" s="13">
        <f t="shared" si="44"/>
        <v>42164.590335648143</v>
      </c>
      <c r="R512" s="7">
        <f t="shared" si="45"/>
        <v>105.44</v>
      </c>
      <c r="S512" t="str">
        <f t="shared" si="46"/>
        <v>photography</v>
      </c>
      <c r="T512" t="str">
        <f t="shared" si="47"/>
        <v>photobooks</v>
      </c>
    </row>
    <row r="513" spans="1:20" ht="48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42"/>
        <v>786.0802000000001</v>
      </c>
      <c r="P513" s="13">
        <f t="shared" si="43"/>
        <v>41759.673101851848</v>
      </c>
      <c r="Q513" s="13">
        <f t="shared" si="44"/>
        <v>41789.673101851848</v>
      </c>
      <c r="R513" s="7">
        <f t="shared" si="45"/>
        <v>71.592003642987251</v>
      </c>
      <c r="S513" t="str">
        <f t="shared" si="46"/>
        <v>photography</v>
      </c>
      <c r="T513" t="str">
        <f t="shared" si="47"/>
        <v>photobooks</v>
      </c>
    </row>
    <row r="514" spans="1:20" ht="3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ref="O514:O577" si="48">(E514/D514)*100</f>
        <v>145.70000000000002</v>
      </c>
      <c r="P514" s="13">
        <f t="shared" ref="P514:P577" si="49">(((J514/60)/60)/24)+DATE(1970,1,1)+(-6/24)</f>
        <v>42247.366400462968</v>
      </c>
      <c r="Q514" s="13">
        <f t="shared" ref="Q514:Q577" si="50">(((I514/60)/60)/24)+DATE(1970,1,1)+(-6/24)</f>
        <v>42279.710416666669</v>
      </c>
      <c r="R514" s="7">
        <f t="shared" ref="R514:R577" si="51">E514/L514</f>
        <v>91.882882882882882</v>
      </c>
      <c r="S514" t="str">
        <f t="shared" ref="S514:S577" si="52">LEFT(N514,SEARCH("/",N514,1)-1)</f>
        <v>photography</v>
      </c>
      <c r="T514" t="str">
        <f t="shared" ref="T514:T577" si="53">RIGHT(N514,LEN(N514)-SEARCH("/",N514,1))</f>
        <v>photobooks</v>
      </c>
    </row>
    <row r="515" spans="1:20" ht="4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si="48"/>
        <v>102.60000000000001</v>
      </c>
      <c r="P515" s="13">
        <f t="shared" si="49"/>
        <v>42535.559490740736</v>
      </c>
      <c r="Q515" s="13">
        <f t="shared" si="50"/>
        <v>42565.559490740736</v>
      </c>
      <c r="R515" s="7">
        <f t="shared" si="51"/>
        <v>148.57377049180329</v>
      </c>
      <c r="S515" t="str">
        <f t="shared" si="52"/>
        <v>photography</v>
      </c>
      <c r="T515" t="str">
        <f t="shared" si="53"/>
        <v>photobooks</v>
      </c>
    </row>
    <row r="516" spans="1:20" ht="48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48"/>
        <v>172.27777777777777</v>
      </c>
      <c r="P516" s="13">
        <f t="shared" si="49"/>
        <v>42278.412037037036</v>
      </c>
      <c r="Q516" s="13">
        <f t="shared" si="50"/>
        <v>42308.875</v>
      </c>
      <c r="R516" s="7">
        <f t="shared" si="51"/>
        <v>174.2134831460674</v>
      </c>
      <c r="S516" t="str">
        <f t="shared" si="52"/>
        <v>photography</v>
      </c>
      <c r="T516" t="str">
        <f t="shared" si="53"/>
        <v>photobooks</v>
      </c>
    </row>
    <row r="517" spans="1:20" ht="32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48"/>
        <v>159.16819571865443</v>
      </c>
      <c r="P517" s="13">
        <f t="shared" si="49"/>
        <v>42633.211956018517</v>
      </c>
      <c r="Q517" s="13">
        <f t="shared" si="50"/>
        <v>42663.211956018517</v>
      </c>
      <c r="R517" s="7">
        <f t="shared" si="51"/>
        <v>102.86166007905139</v>
      </c>
      <c r="S517" t="str">
        <f t="shared" si="52"/>
        <v>photography</v>
      </c>
      <c r="T517" t="str">
        <f t="shared" si="53"/>
        <v>photobooks</v>
      </c>
    </row>
    <row r="518" spans="1:20" ht="48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48"/>
        <v>103.76666666666668</v>
      </c>
      <c r="P518" s="13">
        <f t="shared" si="49"/>
        <v>42211.378611111111</v>
      </c>
      <c r="Q518" s="13">
        <f t="shared" si="50"/>
        <v>42241.378611111111</v>
      </c>
      <c r="R518" s="7">
        <f t="shared" si="51"/>
        <v>111.17857142857143</v>
      </c>
      <c r="S518" t="str">
        <f t="shared" si="52"/>
        <v>photography</v>
      </c>
      <c r="T518" t="str">
        <f t="shared" si="53"/>
        <v>photobooks</v>
      </c>
    </row>
    <row r="519" spans="1:20" ht="48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48"/>
        <v>111.40954545454547</v>
      </c>
      <c r="P519" s="13">
        <f t="shared" si="49"/>
        <v>42680.22555555556</v>
      </c>
      <c r="Q519" s="13">
        <f t="shared" si="50"/>
        <v>42707.75</v>
      </c>
      <c r="R519" s="7">
        <f t="shared" si="51"/>
        <v>23.796213592233013</v>
      </c>
      <c r="S519" t="str">
        <f t="shared" si="52"/>
        <v>photography</v>
      </c>
      <c r="T519" t="str">
        <f t="shared" si="53"/>
        <v>photobooks</v>
      </c>
    </row>
    <row r="520" spans="1:20" ht="32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48"/>
        <v>280.375</v>
      </c>
      <c r="P520" s="13">
        <f t="shared" si="49"/>
        <v>42430.470451388886</v>
      </c>
      <c r="Q520" s="13">
        <f t="shared" si="50"/>
        <v>42460.916666666672</v>
      </c>
      <c r="R520" s="7">
        <f t="shared" si="51"/>
        <v>81.268115942028984</v>
      </c>
      <c r="S520" t="str">
        <f t="shared" si="52"/>
        <v>photography</v>
      </c>
      <c r="T520" t="str">
        <f t="shared" si="53"/>
        <v>photobooks</v>
      </c>
    </row>
    <row r="521" spans="1:20" ht="32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48"/>
        <v>112.10606060606061</v>
      </c>
      <c r="P521" s="13">
        <f t="shared" si="49"/>
        <v>42653.927187499998</v>
      </c>
      <c r="Q521" s="13">
        <f t="shared" si="50"/>
        <v>42683.968854166669</v>
      </c>
      <c r="R521" s="7">
        <f t="shared" si="51"/>
        <v>116.21465968586388</v>
      </c>
      <c r="S521" t="str">
        <f t="shared" si="52"/>
        <v>photography</v>
      </c>
      <c r="T521" t="str">
        <f t="shared" si="53"/>
        <v>photobooks</v>
      </c>
    </row>
    <row r="522" spans="1:20" ht="48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48"/>
        <v>103.8</v>
      </c>
      <c r="P522" s="13">
        <f t="shared" si="49"/>
        <v>41355.575497685182</v>
      </c>
      <c r="Q522" s="13">
        <f t="shared" si="50"/>
        <v>41386.625</v>
      </c>
      <c r="R522" s="7">
        <f t="shared" si="51"/>
        <v>46.133333333333333</v>
      </c>
      <c r="S522" t="str">
        <f t="shared" si="52"/>
        <v>music</v>
      </c>
      <c r="T522" t="str">
        <f t="shared" si="53"/>
        <v>rock</v>
      </c>
    </row>
    <row r="523" spans="1:20" ht="48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48"/>
        <v>120.24999999999999</v>
      </c>
      <c r="P523" s="13">
        <f t="shared" si="49"/>
        <v>41774.349930555552</v>
      </c>
      <c r="Q523" s="13">
        <f t="shared" si="50"/>
        <v>41804.349930555552</v>
      </c>
      <c r="R523" s="7">
        <f t="shared" si="51"/>
        <v>141.47058823529412</v>
      </c>
      <c r="S523" t="str">
        <f t="shared" si="52"/>
        <v>music</v>
      </c>
      <c r="T523" t="str">
        <f t="shared" si="53"/>
        <v>rock</v>
      </c>
    </row>
    <row r="524" spans="1:20" ht="4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48"/>
        <v>117</v>
      </c>
      <c r="P524" s="13">
        <f t="shared" si="49"/>
        <v>40837.793391203704</v>
      </c>
      <c r="Q524" s="13">
        <f t="shared" si="50"/>
        <v>40882.835057870368</v>
      </c>
      <c r="R524" s="7">
        <f t="shared" si="51"/>
        <v>75.483870967741936</v>
      </c>
      <c r="S524" t="str">
        <f t="shared" si="52"/>
        <v>music</v>
      </c>
      <c r="T524" t="str">
        <f t="shared" si="53"/>
        <v>rock</v>
      </c>
    </row>
    <row r="525" spans="1:20" ht="3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48"/>
        <v>122.14285714285715</v>
      </c>
      <c r="P525" s="13">
        <f t="shared" si="49"/>
        <v>41370.042303240742</v>
      </c>
      <c r="Q525" s="13">
        <f t="shared" si="50"/>
        <v>41400.042303240742</v>
      </c>
      <c r="R525" s="7">
        <f t="shared" si="51"/>
        <v>85.5</v>
      </c>
      <c r="S525" t="str">
        <f t="shared" si="52"/>
        <v>music</v>
      </c>
      <c r="T525" t="str">
        <f t="shared" si="53"/>
        <v>rock</v>
      </c>
    </row>
    <row r="526" spans="1:20" ht="32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48"/>
        <v>151.63999999999999</v>
      </c>
      <c r="P526" s="13">
        <f t="shared" si="49"/>
        <v>41767.406863425924</v>
      </c>
      <c r="Q526" s="13">
        <f t="shared" si="50"/>
        <v>41803.040972222225</v>
      </c>
      <c r="R526" s="7">
        <f t="shared" si="51"/>
        <v>64.254237288135599</v>
      </c>
      <c r="S526" t="str">
        <f t="shared" si="52"/>
        <v>music</v>
      </c>
      <c r="T526" t="str">
        <f t="shared" si="53"/>
        <v>rock</v>
      </c>
    </row>
    <row r="527" spans="1:20" ht="48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48"/>
        <v>104.44</v>
      </c>
      <c r="P527" s="13">
        <f t="shared" si="49"/>
        <v>41067.49086805556</v>
      </c>
      <c r="Q527" s="13">
        <f t="shared" si="50"/>
        <v>41097.49086805556</v>
      </c>
      <c r="R527" s="7">
        <f t="shared" si="51"/>
        <v>64.46913580246914</v>
      </c>
      <c r="S527" t="str">
        <f t="shared" si="52"/>
        <v>music</v>
      </c>
      <c r="T527" t="str">
        <f t="shared" si="53"/>
        <v>rock</v>
      </c>
    </row>
    <row r="528" spans="1:20" ht="48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48"/>
        <v>200.15333333333331</v>
      </c>
      <c r="P528" s="13">
        <f t="shared" si="49"/>
        <v>41843.39271990741</v>
      </c>
      <c r="Q528" s="13">
        <f t="shared" si="50"/>
        <v>41888.39271990741</v>
      </c>
      <c r="R528" s="7">
        <f t="shared" si="51"/>
        <v>118.2007874015748</v>
      </c>
      <c r="S528" t="str">
        <f t="shared" si="52"/>
        <v>music</v>
      </c>
      <c r="T528" t="str">
        <f t="shared" si="53"/>
        <v>rock</v>
      </c>
    </row>
    <row r="529" spans="1:20" ht="32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48"/>
        <v>101.8</v>
      </c>
      <c r="P529" s="13">
        <f t="shared" si="49"/>
        <v>40751.564432870371</v>
      </c>
      <c r="Q529" s="13">
        <f t="shared" si="50"/>
        <v>40811.564432870371</v>
      </c>
      <c r="R529" s="7">
        <f t="shared" si="51"/>
        <v>82.540540540540547</v>
      </c>
      <c r="S529" t="str">
        <f t="shared" si="52"/>
        <v>music</v>
      </c>
      <c r="T529" t="str">
        <f t="shared" si="53"/>
        <v>rock</v>
      </c>
    </row>
    <row r="530" spans="1:20" ht="48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48"/>
        <v>137.65714285714284</v>
      </c>
      <c r="P530" s="13">
        <f t="shared" si="49"/>
        <v>41543.738067129627</v>
      </c>
      <c r="Q530" s="13">
        <f t="shared" si="50"/>
        <v>41571.738067129627</v>
      </c>
      <c r="R530" s="7">
        <f t="shared" si="51"/>
        <v>34.170212765957444</v>
      </c>
      <c r="S530" t="str">
        <f t="shared" si="52"/>
        <v>music</v>
      </c>
      <c r="T530" t="str">
        <f t="shared" si="53"/>
        <v>rock</v>
      </c>
    </row>
    <row r="531" spans="1:20" ht="48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48"/>
        <v>303833.2</v>
      </c>
      <c r="P531" s="13">
        <f t="shared" si="49"/>
        <v>41855.533645833333</v>
      </c>
      <c r="Q531" s="13">
        <f t="shared" si="50"/>
        <v>41885.533645833333</v>
      </c>
      <c r="R531" s="7">
        <f t="shared" si="51"/>
        <v>42.73322081575246</v>
      </c>
      <c r="S531" t="str">
        <f t="shared" si="52"/>
        <v>music</v>
      </c>
      <c r="T531" t="str">
        <f t="shared" si="53"/>
        <v>rock</v>
      </c>
    </row>
    <row r="532" spans="1:20" ht="4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48"/>
        <v>198.85074626865671</v>
      </c>
      <c r="P532" s="13">
        <f t="shared" si="49"/>
        <v>40487.371365740742</v>
      </c>
      <c r="Q532" s="13">
        <f t="shared" si="50"/>
        <v>40543.957638888889</v>
      </c>
      <c r="R532" s="7">
        <f t="shared" si="51"/>
        <v>94.489361702127653</v>
      </c>
      <c r="S532" t="str">
        <f t="shared" si="52"/>
        <v>music</v>
      </c>
      <c r="T532" t="str">
        <f t="shared" si="53"/>
        <v>rock</v>
      </c>
    </row>
    <row r="533" spans="1:20" ht="48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48"/>
        <v>202.36666666666667</v>
      </c>
      <c r="P533" s="13">
        <f t="shared" si="49"/>
        <v>41579.595509259263</v>
      </c>
      <c r="Q533" s="13">
        <f t="shared" si="50"/>
        <v>41609.637175925927</v>
      </c>
      <c r="R533" s="7">
        <f t="shared" si="51"/>
        <v>55.697247706422019</v>
      </c>
      <c r="S533" t="str">
        <f t="shared" si="52"/>
        <v>music</v>
      </c>
      <c r="T533" t="str">
        <f t="shared" si="53"/>
        <v>rock</v>
      </c>
    </row>
    <row r="534" spans="1:20" ht="48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48"/>
        <v>117.96376666666666</v>
      </c>
      <c r="P534" s="13">
        <f t="shared" si="49"/>
        <v>40921.669340277782</v>
      </c>
      <c r="Q534" s="13">
        <f t="shared" si="50"/>
        <v>40951.669340277782</v>
      </c>
      <c r="R534" s="7">
        <f t="shared" si="51"/>
        <v>98.030831024930734</v>
      </c>
      <c r="S534" t="str">
        <f t="shared" si="52"/>
        <v>music</v>
      </c>
      <c r="T534" t="str">
        <f t="shared" si="53"/>
        <v>rock</v>
      </c>
    </row>
    <row r="535" spans="1:20" ht="48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48"/>
        <v>294.72727272727275</v>
      </c>
      <c r="P535" s="13">
        <f t="shared" si="49"/>
        <v>40586.835532407407</v>
      </c>
      <c r="Q535" s="13">
        <f t="shared" si="50"/>
        <v>40635.793865740743</v>
      </c>
      <c r="R535" s="7">
        <f t="shared" si="51"/>
        <v>92.102272727272734</v>
      </c>
      <c r="S535" t="str">
        <f t="shared" si="52"/>
        <v>music</v>
      </c>
      <c r="T535" t="str">
        <f t="shared" si="53"/>
        <v>rock</v>
      </c>
    </row>
    <row r="536" spans="1:20" ht="48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48"/>
        <v>213.14633333333336</v>
      </c>
      <c r="P536" s="13">
        <f t="shared" si="49"/>
        <v>41487.361250000002</v>
      </c>
      <c r="Q536" s="13">
        <f t="shared" si="50"/>
        <v>41517.361250000002</v>
      </c>
      <c r="R536" s="7">
        <f t="shared" si="51"/>
        <v>38.175462686567165</v>
      </c>
      <c r="S536" t="str">
        <f t="shared" si="52"/>
        <v>music</v>
      </c>
      <c r="T536" t="str">
        <f t="shared" si="53"/>
        <v>rock</v>
      </c>
    </row>
    <row r="537" spans="1:20" ht="32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48"/>
        <v>104.24</v>
      </c>
      <c r="P537" s="13">
        <f t="shared" si="49"/>
        <v>41766.720648148148</v>
      </c>
      <c r="Q537" s="13">
        <f t="shared" si="50"/>
        <v>41798.915972222225</v>
      </c>
      <c r="R537" s="7">
        <f t="shared" si="51"/>
        <v>27.145833333333332</v>
      </c>
      <c r="S537" t="str">
        <f t="shared" si="52"/>
        <v>music</v>
      </c>
      <c r="T537" t="str">
        <f t="shared" si="53"/>
        <v>rock</v>
      </c>
    </row>
    <row r="538" spans="1:20" ht="48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48"/>
        <v>113.66666666666667</v>
      </c>
      <c r="P538" s="13">
        <f t="shared" si="49"/>
        <v>41666.592824074076</v>
      </c>
      <c r="Q538" s="13">
        <f t="shared" si="50"/>
        <v>41696.592824074076</v>
      </c>
      <c r="R538" s="7">
        <f t="shared" si="51"/>
        <v>50.689189189189186</v>
      </c>
      <c r="S538" t="str">
        <f t="shared" si="52"/>
        <v>music</v>
      </c>
      <c r="T538" t="str">
        <f t="shared" si="53"/>
        <v>rock</v>
      </c>
    </row>
    <row r="539" spans="1:20" ht="32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48"/>
        <v>101.25</v>
      </c>
      <c r="P539" s="13">
        <f t="shared" si="49"/>
        <v>41638.092905092592</v>
      </c>
      <c r="Q539" s="13">
        <f t="shared" si="50"/>
        <v>41668.092905092592</v>
      </c>
      <c r="R539" s="7">
        <f t="shared" si="51"/>
        <v>38.942307692307693</v>
      </c>
      <c r="S539" t="str">
        <f t="shared" si="52"/>
        <v>music</v>
      </c>
      <c r="T539" t="str">
        <f t="shared" si="53"/>
        <v>rock</v>
      </c>
    </row>
    <row r="540" spans="1:20" ht="48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48"/>
        <v>125.41538461538462</v>
      </c>
      <c r="P540" s="13">
        <f t="shared" si="49"/>
        <v>41656.512638888889</v>
      </c>
      <c r="Q540" s="13">
        <f t="shared" si="50"/>
        <v>41686.512638888889</v>
      </c>
      <c r="R540" s="7">
        <f t="shared" si="51"/>
        <v>77.638095238095232</v>
      </c>
      <c r="S540" t="str">
        <f t="shared" si="52"/>
        <v>music</v>
      </c>
      <c r="T540" t="str">
        <f t="shared" si="53"/>
        <v>rock</v>
      </c>
    </row>
    <row r="541" spans="1:20" ht="32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48"/>
        <v>119</v>
      </c>
      <c r="P541" s="13">
        <f t="shared" si="49"/>
        <v>41691.834143518521</v>
      </c>
      <c r="Q541" s="13">
        <f t="shared" si="50"/>
        <v>41726.791666666664</v>
      </c>
      <c r="R541" s="7">
        <f t="shared" si="51"/>
        <v>43.536585365853661</v>
      </c>
      <c r="S541" t="str">
        <f t="shared" si="52"/>
        <v>music</v>
      </c>
      <c r="T541" t="str">
        <f t="shared" si="53"/>
        <v>rock</v>
      </c>
    </row>
    <row r="542" spans="1:20" ht="4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48"/>
        <v>166.46153846153845</v>
      </c>
      <c r="P542" s="13">
        <f t="shared" si="49"/>
        <v>41547.412997685184</v>
      </c>
      <c r="Q542" s="13">
        <f t="shared" si="50"/>
        <v>41576.412997685184</v>
      </c>
      <c r="R542" s="7">
        <f t="shared" si="51"/>
        <v>31.823529411764707</v>
      </c>
      <c r="S542" t="str">
        <f t="shared" si="52"/>
        <v>music</v>
      </c>
      <c r="T542" t="str">
        <f t="shared" si="53"/>
        <v>rock</v>
      </c>
    </row>
    <row r="543" spans="1:20" ht="64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48"/>
        <v>119.14771428571429</v>
      </c>
      <c r="P543" s="13">
        <f t="shared" si="49"/>
        <v>40465.405266203699</v>
      </c>
      <c r="Q543" s="13">
        <f t="shared" si="50"/>
        <v>40512.405266203699</v>
      </c>
      <c r="R543" s="7">
        <f t="shared" si="51"/>
        <v>63.184393939393942</v>
      </c>
      <c r="S543" t="str">
        <f t="shared" si="52"/>
        <v>music</v>
      </c>
      <c r="T543" t="str">
        <f t="shared" si="53"/>
        <v>rock</v>
      </c>
    </row>
    <row r="544" spans="1:20" ht="32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48"/>
        <v>100.47368421052632</v>
      </c>
      <c r="P544" s="13">
        <f t="shared" si="49"/>
        <v>41620.62667824074</v>
      </c>
      <c r="Q544" s="13">
        <f t="shared" si="50"/>
        <v>41650.62667824074</v>
      </c>
      <c r="R544" s="7">
        <f t="shared" si="51"/>
        <v>190.9</v>
      </c>
      <c r="S544" t="str">
        <f t="shared" si="52"/>
        <v>music</v>
      </c>
      <c r="T544" t="str">
        <f t="shared" si="53"/>
        <v>rock</v>
      </c>
    </row>
    <row r="545" spans="1:20" ht="4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48"/>
        <v>101.8</v>
      </c>
      <c r="P545" s="13">
        <f t="shared" si="49"/>
        <v>41449.335162037038</v>
      </c>
      <c r="Q545" s="13">
        <f t="shared" si="50"/>
        <v>41479.335162037038</v>
      </c>
      <c r="R545" s="7">
        <f t="shared" si="51"/>
        <v>140.85534591194968</v>
      </c>
      <c r="S545" t="str">
        <f t="shared" si="52"/>
        <v>music</v>
      </c>
      <c r="T545" t="str">
        <f t="shared" si="53"/>
        <v>rock</v>
      </c>
    </row>
    <row r="546" spans="1:20" ht="32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48"/>
        <v>116.66666666666667</v>
      </c>
      <c r="P546" s="13">
        <f t="shared" si="49"/>
        <v>41507.595451388886</v>
      </c>
      <c r="Q546" s="13">
        <f t="shared" si="50"/>
        <v>41537.595451388886</v>
      </c>
      <c r="R546" s="7">
        <f t="shared" si="51"/>
        <v>76.92307692307692</v>
      </c>
      <c r="S546" t="str">
        <f t="shared" si="52"/>
        <v>music</v>
      </c>
      <c r="T546" t="str">
        <f t="shared" si="53"/>
        <v>rock</v>
      </c>
    </row>
    <row r="547" spans="1:20" ht="48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48"/>
        <v>108.64893617021276</v>
      </c>
      <c r="P547" s="13">
        <f t="shared" si="49"/>
        <v>42445.573055555549</v>
      </c>
      <c r="Q547" s="13">
        <f t="shared" si="50"/>
        <v>42475.75</v>
      </c>
      <c r="R547" s="7">
        <f t="shared" si="51"/>
        <v>99.15533980582525</v>
      </c>
      <c r="S547" t="str">
        <f t="shared" si="52"/>
        <v>music</v>
      </c>
      <c r="T547" t="str">
        <f t="shared" si="53"/>
        <v>rock</v>
      </c>
    </row>
    <row r="548" spans="1:20" ht="32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48"/>
        <v>114.72</v>
      </c>
      <c r="P548" s="13">
        <f t="shared" si="49"/>
        <v>40933.606967592597</v>
      </c>
      <c r="Q548" s="13">
        <f t="shared" si="50"/>
        <v>40993.565300925926</v>
      </c>
      <c r="R548" s="7">
        <f t="shared" si="51"/>
        <v>67.881656804733723</v>
      </c>
      <c r="S548" t="str">
        <f t="shared" si="52"/>
        <v>music</v>
      </c>
      <c r="T548" t="str">
        <f t="shared" si="53"/>
        <v>rock</v>
      </c>
    </row>
    <row r="549" spans="1:20" ht="48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48"/>
        <v>101.8</v>
      </c>
      <c r="P549" s="13">
        <f t="shared" si="49"/>
        <v>41561.433553240742</v>
      </c>
      <c r="Q549" s="13">
        <f t="shared" si="50"/>
        <v>41591.475219907406</v>
      </c>
      <c r="R549" s="7">
        <f t="shared" si="51"/>
        <v>246.29032258064515</v>
      </c>
      <c r="S549" t="str">
        <f t="shared" si="52"/>
        <v>music</v>
      </c>
      <c r="T549" t="str">
        <f t="shared" si="53"/>
        <v>rock</v>
      </c>
    </row>
    <row r="550" spans="1:20" ht="48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48"/>
        <v>106</v>
      </c>
      <c r="P550" s="13">
        <f t="shared" si="49"/>
        <v>40274.495127314818</v>
      </c>
      <c r="Q550" s="13">
        <f t="shared" si="50"/>
        <v>40343.916666666664</v>
      </c>
      <c r="R550" s="7">
        <f t="shared" si="51"/>
        <v>189.28571428571428</v>
      </c>
      <c r="S550" t="str">
        <f t="shared" si="52"/>
        <v>music</v>
      </c>
      <c r="T550" t="str">
        <f t="shared" si="53"/>
        <v>rock</v>
      </c>
    </row>
    <row r="551" spans="1:20" ht="32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48"/>
        <v>103.49999999999999</v>
      </c>
      <c r="P551" s="13">
        <f t="shared" si="49"/>
        <v>41852.480219907404</v>
      </c>
      <c r="Q551" s="13">
        <f t="shared" si="50"/>
        <v>41882.480219907404</v>
      </c>
      <c r="R551" s="7">
        <f t="shared" si="51"/>
        <v>76.666666666666671</v>
      </c>
      <c r="S551" t="str">
        <f t="shared" si="52"/>
        <v>music</v>
      </c>
      <c r="T551" t="str">
        <f t="shared" si="53"/>
        <v>rock</v>
      </c>
    </row>
    <row r="552" spans="1:20" ht="48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48"/>
        <v>154.97535999999999</v>
      </c>
      <c r="P552" s="13">
        <f t="shared" si="49"/>
        <v>41116.440104166664</v>
      </c>
      <c r="Q552" s="13">
        <f t="shared" si="50"/>
        <v>41151.440104166664</v>
      </c>
      <c r="R552" s="7">
        <f t="shared" si="51"/>
        <v>82.963254817987149</v>
      </c>
      <c r="S552" t="str">
        <f t="shared" si="52"/>
        <v>music</v>
      </c>
      <c r="T552" t="str">
        <f t="shared" si="53"/>
        <v>rock</v>
      </c>
    </row>
    <row r="553" spans="1:20" ht="48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48"/>
        <v>162.14066666666668</v>
      </c>
      <c r="P553" s="13">
        <f t="shared" si="49"/>
        <v>41458.617905092593</v>
      </c>
      <c r="Q553" s="13">
        <f t="shared" si="50"/>
        <v>41493.617905092593</v>
      </c>
      <c r="R553" s="7">
        <f t="shared" si="51"/>
        <v>62.522107969151669</v>
      </c>
      <c r="S553" t="str">
        <f t="shared" si="52"/>
        <v>music</v>
      </c>
      <c r="T553" t="str">
        <f t="shared" si="53"/>
        <v>rock</v>
      </c>
    </row>
    <row r="554" spans="1:20" ht="32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48"/>
        <v>104.42100000000001</v>
      </c>
      <c r="P554" s="13">
        <f t="shared" si="49"/>
        <v>40007.454247685186</v>
      </c>
      <c r="Q554" s="13">
        <f t="shared" si="50"/>
        <v>40056.916666666664</v>
      </c>
      <c r="R554" s="7">
        <f t="shared" si="51"/>
        <v>46.06808823529412</v>
      </c>
      <c r="S554" t="str">
        <f t="shared" si="52"/>
        <v>music</v>
      </c>
      <c r="T554" t="str">
        <f t="shared" si="53"/>
        <v>rock</v>
      </c>
    </row>
    <row r="555" spans="1:20" ht="48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48"/>
        <v>106.12433333333333</v>
      </c>
      <c r="P555" s="13">
        <f t="shared" si="49"/>
        <v>41121.311886574076</v>
      </c>
      <c r="Q555" s="13">
        <f t="shared" si="50"/>
        <v>41156.311886574076</v>
      </c>
      <c r="R555" s="7">
        <f t="shared" si="51"/>
        <v>38.543946731234868</v>
      </c>
      <c r="S555" t="str">
        <f t="shared" si="52"/>
        <v>music</v>
      </c>
      <c r="T555" t="str">
        <f t="shared" si="53"/>
        <v>rock</v>
      </c>
    </row>
    <row r="556" spans="1:20" ht="48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48"/>
        <v>154.93846153846152</v>
      </c>
      <c r="P556" s="13">
        <f t="shared" si="49"/>
        <v>41786.305162037039</v>
      </c>
      <c r="Q556" s="13">
        <f t="shared" si="50"/>
        <v>41814.833333333336</v>
      </c>
      <c r="R556" s="7">
        <f t="shared" si="51"/>
        <v>53.005263157894738</v>
      </c>
      <c r="S556" t="str">
        <f t="shared" si="52"/>
        <v>music</v>
      </c>
      <c r="T556" t="str">
        <f t="shared" si="53"/>
        <v>rock</v>
      </c>
    </row>
    <row r="557" spans="1:20" ht="48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48"/>
        <v>110.77157238734421</v>
      </c>
      <c r="P557" s="13">
        <f t="shared" si="49"/>
        <v>41681.849189814813</v>
      </c>
      <c r="Q557" s="13">
        <f t="shared" si="50"/>
        <v>41721.807523148149</v>
      </c>
      <c r="R557" s="7">
        <f t="shared" si="51"/>
        <v>73.355396825396824</v>
      </c>
      <c r="S557" t="str">
        <f t="shared" si="52"/>
        <v>music</v>
      </c>
      <c r="T557" t="str">
        <f t="shared" si="53"/>
        <v>rock</v>
      </c>
    </row>
    <row r="558" spans="1:20" ht="48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48"/>
        <v>110.91186666666665</v>
      </c>
      <c r="P558" s="13">
        <f t="shared" si="49"/>
        <v>40513.507569444446</v>
      </c>
      <c r="Q558" s="13">
        <f t="shared" si="50"/>
        <v>40603.507569444446</v>
      </c>
      <c r="R558" s="7">
        <f t="shared" si="51"/>
        <v>127.97523076923076</v>
      </c>
      <c r="S558" t="str">
        <f t="shared" si="52"/>
        <v>music</v>
      </c>
      <c r="T558" t="str">
        <f t="shared" si="53"/>
        <v>rock</v>
      </c>
    </row>
    <row r="559" spans="1:20" ht="48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48"/>
        <v>110.71428571428572</v>
      </c>
      <c r="P559" s="13">
        <f t="shared" si="49"/>
        <v>41463.493472222224</v>
      </c>
      <c r="Q559" s="13">
        <f t="shared" si="50"/>
        <v>41483.493472222224</v>
      </c>
      <c r="R559" s="7">
        <f t="shared" si="51"/>
        <v>104.72972972972973</v>
      </c>
      <c r="S559" t="str">
        <f t="shared" si="52"/>
        <v>music</v>
      </c>
      <c r="T559" t="str">
        <f t="shared" si="53"/>
        <v>rock</v>
      </c>
    </row>
    <row r="560" spans="1:20" ht="48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48"/>
        <v>123.61333333333333</v>
      </c>
      <c r="P560" s="13">
        <f t="shared" si="49"/>
        <v>41586.225173611114</v>
      </c>
      <c r="Q560" s="13">
        <f t="shared" si="50"/>
        <v>41616.957638888889</v>
      </c>
      <c r="R560" s="7">
        <f t="shared" si="51"/>
        <v>67.671532846715323</v>
      </c>
      <c r="S560" t="str">
        <f t="shared" si="52"/>
        <v>music</v>
      </c>
      <c r="T560" t="str">
        <f t="shared" si="53"/>
        <v>rock</v>
      </c>
    </row>
    <row r="561" spans="1:20" ht="48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48"/>
        <v>211.05</v>
      </c>
      <c r="P561" s="13">
        <f t="shared" si="49"/>
        <v>41320.467465277776</v>
      </c>
      <c r="Q561" s="13">
        <f t="shared" si="50"/>
        <v>41343.916666666664</v>
      </c>
      <c r="R561" s="7">
        <f t="shared" si="51"/>
        <v>95.931818181818187</v>
      </c>
      <c r="S561" t="str">
        <f t="shared" si="52"/>
        <v>music</v>
      </c>
      <c r="T561" t="str">
        <f t="shared" si="53"/>
        <v>rock</v>
      </c>
    </row>
    <row r="562" spans="1:20" ht="48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48"/>
        <v>101</v>
      </c>
      <c r="P562" s="13">
        <f t="shared" si="49"/>
        <v>42711.98474537037</v>
      </c>
      <c r="Q562" s="13">
        <f t="shared" si="50"/>
        <v>42735.457638888889</v>
      </c>
      <c r="R562" s="7">
        <f t="shared" si="51"/>
        <v>65.161290322580641</v>
      </c>
      <c r="S562" t="str">
        <f t="shared" si="52"/>
        <v>theater</v>
      </c>
      <c r="T562" t="str">
        <f t="shared" si="53"/>
        <v>plays</v>
      </c>
    </row>
    <row r="563" spans="1:20" ht="48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48"/>
        <v>101.64999999999999</v>
      </c>
      <c r="P563" s="13">
        <f t="shared" si="49"/>
        <v>42160.333043981482</v>
      </c>
      <c r="Q563" s="13">
        <f t="shared" si="50"/>
        <v>42175.333043981482</v>
      </c>
      <c r="R563" s="7">
        <f t="shared" si="51"/>
        <v>32.269841269841272</v>
      </c>
      <c r="S563" t="str">
        <f t="shared" si="52"/>
        <v>theater</v>
      </c>
      <c r="T563" t="str">
        <f t="shared" si="53"/>
        <v>plays</v>
      </c>
    </row>
    <row r="564" spans="1:20" ht="48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48"/>
        <v>108.33333333333333</v>
      </c>
      <c r="P564" s="13">
        <f t="shared" si="49"/>
        <v>42039.134571759263</v>
      </c>
      <c r="Q564" s="13">
        <f t="shared" si="50"/>
        <v>42052.333333333328</v>
      </c>
      <c r="R564" s="7">
        <f t="shared" si="51"/>
        <v>81.25</v>
      </c>
      <c r="S564" t="str">
        <f t="shared" si="52"/>
        <v>theater</v>
      </c>
      <c r="T564" t="str">
        <f t="shared" si="53"/>
        <v>plays</v>
      </c>
    </row>
    <row r="565" spans="1:20" ht="64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48"/>
        <v>242</v>
      </c>
      <c r="P565" s="13">
        <f t="shared" si="49"/>
        <v>42107.371018518519</v>
      </c>
      <c r="Q565" s="13">
        <f t="shared" si="50"/>
        <v>42167.371018518519</v>
      </c>
      <c r="R565" s="7">
        <f t="shared" si="51"/>
        <v>24.2</v>
      </c>
      <c r="S565" t="str">
        <f t="shared" si="52"/>
        <v>theater</v>
      </c>
      <c r="T565" t="str">
        <f t="shared" si="53"/>
        <v>plays</v>
      </c>
    </row>
    <row r="566" spans="1:20" ht="48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48"/>
        <v>100.44999999999999</v>
      </c>
      <c r="P566" s="13">
        <f t="shared" si="49"/>
        <v>42560.904664351852</v>
      </c>
      <c r="Q566" s="13">
        <f t="shared" si="50"/>
        <v>42591.916666666672</v>
      </c>
      <c r="R566" s="7">
        <f t="shared" si="51"/>
        <v>65.868852459016395</v>
      </c>
      <c r="S566" t="str">
        <f t="shared" si="52"/>
        <v>theater</v>
      </c>
      <c r="T566" t="str">
        <f t="shared" si="53"/>
        <v>plays</v>
      </c>
    </row>
    <row r="567" spans="1:20" ht="48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48"/>
        <v>125.06666666666666</v>
      </c>
      <c r="P567" s="13">
        <f t="shared" si="49"/>
        <v>42708.884780092587</v>
      </c>
      <c r="Q567" s="13">
        <f t="shared" si="50"/>
        <v>42738.884780092587</v>
      </c>
      <c r="R567" s="7">
        <f t="shared" si="51"/>
        <v>36.07692307692308</v>
      </c>
      <c r="S567" t="str">
        <f t="shared" si="52"/>
        <v>theater</v>
      </c>
      <c r="T567" t="str">
        <f t="shared" si="53"/>
        <v>plays</v>
      </c>
    </row>
    <row r="568" spans="1:20" ht="32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48"/>
        <v>108.57142857142857</v>
      </c>
      <c r="P568" s="13">
        <f t="shared" si="49"/>
        <v>42086.364942129629</v>
      </c>
      <c r="Q568" s="13">
        <f t="shared" si="50"/>
        <v>42117.040972222225</v>
      </c>
      <c r="R568" s="7">
        <f t="shared" si="51"/>
        <v>44.186046511627907</v>
      </c>
      <c r="S568" t="str">
        <f t="shared" si="52"/>
        <v>theater</v>
      </c>
      <c r="T568" t="str">
        <f t="shared" si="53"/>
        <v>plays</v>
      </c>
    </row>
    <row r="569" spans="1:20" ht="4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48"/>
        <v>145.70000000000002</v>
      </c>
      <c r="P569" s="13">
        <f t="shared" si="49"/>
        <v>42064.402673611112</v>
      </c>
      <c r="Q569" s="13">
        <f t="shared" si="50"/>
        <v>42101.041666666672</v>
      </c>
      <c r="R569" s="7">
        <f t="shared" si="51"/>
        <v>104.07142857142857</v>
      </c>
      <c r="S569" t="str">
        <f t="shared" si="52"/>
        <v>theater</v>
      </c>
      <c r="T569" t="str">
        <f t="shared" si="53"/>
        <v>plays</v>
      </c>
    </row>
    <row r="570" spans="1:20" ht="48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48"/>
        <v>110.00000000000001</v>
      </c>
      <c r="P570" s="13">
        <f t="shared" si="49"/>
        <v>42256.514212962968</v>
      </c>
      <c r="Q570" s="13">
        <f t="shared" si="50"/>
        <v>42283.707638888889</v>
      </c>
      <c r="R570" s="7">
        <f t="shared" si="51"/>
        <v>35.96153846153846</v>
      </c>
      <c r="S570" t="str">
        <f t="shared" si="52"/>
        <v>theater</v>
      </c>
      <c r="T570" t="str">
        <f t="shared" si="53"/>
        <v>plays</v>
      </c>
    </row>
    <row r="571" spans="1:20" ht="48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48"/>
        <v>102.23333333333333</v>
      </c>
      <c r="P571" s="13">
        <f t="shared" si="49"/>
        <v>42292.451053240744</v>
      </c>
      <c r="Q571" s="13">
        <f t="shared" si="50"/>
        <v>42322.492719907401</v>
      </c>
      <c r="R571" s="7">
        <f t="shared" si="51"/>
        <v>127.79166666666667</v>
      </c>
      <c r="S571" t="str">
        <f t="shared" si="52"/>
        <v>theater</v>
      </c>
      <c r="T571" t="str">
        <f t="shared" si="53"/>
        <v>plays</v>
      </c>
    </row>
    <row r="572" spans="1:20" ht="4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48"/>
        <v>122</v>
      </c>
      <c r="P572" s="13">
        <f t="shared" si="49"/>
        <v>42278.203668981485</v>
      </c>
      <c r="Q572" s="13">
        <f t="shared" si="50"/>
        <v>42296.208333333328</v>
      </c>
      <c r="R572" s="7">
        <f t="shared" si="51"/>
        <v>27.727272727272727</v>
      </c>
      <c r="S572" t="str">
        <f t="shared" si="52"/>
        <v>theater</v>
      </c>
      <c r="T572" t="str">
        <f t="shared" si="53"/>
        <v>plays</v>
      </c>
    </row>
    <row r="573" spans="1:20" ht="48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48"/>
        <v>101.96000000000001</v>
      </c>
      <c r="P573" s="13">
        <f t="shared" si="49"/>
        <v>42184.322881944448</v>
      </c>
      <c r="Q573" s="13">
        <f t="shared" si="50"/>
        <v>42214.458333333328</v>
      </c>
      <c r="R573" s="7">
        <f t="shared" si="51"/>
        <v>39.828125</v>
      </c>
      <c r="S573" t="str">
        <f t="shared" si="52"/>
        <v>theater</v>
      </c>
      <c r="T573" t="str">
        <f t="shared" si="53"/>
        <v>plays</v>
      </c>
    </row>
    <row r="574" spans="1:20" ht="48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48"/>
        <v>141.1764705882353</v>
      </c>
      <c r="P574" s="13">
        <f t="shared" si="49"/>
        <v>42422.800613425927</v>
      </c>
      <c r="Q574" s="13">
        <f t="shared" si="50"/>
        <v>42442.758946759262</v>
      </c>
      <c r="R574" s="7">
        <f t="shared" si="51"/>
        <v>52.173913043478258</v>
      </c>
      <c r="S574" t="str">
        <f t="shared" si="52"/>
        <v>theater</v>
      </c>
      <c r="T574" t="str">
        <f t="shared" si="53"/>
        <v>plays</v>
      </c>
    </row>
    <row r="575" spans="1:20" ht="48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48"/>
        <v>109.52500000000001</v>
      </c>
      <c r="P575" s="13">
        <f t="shared" si="49"/>
        <v>42461.497199074074</v>
      </c>
      <c r="Q575" s="13">
        <f t="shared" si="50"/>
        <v>42491.497199074074</v>
      </c>
      <c r="R575" s="7">
        <f t="shared" si="51"/>
        <v>92.037815126050418</v>
      </c>
      <c r="S575" t="str">
        <f t="shared" si="52"/>
        <v>theater</v>
      </c>
      <c r="T575" t="str">
        <f t="shared" si="53"/>
        <v>plays</v>
      </c>
    </row>
    <row r="576" spans="1:20" ht="48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48"/>
        <v>104.65</v>
      </c>
      <c r="P576" s="13">
        <f t="shared" si="49"/>
        <v>42458.430925925932</v>
      </c>
      <c r="Q576" s="13">
        <f t="shared" si="50"/>
        <v>42488.430925925932</v>
      </c>
      <c r="R576" s="7">
        <f t="shared" si="51"/>
        <v>63.424242424242422</v>
      </c>
      <c r="S576" t="str">
        <f t="shared" si="52"/>
        <v>theater</v>
      </c>
      <c r="T576" t="str">
        <f t="shared" si="53"/>
        <v>plays</v>
      </c>
    </row>
    <row r="577" spans="1:20" ht="48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48"/>
        <v>124</v>
      </c>
      <c r="P577" s="13">
        <f t="shared" si="49"/>
        <v>42169.564340277779</v>
      </c>
      <c r="Q577" s="13">
        <f t="shared" si="50"/>
        <v>42199.564340277779</v>
      </c>
      <c r="R577" s="7">
        <f t="shared" si="51"/>
        <v>135.625</v>
      </c>
      <c r="S577" t="str">
        <f t="shared" si="52"/>
        <v>theater</v>
      </c>
      <c r="T577" t="str">
        <f t="shared" si="53"/>
        <v>plays</v>
      </c>
    </row>
    <row r="578" spans="1:20" ht="48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ref="O578:O641" si="54">(E578/D578)*100</f>
        <v>135</v>
      </c>
      <c r="P578" s="13">
        <f t="shared" ref="P578:P641" si="55">(((J578/60)/60)/24)+DATE(1970,1,1)+(-6/24)</f>
        <v>42483.425208333334</v>
      </c>
      <c r="Q578" s="13">
        <f t="shared" ref="Q578:Q641" si="56">(((I578/60)/60)/24)+DATE(1970,1,1)+(-6/24)</f>
        <v>42522.539583333331</v>
      </c>
      <c r="R578" s="7">
        <f t="shared" ref="R578:R641" si="57">E578/L578</f>
        <v>168.75</v>
      </c>
      <c r="S578" t="str">
        <f t="shared" ref="S578:S641" si="58">LEFT(N578,SEARCH("/",N578,1)-1)</f>
        <v>theater</v>
      </c>
      <c r="T578" t="str">
        <f t="shared" ref="T578:T641" si="59">RIGHT(N578,LEN(N578)-SEARCH("/",N578,1))</f>
        <v>plays</v>
      </c>
    </row>
    <row r="579" spans="1:20" ht="48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si="54"/>
        <v>102.75000000000001</v>
      </c>
      <c r="P579" s="13">
        <f t="shared" si="55"/>
        <v>42195.499745370369</v>
      </c>
      <c r="Q579" s="13">
        <f t="shared" si="56"/>
        <v>42205.875</v>
      </c>
      <c r="R579" s="7">
        <f t="shared" si="57"/>
        <v>70.862068965517238</v>
      </c>
      <c r="S579" t="str">
        <f t="shared" si="58"/>
        <v>theater</v>
      </c>
      <c r="T579" t="str">
        <f t="shared" si="59"/>
        <v>plays</v>
      </c>
    </row>
    <row r="580" spans="1:20" ht="48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54"/>
        <v>100</v>
      </c>
      <c r="P580" s="13">
        <f t="shared" si="55"/>
        <v>42674.807997685188</v>
      </c>
      <c r="Q580" s="13">
        <f t="shared" si="56"/>
        <v>42704.849664351852</v>
      </c>
      <c r="R580" s="7">
        <f t="shared" si="57"/>
        <v>50</v>
      </c>
      <c r="S580" t="str">
        <f t="shared" si="58"/>
        <v>theater</v>
      </c>
      <c r="T580" t="str">
        <f t="shared" si="59"/>
        <v>plays</v>
      </c>
    </row>
    <row r="581" spans="1:20" ht="32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54"/>
        <v>130.26085714285716</v>
      </c>
      <c r="P581" s="13">
        <f t="shared" si="55"/>
        <v>42566.191203703704</v>
      </c>
      <c r="Q581" s="13">
        <f t="shared" si="56"/>
        <v>42582.208333333328</v>
      </c>
      <c r="R581" s="7">
        <f t="shared" si="57"/>
        <v>42.214166666666671</v>
      </c>
      <c r="S581" t="str">
        <f t="shared" si="58"/>
        <v>theater</v>
      </c>
      <c r="T581" t="str">
        <f t="shared" si="59"/>
        <v>plays</v>
      </c>
    </row>
    <row r="582" spans="1:20" ht="48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54"/>
        <v>377.73333333333335</v>
      </c>
      <c r="P582" s="13">
        <f t="shared" si="55"/>
        <v>42522.539803240739</v>
      </c>
      <c r="Q582" s="13">
        <f t="shared" si="56"/>
        <v>42551.539803240739</v>
      </c>
      <c r="R582" s="7">
        <f t="shared" si="57"/>
        <v>40.762589928057551</v>
      </c>
      <c r="S582" t="str">
        <f t="shared" si="58"/>
        <v>publishing</v>
      </c>
      <c r="T582" t="str">
        <f t="shared" si="59"/>
        <v>nonfiction</v>
      </c>
    </row>
    <row r="583" spans="1:20" ht="48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54"/>
        <v>125</v>
      </c>
      <c r="P583" s="13">
        <f t="shared" si="55"/>
        <v>41799.564340277779</v>
      </c>
      <c r="Q583" s="13">
        <f t="shared" si="56"/>
        <v>41834.564340277779</v>
      </c>
      <c r="R583" s="7">
        <f t="shared" si="57"/>
        <v>53.571428571428569</v>
      </c>
      <c r="S583" t="str">
        <f t="shared" si="58"/>
        <v>publishing</v>
      </c>
      <c r="T583" t="str">
        <f t="shared" si="59"/>
        <v>nonfiction</v>
      </c>
    </row>
    <row r="584" spans="1:20" ht="4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54"/>
        <v>147.32653061224491</v>
      </c>
      <c r="P584" s="13">
        <f t="shared" si="55"/>
        <v>41421.825821759259</v>
      </c>
      <c r="Q584" s="13">
        <f t="shared" si="56"/>
        <v>41451.825821759259</v>
      </c>
      <c r="R584" s="7">
        <f t="shared" si="57"/>
        <v>48.449664429530202</v>
      </c>
      <c r="S584" t="str">
        <f t="shared" si="58"/>
        <v>publishing</v>
      </c>
      <c r="T584" t="str">
        <f t="shared" si="59"/>
        <v>nonfiction</v>
      </c>
    </row>
    <row r="585" spans="1:20" ht="4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54"/>
        <v>102.2</v>
      </c>
      <c r="P585" s="13">
        <f t="shared" si="55"/>
        <v>42040.388020833328</v>
      </c>
      <c r="Q585" s="13">
        <f t="shared" si="56"/>
        <v>42070.388020833328</v>
      </c>
      <c r="R585" s="7">
        <f t="shared" si="57"/>
        <v>82.41935483870968</v>
      </c>
      <c r="S585" t="str">
        <f t="shared" si="58"/>
        <v>publishing</v>
      </c>
      <c r="T585" t="str">
        <f t="shared" si="59"/>
        <v>nonfiction</v>
      </c>
    </row>
    <row r="586" spans="1:20" ht="48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54"/>
        <v>101.8723404255319</v>
      </c>
      <c r="P586" s="13">
        <f t="shared" si="55"/>
        <v>41963.256168981476</v>
      </c>
      <c r="Q586" s="13">
        <f t="shared" si="56"/>
        <v>41991.256168981476</v>
      </c>
      <c r="R586" s="7">
        <f t="shared" si="57"/>
        <v>230.19230769230768</v>
      </c>
      <c r="S586" t="str">
        <f t="shared" si="58"/>
        <v>publishing</v>
      </c>
      <c r="T586" t="str">
        <f t="shared" si="59"/>
        <v>nonfiction</v>
      </c>
    </row>
    <row r="587" spans="1:20" ht="48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54"/>
        <v>204.2</v>
      </c>
      <c r="P587" s="13">
        <f t="shared" si="55"/>
        <v>42317.08258101852</v>
      </c>
      <c r="Q587" s="13">
        <f t="shared" si="56"/>
        <v>42354.040972222225</v>
      </c>
      <c r="R587" s="7">
        <f t="shared" si="57"/>
        <v>59.360465116279073</v>
      </c>
      <c r="S587" t="str">
        <f t="shared" si="58"/>
        <v>publishing</v>
      </c>
      <c r="T587" t="str">
        <f t="shared" si="59"/>
        <v>nonfiction</v>
      </c>
    </row>
    <row r="588" spans="1:20" ht="48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54"/>
        <v>104.05</v>
      </c>
      <c r="P588" s="13">
        <f t="shared" si="55"/>
        <v>42333.763124999998</v>
      </c>
      <c r="Q588" s="13">
        <f t="shared" si="56"/>
        <v>42363.763124999998</v>
      </c>
      <c r="R588" s="7">
        <f t="shared" si="57"/>
        <v>66.698717948717942</v>
      </c>
      <c r="S588" t="str">
        <f t="shared" si="58"/>
        <v>publishing</v>
      </c>
      <c r="T588" t="str">
        <f t="shared" si="59"/>
        <v>nonfiction</v>
      </c>
    </row>
    <row r="589" spans="1:20" ht="32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54"/>
        <v>101.265</v>
      </c>
      <c r="P589" s="13">
        <f t="shared" si="55"/>
        <v>42382.49009259259</v>
      </c>
      <c r="Q589" s="13">
        <f t="shared" si="56"/>
        <v>42412.49009259259</v>
      </c>
      <c r="R589" s="7">
        <f t="shared" si="57"/>
        <v>168.77500000000001</v>
      </c>
      <c r="S589" t="str">
        <f t="shared" si="58"/>
        <v>publishing</v>
      </c>
      <c r="T589" t="str">
        <f t="shared" si="59"/>
        <v>nonfiction</v>
      </c>
    </row>
    <row r="590" spans="1:20" ht="48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54"/>
        <v>136.13999999999999</v>
      </c>
      <c r="P590" s="13">
        <f t="shared" si="55"/>
        <v>42200.328310185185</v>
      </c>
      <c r="Q590" s="13">
        <f t="shared" si="56"/>
        <v>42251.915972222225</v>
      </c>
      <c r="R590" s="7">
        <f t="shared" si="57"/>
        <v>59.973568281938327</v>
      </c>
      <c r="S590" t="str">
        <f t="shared" si="58"/>
        <v>publishing</v>
      </c>
      <c r="T590" t="str">
        <f t="shared" si="59"/>
        <v>nonfiction</v>
      </c>
    </row>
    <row r="591" spans="1:20" ht="32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54"/>
        <v>133.6</v>
      </c>
      <c r="P591" s="13">
        <f t="shared" si="55"/>
        <v>41308.86791666667</v>
      </c>
      <c r="Q591" s="13">
        <f t="shared" si="56"/>
        <v>41343.75</v>
      </c>
      <c r="R591" s="7">
        <f t="shared" si="57"/>
        <v>31.80952380952381</v>
      </c>
      <c r="S591" t="str">
        <f t="shared" si="58"/>
        <v>publishing</v>
      </c>
      <c r="T591" t="str">
        <f t="shared" si="59"/>
        <v>nonfiction</v>
      </c>
    </row>
    <row r="592" spans="1:20" ht="4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54"/>
        <v>130.25</v>
      </c>
      <c r="P592" s="13">
        <f t="shared" si="55"/>
        <v>42502.557627314818</v>
      </c>
      <c r="Q592" s="13">
        <f t="shared" si="56"/>
        <v>42532.557627314818</v>
      </c>
      <c r="R592" s="7">
        <f t="shared" si="57"/>
        <v>24.421875</v>
      </c>
      <c r="S592" t="str">
        <f t="shared" si="58"/>
        <v>publishing</v>
      </c>
      <c r="T592" t="str">
        <f t="shared" si="59"/>
        <v>nonfiction</v>
      </c>
    </row>
    <row r="593" spans="1:20" ht="48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54"/>
        <v>122.67999999999999</v>
      </c>
      <c r="P593" s="13">
        <f t="shared" si="55"/>
        <v>41213.004687499997</v>
      </c>
      <c r="Q593" s="13">
        <f t="shared" si="56"/>
        <v>41243.166666666664</v>
      </c>
      <c r="R593" s="7">
        <f t="shared" si="57"/>
        <v>25.347107438016529</v>
      </c>
      <c r="S593" t="str">
        <f t="shared" si="58"/>
        <v>publishing</v>
      </c>
      <c r="T593" t="str">
        <f t="shared" si="59"/>
        <v>nonfiction</v>
      </c>
    </row>
    <row r="594" spans="1:20" ht="4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54"/>
        <v>182.81058823529412</v>
      </c>
      <c r="P594" s="13">
        <f t="shared" si="55"/>
        <v>41429.788888888892</v>
      </c>
      <c r="Q594" s="13">
        <f t="shared" si="56"/>
        <v>41459.788888888892</v>
      </c>
      <c r="R594" s="7">
        <f t="shared" si="57"/>
        <v>71.443218390804603</v>
      </c>
      <c r="S594" t="str">
        <f t="shared" si="58"/>
        <v>publishing</v>
      </c>
      <c r="T594" t="str">
        <f t="shared" si="59"/>
        <v>nonfiction</v>
      </c>
    </row>
    <row r="595" spans="1:20" ht="48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54"/>
        <v>125.29999999999998</v>
      </c>
      <c r="P595" s="13">
        <f t="shared" si="55"/>
        <v>41304.712233796294</v>
      </c>
      <c r="Q595" s="13">
        <f t="shared" si="56"/>
        <v>41333.999305555553</v>
      </c>
      <c r="R595" s="7">
        <f t="shared" si="57"/>
        <v>38.553846153846152</v>
      </c>
      <c r="S595" t="str">
        <f t="shared" si="58"/>
        <v>publishing</v>
      </c>
      <c r="T595" t="str">
        <f t="shared" si="59"/>
        <v>nonfiction</v>
      </c>
    </row>
    <row r="596" spans="1:20" ht="48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54"/>
        <v>111.66666666666667</v>
      </c>
      <c r="P596" s="13">
        <f t="shared" si="55"/>
        <v>40689.320868055554</v>
      </c>
      <c r="Q596" s="13">
        <f t="shared" si="56"/>
        <v>40719.320868055554</v>
      </c>
      <c r="R596" s="7">
        <f t="shared" si="57"/>
        <v>68.367346938775512</v>
      </c>
      <c r="S596" t="str">
        <f t="shared" si="58"/>
        <v>publishing</v>
      </c>
      <c r="T596" t="str">
        <f t="shared" si="59"/>
        <v>nonfiction</v>
      </c>
    </row>
    <row r="597" spans="1:20" ht="4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54"/>
        <v>115.75757575757575</v>
      </c>
      <c r="P597" s="13">
        <f t="shared" si="55"/>
        <v>40668.564699074072</v>
      </c>
      <c r="Q597" s="13">
        <f t="shared" si="56"/>
        <v>40730.564699074072</v>
      </c>
      <c r="R597" s="7">
        <f t="shared" si="57"/>
        <v>40.210526315789473</v>
      </c>
      <c r="S597" t="str">
        <f t="shared" si="58"/>
        <v>publishing</v>
      </c>
      <c r="T597" t="str">
        <f t="shared" si="59"/>
        <v>nonfiction</v>
      </c>
    </row>
    <row r="598" spans="1:20" ht="3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54"/>
        <v>173.2</v>
      </c>
      <c r="P598" s="13">
        <f t="shared" si="55"/>
        <v>41095.650694444441</v>
      </c>
      <c r="Q598" s="13">
        <f t="shared" si="56"/>
        <v>41123.650694444441</v>
      </c>
      <c r="R598" s="7">
        <f t="shared" si="57"/>
        <v>32.074074074074076</v>
      </c>
      <c r="S598" t="str">
        <f t="shared" si="58"/>
        <v>publishing</v>
      </c>
      <c r="T598" t="str">
        <f t="shared" si="59"/>
        <v>nonfiction</v>
      </c>
    </row>
    <row r="599" spans="1:20" ht="4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54"/>
        <v>125.98333333333333</v>
      </c>
      <c r="P599" s="13">
        <f t="shared" si="55"/>
        <v>41781.467268518521</v>
      </c>
      <c r="Q599" s="13">
        <f t="shared" si="56"/>
        <v>41811.467268518521</v>
      </c>
      <c r="R599" s="7">
        <f t="shared" si="57"/>
        <v>28.632575757575758</v>
      </c>
      <c r="S599" t="str">
        <f t="shared" si="58"/>
        <v>publishing</v>
      </c>
      <c r="T599" t="str">
        <f t="shared" si="59"/>
        <v>nonfiction</v>
      </c>
    </row>
    <row r="600" spans="1:20" ht="32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54"/>
        <v>109.1</v>
      </c>
      <c r="P600" s="13">
        <f t="shared" si="55"/>
        <v>41464.684386574074</v>
      </c>
      <c r="Q600" s="13">
        <f t="shared" si="56"/>
        <v>41524.684386574074</v>
      </c>
      <c r="R600" s="7">
        <f t="shared" si="57"/>
        <v>43.64</v>
      </c>
      <c r="S600" t="str">
        <f t="shared" si="58"/>
        <v>publishing</v>
      </c>
      <c r="T600" t="str">
        <f t="shared" si="59"/>
        <v>nonfiction</v>
      </c>
    </row>
    <row r="601" spans="1:20" ht="4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54"/>
        <v>100</v>
      </c>
      <c r="P601" s="13">
        <f t="shared" si="55"/>
        <v>42396.5940625</v>
      </c>
      <c r="Q601" s="13">
        <f t="shared" si="56"/>
        <v>42415.082638888889</v>
      </c>
      <c r="R601" s="7">
        <f t="shared" si="57"/>
        <v>40</v>
      </c>
      <c r="S601" t="str">
        <f t="shared" si="58"/>
        <v>publishing</v>
      </c>
      <c r="T601" t="str">
        <f t="shared" si="59"/>
        <v>nonfiction</v>
      </c>
    </row>
    <row r="602" spans="1:20" ht="48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54"/>
        <v>118.64285714285714</v>
      </c>
      <c r="P602" s="13">
        <f t="shared" si="55"/>
        <v>41951.445671296293</v>
      </c>
      <c r="Q602" s="13">
        <f t="shared" si="56"/>
        <v>42011.4456712963</v>
      </c>
      <c r="R602" s="7">
        <f t="shared" si="57"/>
        <v>346.04166666666669</v>
      </c>
      <c r="S602" t="str">
        <f t="shared" si="58"/>
        <v>music</v>
      </c>
      <c r="T602" t="str">
        <f t="shared" si="59"/>
        <v>rock</v>
      </c>
    </row>
    <row r="603" spans="1:20" ht="48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54"/>
        <v>100.26666666666667</v>
      </c>
      <c r="P603" s="13">
        <f t="shared" si="55"/>
        <v>42049.483240740738</v>
      </c>
      <c r="Q603" s="13">
        <f t="shared" si="56"/>
        <v>42079.441574074073</v>
      </c>
      <c r="R603" s="7">
        <f t="shared" si="57"/>
        <v>81.739130434782609</v>
      </c>
      <c r="S603" t="str">
        <f t="shared" si="58"/>
        <v>music</v>
      </c>
      <c r="T603" t="str">
        <f t="shared" si="59"/>
        <v>rock</v>
      </c>
    </row>
    <row r="604" spans="1:20" ht="16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54"/>
        <v>126.48920000000001</v>
      </c>
      <c r="P604" s="13">
        <f t="shared" si="55"/>
        <v>41924.746099537035</v>
      </c>
      <c r="Q604" s="13">
        <f t="shared" si="56"/>
        <v>41969.787766203706</v>
      </c>
      <c r="R604" s="7">
        <f t="shared" si="57"/>
        <v>64.535306122448986</v>
      </c>
      <c r="S604" t="str">
        <f t="shared" si="58"/>
        <v>music</v>
      </c>
      <c r="T604" t="str">
        <f t="shared" si="59"/>
        <v>rock</v>
      </c>
    </row>
    <row r="605" spans="1:20" ht="48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54"/>
        <v>114.26</v>
      </c>
      <c r="P605" s="13">
        <f t="shared" si="55"/>
        <v>42291.752893518518</v>
      </c>
      <c r="Q605" s="13">
        <f t="shared" si="56"/>
        <v>42321.794560185182</v>
      </c>
      <c r="R605" s="7">
        <f t="shared" si="57"/>
        <v>63.477777777777774</v>
      </c>
      <c r="S605" t="str">
        <f t="shared" si="58"/>
        <v>music</v>
      </c>
      <c r="T605" t="str">
        <f t="shared" si="59"/>
        <v>rock</v>
      </c>
    </row>
    <row r="606" spans="1:20" ht="48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54"/>
        <v>110.7</v>
      </c>
      <c r="P606" s="13">
        <f t="shared" si="55"/>
        <v>42145.940902777773</v>
      </c>
      <c r="Q606" s="13">
        <f t="shared" si="56"/>
        <v>42169.940902777773</v>
      </c>
      <c r="R606" s="7">
        <f t="shared" si="57"/>
        <v>63.620689655172413</v>
      </c>
      <c r="S606" t="str">
        <f t="shared" si="58"/>
        <v>music</v>
      </c>
      <c r="T606" t="str">
        <f t="shared" si="59"/>
        <v>rock</v>
      </c>
    </row>
    <row r="607" spans="1:20" ht="48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54"/>
        <v>105.34805315203954</v>
      </c>
      <c r="P607" s="13">
        <f t="shared" si="55"/>
        <v>41710.344282407408</v>
      </c>
      <c r="Q607" s="13">
        <f t="shared" si="56"/>
        <v>41740.344282407408</v>
      </c>
      <c r="R607" s="7">
        <f t="shared" si="57"/>
        <v>83.967068965517228</v>
      </c>
      <c r="S607" t="str">
        <f t="shared" si="58"/>
        <v>music</v>
      </c>
      <c r="T607" t="str">
        <f t="shared" si="59"/>
        <v>rock</v>
      </c>
    </row>
    <row r="608" spans="1:20" ht="32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54"/>
        <v>103.66666666666666</v>
      </c>
      <c r="P608" s="13">
        <f t="shared" si="55"/>
        <v>41547.75335648148</v>
      </c>
      <c r="Q608" s="13">
        <f t="shared" si="56"/>
        <v>41562.75335648148</v>
      </c>
      <c r="R608" s="7">
        <f t="shared" si="57"/>
        <v>77.75</v>
      </c>
      <c r="S608" t="str">
        <f t="shared" si="58"/>
        <v>music</v>
      </c>
      <c r="T608" t="str">
        <f t="shared" si="59"/>
        <v>rock</v>
      </c>
    </row>
    <row r="609" spans="1:20" ht="48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54"/>
        <v>107.08672667523933</v>
      </c>
      <c r="P609" s="13">
        <f t="shared" si="55"/>
        <v>42101.508587962962</v>
      </c>
      <c r="Q609" s="13">
        <f t="shared" si="56"/>
        <v>42131.508587962962</v>
      </c>
      <c r="R609" s="7">
        <f t="shared" si="57"/>
        <v>107.07142857142857</v>
      </c>
      <c r="S609" t="str">
        <f t="shared" si="58"/>
        <v>music</v>
      </c>
      <c r="T609" t="str">
        <f t="shared" si="59"/>
        <v>rock</v>
      </c>
    </row>
    <row r="610" spans="1:20" ht="16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54"/>
        <v>124</v>
      </c>
      <c r="P610" s="13">
        <f t="shared" si="55"/>
        <v>41072.489953703705</v>
      </c>
      <c r="Q610" s="13">
        <f t="shared" si="56"/>
        <v>41102.489953703705</v>
      </c>
      <c r="R610" s="7">
        <f t="shared" si="57"/>
        <v>38.75</v>
      </c>
      <c r="S610" t="str">
        <f t="shared" si="58"/>
        <v>music</v>
      </c>
      <c r="T610" t="str">
        <f t="shared" si="59"/>
        <v>rock</v>
      </c>
    </row>
    <row r="611" spans="1:20" ht="32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54"/>
        <v>105.01</v>
      </c>
      <c r="P611" s="13">
        <f t="shared" si="55"/>
        <v>42704.70177083333</v>
      </c>
      <c r="Q611" s="13">
        <f t="shared" si="56"/>
        <v>42734.70177083333</v>
      </c>
      <c r="R611" s="7">
        <f t="shared" si="57"/>
        <v>201.94230769230768</v>
      </c>
      <c r="S611" t="str">
        <f t="shared" si="58"/>
        <v>music</v>
      </c>
      <c r="T611" t="str">
        <f t="shared" si="59"/>
        <v>rock</v>
      </c>
    </row>
    <row r="612" spans="1:20" ht="48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54"/>
        <v>189.46666666666667</v>
      </c>
      <c r="P612" s="13">
        <f t="shared" si="55"/>
        <v>42423.911898148144</v>
      </c>
      <c r="Q612" s="13">
        <f t="shared" si="56"/>
        <v>42453.87023148148</v>
      </c>
      <c r="R612" s="7">
        <f t="shared" si="57"/>
        <v>43.060606060606062</v>
      </c>
      <c r="S612" t="str">
        <f t="shared" si="58"/>
        <v>music</v>
      </c>
      <c r="T612" t="str">
        <f t="shared" si="59"/>
        <v>rock</v>
      </c>
    </row>
    <row r="613" spans="1:20" ht="48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54"/>
        <v>171.32499999999999</v>
      </c>
      <c r="P613" s="13">
        <f t="shared" si="55"/>
        <v>42719.816192129627</v>
      </c>
      <c r="Q613" s="13">
        <f t="shared" si="56"/>
        <v>42749.816192129627</v>
      </c>
      <c r="R613" s="7">
        <f t="shared" si="57"/>
        <v>62.871559633027523</v>
      </c>
      <c r="S613" t="str">
        <f t="shared" si="58"/>
        <v>music</v>
      </c>
      <c r="T613" t="str">
        <f t="shared" si="59"/>
        <v>rock</v>
      </c>
    </row>
    <row r="614" spans="1:20" ht="3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54"/>
        <v>252.48648648648651</v>
      </c>
      <c r="P614" s="13">
        <f t="shared" si="55"/>
        <v>42677.419050925921</v>
      </c>
      <c r="Q614" s="13">
        <f t="shared" si="56"/>
        <v>42707.460717592592</v>
      </c>
      <c r="R614" s="7">
        <f t="shared" si="57"/>
        <v>55.607142857142854</v>
      </c>
      <c r="S614" t="str">
        <f t="shared" si="58"/>
        <v>music</v>
      </c>
      <c r="T614" t="str">
        <f t="shared" si="59"/>
        <v>rock</v>
      </c>
    </row>
    <row r="615" spans="1:20" ht="48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54"/>
        <v>116.15384615384616</v>
      </c>
      <c r="P615" s="13">
        <f t="shared" si="55"/>
        <v>42746.969560185185</v>
      </c>
      <c r="Q615" s="13">
        <f t="shared" si="56"/>
        <v>42768.924305555556</v>
      </c>
      <c r="R615" s="7">
        <f t="shared" si="57"/>
        <v>48.70967741935484</v>
      </c>
      <c r="S615" t="str">
        <f t="shared" si="58"/>
        <v>music</v>
      </c>
      <c r="T615" t="str">
        <f t="shared" si="59"/>
        <v>rock</v>
      </c>
    </row>
    <row r="616" spans="1:20" ht="16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54"/>
        <v>203.35000000000002</v>
      </c>
      <c r="P616" s="13">
        <f t="shared" si="55"/>
        <v>42568.509374999994</v>
      </c>
      <c r="Q616" s="13">
        <f t="shared" si="56"/>
        <v>42583.509374999994</v>
      </c>
      <c r="R616" s="7">
        <f t="shared" si="57"/>
        <v>30.578947368421051</v>
      </c>
      <c r="S616" t="str">
        <f t="shared" si="58"/>
        <v>music</v>
      </c>
      <c r="T616" t="str">
        <f t="shared" si="59"/>
        <v>rock</v>
      </c>
    </row>
    <row r="617" spans="1:20" ht="3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54"/>
        <v>111.60000000000001</v>
      </c>
      <c r="P617" s="13">
        <f t="shared" si="55"/>
        <v>42130.241620370376</v>
      </c>
      <c r="Q617" s="13">
        <f t="shared" si="56"/>
        <v>42160.241620370376</v>
      </c>
      <c r="R617" s="7">
        <f t="shared" si="57"/>
        <v>73.907284768211923</v>
      </c>
      <c r="S617" t="str">
        <f t="shared" si="58"/>
        <v>music</v>
      </c>
      <c r="T617" t="str">
        <f t="shared" si="59"/>
        <v>rock</v>
      </c>
    </row>
    <row r="618" spans="1:20" ht="32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54"/>
        <v>424</v>
      </c>
      <c r="P618" s="13">
        <f t="shared" si="55"/>
        <v>42141.512800925921</v>
      </c>
      <c r="Q618" s="13">
        <f t="shared" si="56"/>
        <v>42163.833333333328</v>
      </c>
      <c r="R618" s="7">
        <f t="shared" si="57"/>
        <v>21.2</v>
      </c>
      <c r="S618" t="str">
        <f t="shared" si="58"/>
        <v>music</v>
      </c>
      <c r="T618" t="str">
        <f t="shared" si="59"/>
        <v>rock</v>
      </c>
    </row>
    <row r="619" spans="1:20" ht="48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54"/>
        <v>107.1</v>
      </c>
      <c r="P619" s="13">
        <f t="shared" si="55"/>
        <v>42702.964409722219</v>
      </c>
      <c r="Q619" s="13">
        <f t="shared" si="56"/>
        <v>42732.964409722219</v>
      </c>
      <c r="R619" s="7">
        <f t="shared" si="57"/>
        <v>73.356164383561648</v>
      </c>
      <c r="S619" t="str">
        <f t="shared" si="58"/>
        <v>music</v>
      </c>
      <c r="T619" t="str">
        <f t="shared" si="59"/>
        <v>rock</v>
      </c>
    </row>
    <row r="620" spans="1:20" ht="48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54"/>
        <v>104.3625</v>
      </c>
      <c r="P620" s="13">
        <f t="shared" si="55"/>
        <v>41370.550185185188</v>
      </c>
      <c r="Q620" s="13">
        <f t="shared" si="56"/>
        <v>41400.550185185188</v>
      </c>
      <c r="R620" s="7">
        <f t="shared" si="57"/>
        <v>56.412162162162161</v>
      </c>
      <c r="S620" t="str">
        <f t="shared" si="58"/>
        <v>music</v>
      </c>
      <c r="T620" t="str">
        <f t="shared" si="59"/>
        <v>rock</v>
      </c>
    </row>
    <row r="621" spans="1:20" ht="4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54"/>
        <v>212.40909090909091</v>
      </c>
      <c r="P621" s="13">
        <f t="shared" si="55"/>
        <v>42706.824976851851</v>
      </c>
      <c r="Q621" s="13">
        <f t="shared" si="56"/>
        <v>42726.824976851851</v>
      </c>
      <c r="R621" s="7">
        <f t="shared" si="57"/>
        <v>50.247311827956992</v>
      </c>
      <c r="S621" t="str">
        <f t="shared" si="58"/>
        <v>music</v>
      </c>
      <c r="T621" t="str">
        <f t="shared" si="59"/>
        <v>rock</v>
      </c>
    </row>
    <row r="622" spans="1:20" ht="48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54"/>
        <v>124.08571428571429</v>
      </c>
      <c r="P622" s="13">
        <f t="shared" si="55"/>
        <v>42160.485208333332</v>
      </c>
      <c r="Q622" s="13">
        <f t="shared" si="56"/>
        <v>42190.485208333332</v>
      </c>
      <c r="R622" s="7">
        <f t="shared" si="57"/>
        <v>68.936507936507937</v>
      </c>
      <c r="S622" t="str">
        <f t="shared" si="58"/>
        <v>music</v>
      </c>
      <c r="T622" t="str">
        <f t="shared" si="59"/>
        <v>rock</v>
      </c>
    </row>
    <row r="623" spans="1:20" ht="48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54"/>
        <v>110.406125</v>
      </c>
      <c r="P623" s="13">
        <f t="shared" si="55"/>
        <v>42433.438900462963</v>
      </c>
      <c r="Q623" s="13">
        <f t="shared" si="56"/>
        <v>42489.257638888885</v>
      </c>
      <c r="R623" s="7">
        <f t="shared" si="57"/>
        <v>65.914104477611943</v>
      </c>
      <c r="S623" t="str">
        <f t="shared" si="58"/>
        <v>music</v>
      </c>
      <c r="T623" t="str">
        <f t="shared" si="59"/>
        <v>rock</v>
      </c>
    </row>
    <row r="624" spans="1:20" ht="3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54"/>
        <v>218.75</v>
      </c>
      <c r="P624" s="13">
        <f t="shared" si="55"/>
        <v>42184.396863425922</v>
      </c>
      <c r="Q624" s="13">
        <f t="shared" si="56"/>
        <v>42214.396863425922</v>
      </c>
      <c r="R624" s="7">
        <f t="shared" si="57"/>
        <v>62.5</v>
      </c>
      <c r="S624" t="str">
        <f t="shared" si="58"/>
        <v>music</v>
      </c>
      <c r="T624" t="str">
        <f t="shared" si="59"/>
        <v>rock</v>
      </c>
    </row>
    <row r="625" spans="1:20" ht="48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54"/>
        <v>136.625</v>
      </c>
      <c r="P625" s="13">
        <f t="shared" si="55"/>
        <v>42126.67123842593</v>
      </c>
      <c r="Q625" s="13">
        <f t="shared" si="56"/>
        <v>42157.9375</v>
      </c>
      <c r="R625" s="7">
        <f t="shared" si="57"/>
        <v>70.064102564102569</v>
      </c>
      <c r="S625" t="str">
        <f t="shared" si="58"/>
        <v>music</v>
      </c>
      <c r="T625" t="str">
        <f t="shared" si="59"/>
        <v>rock</v>
      </c>
    </row>
    <row r="626" spans="1:20" ht="48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54"/>
        <v>134.8074</v>
      </c>
      <c r="P626" s="13">
        <f t="shared" si="55"/>
        <v>42634.364780092597</v>
      </c>
      <c r="Q626" s="13">
        <f t="shared" si="56"/>
        <v>42660.426388888889</v>
      </c>
      <c r="R626" s="7">
        <f t="shared" si="57"/>
        <v>60.181874999999998</v>
      </c>
      <c r="S626" t="str">
        <f t="shared" si="58"/>
        <v>music</v>
      </c>
      <c r="T626" t="str">
        <f t="shared" si="59"/>
        <v>rock</v>
      </c>
    </row>
    <row r="627" spans="1:20" ht="32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54"/>
        <v>145.4</v>
      </c>
      <c r="P627" s="13">
        <f t="shared" si="55"/>
        <v>42565.230983796297</v>
      </c>
      <c r="Q627" s="13">
        <f t="shared" si="56"/>
        <v>42595.230983796297</v>
      </c>
      <c r="R627" s="7">
        <f t="shared" si="57"/>
        <v>21.382352941176471</v>
      </c>
      <c r="S627" t="str">
        <f t="shared" si="58"/>
        <v>music</v>
      </c>
      <c r="T627" t="str">
        <f t="shared" si="59"/>
        <v>rock</v>
      </c>
    </row>
    <row r="628" spans="1:20" ht="48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54"/>
        <v>109.10714285714285</v>
      </c>
      <c r="P628" s="13">
        <f t="shared" si="55"/>
        <v>42087.553310185183</v>
      </c>
      <c r="Q628" s="13">
        <f t="shared" si="56"/>
        <v>42121.466666666667</v>
      </c>
      <c r="R628" s="7">
        <f t="shared" si="57"/>
        <v>160.78947368421052</v>
      </c>
      <c r="S628" t="str">
        <f t="shared" si="58"/>
        <v>music</v>
      </c>
      <c r="T628" t="str">
        <f t="shared" si="59"/>
        <v>rock</v>
      </c>
    </row>
    <row r="629" spans="1:20" ht="48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54"/>
        <v>110.2</v>
      </c>
      <c r="P629" s="13">
        <f t="shared" si="55"/>
        <v>42193.400671296295</v>
      </c>
      <c r="Q629" s="13">
        <f t="shared" si="56"/>
        <v>42237.957638888889</v>
      </c>
      <c r="R629" s="7">
        <f t="shared" si="57"/>
        <v>42.384615384615387</v>
      </c>
      <c r="S629" t="str">
        <f t="shared" si="58"/>
        <v>music</v>
      </c>
      <c r="T629" t="str">
        <f t="shared" si="59"/>
        <v>rock</v>
      </c>
    </row>
    <row r="630" spans="1:20" ht="48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54"/>
        <v>113.64000000000001</v>
      </c>
      <c r="P630" s="13">
        <f t="shared" si="55"/>
        <v>42400.904930555553</v>
      </c>
      <c r="Q630" s="13">
        <f t="shared" si="56"/>
        <v>42431.904930555553</v>
      </c>
      <c r="R630" s="7">
        <f t="shared" si="57"/>
        <v>27.317307692307693</v>
      </c>
      <c r="S630" t="str">
        <f t="shared" si="58"/>
        <v>music</v>
      </c>
      <c r="T630" t="str">
        <f t="shared" si="59"/>
        <v>rock</v>
      </c>
    </row>
    <row r="631" spans="1:20" ht="16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54"/>
        <v>102.35000000000001</v>
      </c>
      <c r="P631" s="13">
        <f t="shared" si="55"/>
        <v>42553.431979166664</v>
      </c>
      <c r="Q631" s="13">
        <f t="shared" si="56"/>
        <v>42583.431979166664</v>
      </c>
      <c r="R631" s="7">
        <f t="shared" si="57"/>
        <v>196.82692307692307</v>
      </c>
      <c r="S631" t="str">
        <f t="shared" si="58"/>
        <v>music</v>
      </c>
      <c r="T631" t="str">
        <f t="shared" si="59"/>
        <v>rock</v>
      </c>
    </row>
    <row r="632" spans="1:20" ht="4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54"/>
        <v>122.13333333333334</v>
      </c>
      <c r="P632" s="13">
        <f t="shared" si="55"/>
        <v>42751.894976851851</v>
      </c>
      <c r="Q632" s="13">
        <f t="shared" si="56"/>
        <v>42794.875</v>
      </c>
      <c r="R632" s="7">
        <f t="shared" si="57"/>
        <v>53.882352941176471</v>
      </c>
      <c r="S632" t="str">
        <f t="shared" si="58"/>
        <v>music</v>
      </c>
      <c r="T632" t="str">
        <f t="shared" si="59"/>
        <v>rock</v>
      </c>
    </row>
    <row r="633" spans="1:20" ht="16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54"/>
        <v>111.88571428571427</v>
      </c>
      <c r="P633" s="13">
        <f t="shared" si="55"/>
        <v>42719.65834490741</v>
      </c>
      <c r="Q633" s="13">
        <f t="shared" si="56"/>
        <v>42749.65834490741</v>
      </c>
      <c r="R633" s="7">
        <f t="shared" si="57"/>
        <v>47.756097560975611</v>
      </c>
      <c r="S633" t="str">
        <f t="shared" si="58"/>
        <v>music</v>
      </c>
      <c r="T633" t="str">
        <f t="shared" si="59"/>
        <v>rock</v>
      </c>
    </row>
    <row r="634" spans="1:20" ht="48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54"/>
        <v>107.3</v>
      </c>
      <c r="P634" s="13">
        <f t="shared" si="55"/>
        <v>42018.74863425926</v>
      </c>
      <c r="Q634" s="13">
        <f t="shared" si="56"/>
        <v>42048.74863425926</v>
      </c>
      <c r="R634" s="7">
        <f t="shared" si="57"/>
        <v>88.191780821917803</v>
      </c>
      <c r="S634" t="str">
        <f t="shared" si="58"/>
        <v>music</v>
      </c>
      <c r="T634" t="str">
        <f t="shared" si="59"/>
        <v>rock</v>
      </c>
    </row>
    <row r="635" spans="1:20" ht="48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54"/>
        <v>113.85000000000001</v>
      </c>
      <c r="P635" s="13">
        <f t="shared" si="55"/>
        <v>42640.667939814812</v>
      </c>
      <c r="Q635" s="13">
        <f t="shared" si="56"/>
        <v>42670.638194444444</v>
      </c>
      <c r="R635" s="7">
        <f t="shared" si="57"/>
        <v>72.056962025316452</v>
      </c>
      <c r="S635" t="str">
        <f t="shared" si="58"/>
        <v>music</v>
      </c>
      <c r="T635" t="str">
        <f t="shared" si="59"/>
        <v>rock</v>
      </c>
    </row>
    <row r="636" spans="1:20" ht="48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54"/>
        <v>109.68181818181819</v>
      </c>
      <c r="P636" s="13">
        <f t="shared" si="55"/>
        <v>42526.624236111107</v>
      </c>
      <c r="Q636" s="13">
        <f t="shared" si="56"/>
        <v>42556.624236111107</v>
      </c>
      <c r="R636" s="7">
        <f t="shared" si="57"/>
        <v>74.246153846153845</v>
      </c>
      <c r="S636" t="str">
        <f t="shared" si="58"/>
        <v>music</v>
      </c>
      <c r="T636" t="str">
        <f t="shared" si="59"/>
        <v>rock</v>
      </c>
    </row>
    <row r="637" spans="1:20" ht="48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54"/>
        <v>126.14444444444443</v>
      </c>
      <c r="P637" s="13">
        <f t="shared" si="55"/>
        <v>41888.754317129627</v>
      </c>
      <c r="Q637" s="13">
        <f t="shared" si="56"/>
        <v>41918.754317129627</v>
      </c>
      <c r="R637" s="7">
        <f t="shared" si="57"/>
        <v>61.701086956521742</v>
      </c>
      <c r="S637" t="str">
        <f t="shared" si="58"/>
        <v>music</v>
      </c>
      <c r="T637" t="str">
        <f t="shared" si="59"/>
        <v>rock</v>
      </c>
    </row>
    <row r="638" spans="1:20" ht="4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54"/>
        <v>167.42857142857144</v>
      </c>
      <c r="P638" s="13">
        <f t="shared" si="55"/>
        <v>42498.091122685189</v>
      </c>
      <c r="Q638" s="13">
        <f t="shared" si="56"/>
        <v>42532.979166666672</v>
      </c>
      <c r="R638" s="7">
        <f t="shared" si="57"/>
        <v>17.235294117647058</v>
      </c>
      <c r="S638" t="str">
        <f t="shared" si="58"/>
        <v>music</v>
      </c>
      <c r="T638" t="str">
        <f t="shared" si="59"/>
        <v>rock</v>
      </c>
    </row>
    <row r="639" spans="1:20" ht="48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54"/>
        <v>496.52000000000004</v>
      </c>
      <c r="P639" s="13">
        <f t="shared" si="55"/>
        <v>41399.74622685185</v>
      </c>
      <c r="Q639" s="13">
        <f t="shared" si="56"/>
        <v>41420.74622685185</v>
      </c>
      <c r="R639" s="7">
        <f t="shared" si="57"/>
        <v>51.720833333333331</v>
      </c>
      <c r="S639" t="str">
        <f t="shared" si="58"/>
        <v>music</v>
      </c>
      <c r="T639" t="str">
        <f t="shared" si="59"/>
        <v>rock</v>
      </c>
    </row>
    <row r="640" spans="1:20" ht="48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54"/>
        <v>109.16</v>
      </c>
      <c r="P640" s="13">
        <f t="shared" si="55"/>
        <v>42064.803368055553</v>
      </c>
      <c r="Q640" s="13">
        <f t="shared" si="56"/>
        <v>42124.761701388896</v>
      </c>
      <c r="R640" s="7">
        <f t="shared" si="57"/>
        <v>24.150442477876105</v>
      </c>
      <c r="S640" t="str">
        <f t="shared" si="58"/>
        <v>music</v>
      </c>
      <c r="T640" t="str">
        <f t="shared" si="59"/>
        <v>rock</v>
      </c>
    </row>
    <row r="641" spans="1:20" ht="48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54"/>
        <v>102.57499999999999</v>
      </c>
      <c r="P641" s="13">
        <f t="shared" si="55"/>
        <v>41450.812905092593</v>
      </c>
      <c r="Q641" s="13">
        <f t="shared" si="56"/>
        <v>41480.812905092593</v>
      </c>
      <c r="R641" s="7">
        <f t="shared" si="57"/>
        <v>62.166666666666664</v>
      </c>
      <c r="S641" t="str">
        <f t="shared" si="58"/>
        <v>music</v>
      </c>
      <c r="T641" t="str">
        <f t="shared" si="59"/>
        <v>rock</v>
      </c>
    </row>
    <row r="642" spans="1:20" ht="32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ref="O642:O705" si="60">(E642/D642)*100</f>
        <v>101.24459999999999</v>
      </c>
      <c r="P642" s="13">
        <f t="shared" ref="P642:P705" si="61">(((J642/60)/60)/24)+DATE(1970,1,1)+(-6/24)</f>
        <v>41899.395300925928</v>
      </c>
      <c r="Q642" s="13">
        <f t="shared" ref="Q642:Q705" si="62">(((I642/60)/60)/24)+DATE(1970,1,1)+(-6/24)</f>
        <v>41932.75</v>
      </c>
      <c r="R642" s="7">
        <f t="shared" ref="R642:R705" si="63">E642/L642</f>
        <v>44.66673529411765</v>
      </c>
      <c r="S642" t="str">
        <f t="shared" ref="S642:S705" si="64">LEFT(N642,SEARCH("/",N642,1)-1)</f>
        <v>publishing</v>
      </c>
      <c r="T642" t="str">
        <f t="shared" ref="T642:T705" si="65">RIGHT(N642,LEN(N642)-SEARCH("/",N642,1))</f>
        <v>radio &amp; podcasts</v>
      </c>
    </row>
    <row r="643" spans="1:20" ht="32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si="60"/>
        <v>108.5175</v>
      </c>
      <c r="P643" s="13">
        <f t="shared" si="61"/>
        <v>41344.412858796299</v>
      </c>
      <c r="Q643" s="13">
        <f t="shared" si="62"/>
        <v>41374.412858796299</v>
      </c>
      <c r="R643" s="7">
        <f t="shared" si="63"/>
        <v>28.937999999999999</v>
      </c>
      <c r="S643" t="str">
        <f t="shared" si="64"/>
        <v>publishing</v>
      </c>
      <c r="T643" t="str">
        <f t="shared" si="65"/>
        <v>radio &amp; podcasts</v>
      </c>
    </row>
    <row r="644" spans="1:20" ht="4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60"/>
        <v>147.66666666666666</v>
      </c>
      <c r="P644" s="13">
        <f t="shared" si="61"/>
        <v>41326.661319444444</v>
      </c>
      <c r="Q644" s="13">
        <f t="shared" si="62"/>
        <v>41371.619652777779</v>
      </c>
      <c r="R644" s="7">
        <f t="shared" si="63"/>
        <v>35.44</v>
      </c>
      <c r="S644" t="str">
        <f t="shared" si="64"/>
        <v>publishing</v>
      </c>
      <c r="T644" t="str">
        <f t="shared" si="65"/>
        <v>radio &amp; podcasts</v>
      </c>
    </row>
    <row r="645" spans="1:20" ht="16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60"/>
        <v>163.19999999999999</v>
      </c>
      <c r="P645" s="13">
        <f t="shared" si="61"/>
        <v>41291.411550925928</v>
      </c>
      <c r="Q645" s="13">
        <f t="shared" si="62"/>
        <v>41321.411550925928</v>
      </c>
      <c r="R645" s="7">
        <f t="shared" si="63"/>
        <v>34.871794871794869</v>
      </c>
      <c r="S645" t="str">
        <f t="shared" si="64"/>
        <v>publishing</v>
      </c>
      <c r="T645" t="str">
        <f t="shared" si="65"/>
        <v>radio &amp; podcasts</v>
      </c>
    </row>
    <row r="646" spans="1:20" ht="48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60"/>
        <v>456.41449999999998</v>
      </c>
      <c r="P646" s="13">
        <f t="shared" si="61"/>
        <v>40959.484398148146</v>
      </c>
      <c r="Q646" s="13">
        <f t="shared" si="62"/>
        <v>40989.875</v>
      </c>
      <c r="R646" s="7">
        <f t="shared" si="63"/>
        <v>52.622732513451197</v>
      </c>
      <c r="S646" t="str">
        <f t="shared" si="64"/>
        <v>publishing</v>
      </c>
      <c r="T646" t="str">
        <f t="shared" si="65"/>
        <v>radio &amp; podcasts</v>
      </c>
    </row>
    <row r="647" spans="1:20" ht="48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60"/>
        <v>107.87731249999999</v>
      </c>
      <c r="P647" s="13">
        <f t="shared" si="61"/>
        <v>42339.922060185185</v>
      </c>
      <c r="Q647" s="13">
        <f t="shared" si="62"/>
        <v>42380.958333333328</v>
      </c>
      <c r="R647" s="7">
        <f t="shared" si="63"/>
        <v>69.598266129032254</v>
      </c>
      <c r="S647" t="str">
        <f t="shared" si="64"/>
        <v>publishing</v>
      </c>
      <c r="T647" t="str">
        <f t="shared" si="65"/>
        <v>radio &amp; podcasts</v>
      </c>
    </row>
    <row r="648" spans="1:20" ht="32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60"/>
        <v>115.08</v>
      </c>
      <c r="P648" s="13">
        <f t="shared" si="61"/>
        <v>40933.55190972222</v>
      </c>
      <c r="Q648" s="13">
        <f t="shared" si="62"/>
        <v>40993.510243055556</v>
      </c>
      <c r="R648" s="7">
        <f t="shared" si="63"/>
        <v>76.72</v>
      </c>
      <c r="S648" t="str">
        <f t="shared" si="64"/>
        <v>publishing</v>
      </c>
      <c r="T648" t="str">
        <f t="shared" si="65"/>
        <v>radio &amp; podcasts</v>
      </c>
    </row>
    <row r="649" spans="1:20" ht="48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60"/>
        <v>102.36842105263158</v>
      </c>
      <c r="P649" s="13">
        <f t="shared" si="61"/>
        <v>40645.764456018522</v>
      </c>
      <c r="Q649" s="13">
        <f t="shared" si="62"/>
        <v>40705.764456018522</v>
      </c>
      <c r="R649" s="7">
        <f t="shared" si="63"/>
        <v>33.191126279863482</v>
      </c>
      <c r="S649" t="str">
        <f t="shared" si="64"/>
        <v>publishing</v>
      </c>
      <c r="T649" t="str">
        <f t="shared" si="65"/>
        <v>radio &amp; podcasts</v>
      </c>
    </row>
    <row r="650" spans="1:20" ht="32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60"/>
        <v>108.42485875706214</v>
      </c>
      <c r="P650" s="13">
        <f t="shared" si="61"/>
        <v>41290.348483796297</v>
      </c>
      <c r="Q650" s="13">
        <f t="shared" si="62"/>
        <v>41320.348483796297</v>
      </c>
      <c r="R650" s="7">
        <f t="shared" si="63"/>
        <v>149.46417445482865</v>
      </c>
      <c r="S650" t="str">
        <f t="shared" si="64"/>
        <v>publishing</v>
      </c>
      <c r="T650" t="str">
        <f t="shared" si="65"/>
        <v>radio &amp; podcasts</v>
      </c>
    </row>
    <row r="651" spans="1:20" ht="48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60"/>
        <v>125.13333333333334</v>
      </c>
      <c r="P651" s="13">
        <f t="shared" si="61"/>
        <v>41250.577118055553</v>
      </c>
      <c r="Q651" s="13">
        <f t="shared" si="62"/>
        <v>41271.577118055553</v>
      </c>
      <c r="R651" s="7">
        <f t="shared" si="63"/>
        <v>23.172839506172838</v>
      </c>
      <c r="S651" t="str">
        <f t="shared" si="64"/>
        <v>publishing</v>
      </c>
      <c r="T651" t="str">
        <f t="shared" si="65"/>
        <v>radio &amp; podcasts</v>
      </c>
    </row>
    <row r="652" spans="1:20" ht="48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60"/>
        <v>103.840625</v>
      </c>
      <c r="P652" s="13">
        <f t="shared" si="61"/>
        <v>42073.707569444443</v>
      </c>
      <c r="Q652" s="13">
        <f t="shared" si="62"/>
        <v>42103.707569444443</v>
      </c>
      <c r="R652" s="7">
        <f t="shared" si="63"/>
        <v>96.877551020408163</v>
      </c>
      <c r="S652" t="str">
        <f t="shared" si="64"/>
        <v>publishing</v>
      </c>
      <c r="T652" t="str">
        <f t="shared" si="65"/>
        <v>radio &amp; podcasts</v>
      </c>
    </row>
    <row r="653" spans="1:20" ht="48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60"/>
        <v>138.70400000000001</v>
      </c>
      <c r="P653" s="13">
        <f t="shared" si="61"/>
        <v>41533.292858796296</v>
      </c>
      <c r="Q653" s="13">
        <f t="shared" si="62"/>
        <v>41563.292858796296</v>
      </c>
      <c r="R653" s="7">
        <f t="shared" si="63"/>
        <v>103.20238095238095</v>
      </c>
      <c r="S653" t="str">
        <f t="shared" si="64"/>
        <v>publishing</v>
      </c>
      <c r="T653" t="str">
        <f t="shared" si="65"/>
        <v>radio &amp; podcasts</v>
      </c>
    </row>
    <row r="654" spans="1:20" ht="16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60"/>
        <v>120.51600000000001</v>
      </c>
      <c r="P654" s="13">
        <f t="shared" si="61"/>
        <v>40939.729618055557</v>
      </c>
      <c r="Q654" s="13">
        <f t="shared" si="62"/>
        <v>40969.729618055557</v>
      </c>
      <c r="R654" s="7">
        <f t="shared" si="63"/>
        <v>38.462553191489363</v>
      </c>
      <c r="S654" t="str">
        <f t="shared" si="64"/>
        <v>publishing</v>
      </c>
      <c r="T654" t="str">
        <f t="shared" si="65"/>
        <v>radio &amp; podcasts</v>
      </c>
    </row>
    <row r="655" spans="1:20" ht="48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60"/>
        <v>112.26666666666667</v>
      </c>
      <c r="P655" s="13">
        <f t="shared" si="61"/>
        <v>41500.477916666663</v>
      </c>
      <c r="Q655" s="13">
        <f t="shared" si="62"/>
        <v>41530.477916666663</v>
      </c>
      <c r="R655" s="7">
        <f t="shared" si="63"/>
        <v>44.315789473684212</v>
      </c>
      <c r="S655" t="str">
        <f t="shared" si="64"/>
        <v>publishing</v>
      </c>
      <c r="T655" t="str">
        <f t="shared" si="65"/>
        <v>radio &amp; podcasts</v>
      </c>
    </row>
    <row r="656" spans="1:20" ht="4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60"/>
        <v>188.66966666666667</v>
      </c>
      <c r="P656" s="13">
        <f t="shared" si="61"/>
        <v>41960.472951388889</v>
      </c>
      <c r="Q656" s="13">
        <f t="shared" si="62"/>
        <v>41992.957638888889</v>
      </c>
      <c r="R656" s="7">
        <f t="shared" si="63"/>
        <v>64.173356009070289</v>
      </c>
      <c r="S656" t="str">
        <f t="shared" si="64"/>
        <v>publishing</v>
      </c>
      <c r="T656" t="str">
        <f t="shared" si="65"/>
        <v>radio &amp; podcasts</v>
      </c>
    </row>
    <row r="657" spans="1:20" ht="32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60"/>
        <v>661.55466666666666</v>
      </c>
      <c r="P657" s="13">
        <f t="shared" si="61"/>
        <v>40765.791921296295</v>
      </c>
      <c r="Q657" s="13">
        <f t="shared" si="62"/>
        <v>40795.791921296295</v>
      </c>
      <c r="R657" s="7">
        <f t="shared" si="63"/>
        <v>43.333275109170302</v>
      </c>
      <c r="S657" t="str">
        <f t="shared" si="64"/>
        <v>publishing</v>
      </c>
      <c r="T657" t="str">
        <f t="shared" si="65"/>
        <v>radio &amp; podcasts</v>
      </c>
    </row>
    <row r="658" spans="1:20" ht="48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60"/>
        <v>111.31</v>
      </c>
      <c r="P658" s="13">
        <f t="shared" si="61"/>
        <v>40840.365787037037</v>
      </c>
      <c r="Q658" s="13">
        <f t="shared" si="62"/>
        <v>40899.875</v>
      </c>
      <c r="R658" s="7">
        <f t="shared" si="63"/>
        <v>90.495934959349597</v>
      </c>
      <c r="S658" t="str">
        <f t="shared" si="64"/>
        <v>publishing</v>
      </c>
      <c r="T658" t="str">
        <f t="shared" si="65"/>
        <v>radio &amp; podcasts</v>
      </c>
    </row>
    <row r="659" spans="1:20" ht="48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60"/>
        <v>1181.6142199999999</v>
      </c>
      <c r="P659" s="13">
        <f t="shared" si="61"/>
        <v>41394.621678240743</v>
      </c>
      <c r="Q659" s="13">
        <f t="shared" si="62"/>
        <v>41408.621678240743</v>
      </c>
      <c r="R659" s="7">
        <f t="shared" si="63"/>
        <v>29.187190495010373</v>
      </c>
      <c r="S659" t="str">
        <f t="shared" si="64"/>
        <v>publishing</v>
      </c>
      <c r="T659" t="str">
        <f t="shared" si="65"/>
        <v>radio &amp; podcasts</v>
      </c>
    </row>
    <row r="660" spans="1:20" ht="48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60"/>
        <v>137.375</v>
      </c>
      <c r="P660" s="13">
        <f t="shared" si="61"/>
        <v>41754.495243055557</v>
      </c>
      <c r="Q660" s="13">
        <f t="shared" si="62"/>
        <v>41768.915972222225</v>
      </c>
      <c r="R660" s="7">
        <f t="shared" si="63"/>
        <v>30.95774647887324</v>
      </c>
      <c r="S660" t="str">
        <f t="shared" si="64"/>
        <v>publishing</v>
      </c>
      <c r="T660" t="str">
        <f t="shared" si="65"/>
        <v>radio &amp; podcasts</v>
      </c>
    </row>
    <row r="661" spans="1:20" ht="48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60"/>
        <v>117.04040000000001</v>
      </c>
      <c r="P661" s="13">
        <f t="shared" si="61"/>
        <v>41464.684016203704</v>
      </c>
      <c r="Q661" s="13">
        <f t="shared" si="62"/>
        <v>41481.458333333336</v>
      </c>
      <c r="R661" s="7">
        <f t="shared" si="63"/>
        <v>92.157795275590544</v>
      </c>
      <c r="S661" t="str">
        <f t="shared" si="64"/>
        <v>publishing</v>
      </c>
      <c r="T661" t="str">
        <f t="shared" si="65"/>
        <v>radio &amp; podcasts</v>
      </c>
    </row>
    <row r="662" spans="1:20" ht="32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60"/>
        <v>166.33076923076925</v>
      </c>
      <c r="P662" s="13">
        <f t="shared" si="61"/>
        <v>42163.333599537036</v>
      </c>
      <c r="Q662" s="13">
        <f t="shared" si="62"/>
        <v>42193.333599537036</v>
      </c>
      <c r="R662" s="7">
        <f t="shared" si="63"/>
        <v>97.731073446327684</v>
      </c>
      <c r="S662" t="str">
        <f t="shared" si="64"/>
        <v>photography</v>
      </c>
      <c r="T662" t="str">
        <f t="shared" si="65"/>
        <v>photobooks</v>
      </c>
    </row>
    <row r="663" spans="1:20" ht="48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60"/>
        <v>101.44545454545455</v>
      </c>
      <c r="P663" s="13">
        <f t="shared" si="61"/>
        <v>42426.292592592596</v>
      </c>
      <c r="Q663" s="13">
        <f t="shared" si="62"/>
        <v>42454.666666666672</v>
      </c>
      <c r="R663" s="7">
        <f t="shared" si="63"/>
        <v>67.835866261398181</v>
      </c>
      <c r="S663" t="str">
        <f t="shared" si="64"/>
        <v>photography</v>
      </c>
      <c r="T663" t="str">
        <f t="shared" si="65"/>
        <v>photobooks</v>
      </c>
    </row>
    <row r="664" spans="1:20" ht="4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60"/>
        <v>107.89146666666667</v>
      </c>
      <c r="P664" s="13">
        <f t="shared" si="61"/>
        <v>42606.097233796296</v>
      </c>
      <c r="Q664" s="13">
        <f t="shared" si="62"/>
        <v>42666.097233796296</v>
      </c>
      <c r="R664" s="7">
        <f t="shared" si="63"/>
        <v>56.98492957746479</v>
      </c>
      <c r="S664" t="str">
        <f t="shared" si="64"/>
        <v>photography</v>
      </c>
      <c r="T664" t="str">
        <f t="shared" si="65"/>
        <v>photobooks</v>
      </c>
    </row>
    <row r="665" spans="1:20" ht="32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60"/>
        <v>277.93846153846158</v>
      </c>
      <c r="P665" s="13">
        <f t="shared" si="61"/>
        <v>41772.407685185186</v>
      </c>
      <c r="Q665" s="13">
        <f t="shared" si="62"/>
        <v>41800.106249999997</v>
      </c>
      <c r="R665" s="7">
        <f t="shared" si="63"/>
        <v>67.159851301115239</v>
      </c>
      <c r="S665" t="str">
        <f t="shared" si="64"/>
        <v>photography</v>
      </c>
      <c r="T665" t="str">
        <f t="shared" si="65"/>
        <v>photobooks</v>
      </c>
    </row>
    <row r="666" spans="1:20" ht="48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60"/>
        <v>103.58125</v>
      </c>
      <c r="P666" s="13">
        <f t="shared" si="61"/>
        <v>42414.19332175926</v>
      </c>
      <c r="Q666" s="13">
        <f t="shared" si="62"/>
        <v>42451.584027777775</v>
      </c>
      <c r="R666" s="7">
        <f t="shared" si="63"/>
        <v>48.037681159420288</v>
      </c>
      <c r="S666" t="str">
        <f t="shared" si="64"/>
        <v>photography</v>
      </c>
      <c r="T666" t="str">
        <f t="shared" si="65"/>
        <v>photobooks</v>
      </c>
    </row>
    <row r="667" spans="1:20" ht="48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60"/>
        <v>111.4</v>
      </c>
      <c r="P667" s="13">
        <f t="shared" si="61"/>
        <v>41814.535925925928</v>
      </c>
      <c r="Q667" s="13">
        <f t="shared" si="62"/>
        <v>41844.535925925928</v>
      </c>
      <c r="R667" s="7">
        <f t="shared" si="63"/>
        <v>38.860465116279073</v>
      </c>
      <c r="S667" t="str">
        <f t="shared" si="64"/>
        <v>photography</v>
      </c>
      <c r="T667" t="str">
        <f t="shared" si="65"/>
        <v>photobooks</v>
      </c>
    </row>
    <row r="668" spans="1:20" ht="48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60"/>
        <v>215</v>
      </c>
      <c r="P668" s="13">
        <f t="shared" si="61"/>
        <v>40254.200335648151</v>
      </c>
      <c r="Q668" s="13">
        <f t="shared" si="62"/>
        <v>40313.090277777781</v>
      </c>
      <c r="R668" s="7">
        <f t="shared" si="63"/>
        <v>78.181818181818187</v>
      </c>
      <c r="S668" t="str">
        <f t="shared" si="64"/>
        <v>photography</v>
      </c>
      <c r="T668" t="str">
        <f t="shared" si="65"/>
        <v>photobooks</v>
      </c>
    </row>
    <row r="669" spans="1:20" ht="48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60"/>
        <v>110.76216216216217</v>
      </c>
      <c r="P669" s="13">
        <f t="shared" si="61"/>
        <v>41786.364363425928</v>
      </c>
      <c r="Q669" s="13">
        <f t="shared" si="62"/>
        <v>41817.364363425928</v>
      </c>
      <c r="R669" s="7">
        <f t="shared" si="63"/>
        <v>97.113744075829388</v>
      </c>
      <c r="S669" t="str">
        <f t="shared" si="64"/>
        <v>photography</v>
      </c>
      <c r="T669" t="str">
        <f t="shared" si="65"/>
        <v>photobooks</v>
      </c>
    </row>
    <row r="670" spans="1:20" ht="48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60"/>
        <v>123.64125714285714</v>
      </c>
      <c r="P670" s="13">
        <f t="shared" si="61"/>
        <v>42751.283391203702</v>
      </c>
      <c r="Q670" s="13">
        <f t="shared" si="62"/>
        <v>42780.707638888889</v>
      </c>
      <c r="R670" s="7">
        <f t="shared" si="63"/>
        <v>110.39397959183674</v>
      </c>
      <c r="S670" t="str">
        <f t="shared" si="64"/>
        <v>photography</v>
      </c>
      <c r="T670" t="str">
        <f t="shared" si="65"/>
        <v>photobooks</v>
      </c>
    </row>
    <row r="671" spans="1:20" ht="4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60"/>
        <v>101.03500000000001</v>
      </c>
      <c r="P671" s="13">
        <f t="shared" si="61"/>
        <v>41809.135162037033</v>
      </c>
      <c r="Q671" s="13">
        <f t="shared" si="62"/>
        <v>41839.135162037033</v>
      </c>
      <c r="R671" s="7">
        <f t="shared" si="63"/>
        <v>39.91506172839506</v>
      </c>
      <c r="S671" t="str">
        <f t="shared" si="64"/>
        <v>photography</v>
      </c>
      <c r="T671" t="str">
        <f t="shared" si="65"/>
        <v>photobooks</v>
      </c>
    </row>
    <row r="672" spans="1:20" ht="48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60"/>
        <v>111.79285714285714</v>
      </c>
      <c r="P672" s="13">
        <f t="shared" si="61"/>
        <v>42296.333379629628</v>
      </c>
      <c r="Q672" s="13">
        <f t="shared" si="62"/>
        <v>42326.375046296293</v>
      </c>
      <c r="R672" s="7">
        <f t="shared" si="63"/>
        <v>75.975728155339809</v>
      </c>
      <c r="S672" t="str">
        <f t="shared" si="64"/>
        <v>photography</v>
      </c>
      <c r="T672" t="str">
        <f t="shared" si="65"/>
        <v>photobooks</v>
      </c>
    </row>
    <row r="673" spans="1:20" ht="48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60"/>
        <v>558.7714285714286</v>
      </c>
      <c r="P673" s="13">
        <f t="shared" si="61"/>
        <v>42741.434479166666</v>
      </c>
      <c r="Q673" s="13">
        <f t="shared" si="62"/>
        <v>42771.434479166666</v>
      </c>
      <c r="R673" s="7">
        <f t="shared" si="63"/>
        <v>58.379104477611939</v>
      </c>
      <c r="S673" t="str">
        <f t="shared" si="64"/>
        <v>photography</v>
      </c>
      <c r="T673" t="str">
        <f t="shared" si="65"/>
        <v>photobooks</v>
      </c>
    </row>
    <row r="674" spans="1:20" ht="48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60"/>
        <v>150.01875000000001</v>
      </c>
      <c r="P674" s="13">
        <f t="shared" si="61"/>
        <v>41806.387337962966</v>
      </c>
      <c r="Q674" s="13">
        <f t="shared" si="62"/>
        <v>41836.387337962966</v>
      </c>
      <c r="R674" s="7">
        <f t="shared" si="63"/>
        <v>55.82093023255814</v>
      </c>
      <c r="S674" t="str">
        <f t="shared" si="64"/>
        <v>photography</v>
      </c>
      <c r="T674" t="str">
        <f t="shared" si="65"/>
        <v>photobooks</v>
      </c>
    </row>
    <row r="675" spans="1:20" ht="4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60"/>
        <v>106.476</v>
      </c>
      <c r="P675" s="13">
        <f t="shared" si="61"/>
        <v>42234.347685185188</v>
      </c>
      <c r="Q675" s="13">
        <f t="shared" si="62"/>
        <v>42274.347685185188</v>
      </c>
      <c r="R675" s="7">
        <f t="shared" si="63"/>
        <v>151.24431818181819</v>
      </c>
      <c r="S675" t="str">
        <f t="shared" si="64"/>
        <v>photography</v>
      </c>
      <c r="T675" t="str">
        <f t="shared" si="65"/>
        <v>photobooks</v>
      </c>
    </row>
    <row r="676" spans="1:20" ht="4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60"/>
        <v>157.18899999999999</v>
      </c>
      <c r="P676" s="13">
        <f t="shared" si="61"/>
        <v>42415.003437499996</v>
      </c>
      <c r="Q676" s="13">
        <f t="shared" si="62"/>
        <v>42444.961770833332</v>
      </c>
      <c r="R676" s="7">
        <f t="shared" si="63"/>
        <v>849.67027027027029</v>
      </c>
      <c r="S676" t="str">
        <f t="shared" si="64"/>
        <v>photography</v>
      </c>
      <c r="T676" t="str">
        <f t="shared" si="65"/>
        <v>photobooks</v>
      </c>
    </row>
    <row r="677" spans="1:20" ht="48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60"/>
        <v>108.65882352941176</v>
      </c>
      <c r="P677" s="13">
        <f t="shared" si="61"/>
        <v>42619.216342592597</v>
      </c>
      <c r="Q677" s="13">
        <f t="shared" si="62"/>
        <v>42649.333333333328</v>
      </c>
      <c r="R677" s="7">
        <f t="shared" si="63"/>
        <v>159.24137931034483</v>
      </c>
      <c r="S677" t="str">
        <f t="shared" si="64"/>
        <v>photography</v>
      </c>
      <c r="T677" t="str">
        <f t="shared" si="65"/>
        <v>photobooks</v>
      </c>
    </row>
    <row r="678" spans="1:20" ht="4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60"/>
        <v>161.97999999999999</v>
      </c>
      <c r="P678" s="13">
        <f t="shared" si="61"/>
        <v>41948.31658564815</v>
      </c>
      <c r="Q678" s="13">
        <f t="shared" si="62"/>
        <v>41979</v>
      </c>
      <c r="R678" s="7">
        <f t="shared" si="63"/>
        <v>39.507317073170732</v>
      </c>
      <c r="S678" t="str">
        <f t="shared" si="64"/>
        <v>photography</v>
      </c>
      <c r="T678" t="str">
        <f t="shared" si="65"/>
        <v>photobooks</v>
      </c>
    </row>
    <row r="679" spans="1:20" ht="32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60"/>
        <v>205.36666666666665</v>
      </c>
      <c r="P679" s="13">
        <f t="shared" si="61"/>
        <v>41760.5700462963</v>
      </c>
      <c r="Q679" s="13">
        <f t="shared" si="62"/>
        <v>41790.5700462963</v>
      </c>
      <c r="R679" s="7">
        <f t="shared" si="63"/>
        <v>130.52966101694915</v>
      </c>
      <c r="S679" t="str">
        <f t="shared" si="64"/>
        <v>photography</v>
      </c>
      <c r="T679" t="str">
        <f t="shared" si="65"/>
        <v>photobooks</v>
      </c>
    </row>
    <row r="680" spans="1:20" ht="4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60"/>
        <v>103.36388888888889</v>
      </c>
      <c r="P680" s="13">
        <f t="shared" si="61"/>
        <v>41782.491701388892</v>
      </c>
      <c r="Q680" s="13">
        <f t="shared" si="62"/>
        <v>41810.665972222225</v>
      </c>
      <c r="R680" s="7">
        <f t="shared" si="63"/>
        <v>64.156896551724131</v>
      </c>
      <c r="S680" t="str">
        <f t="shared" si="64"/>
        <v>photography</v>
      </c>
      <c r="T680" t="str">
        <f t="shared" si="65"/>
        <v>photobooks</v>
      </c>
    </row>
    <row r="681" spans="1:20" ht="32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60"/>
        <v>103.47222222222223</v>
      </c>
      <c r="P681" s="13">
        <f t="shared" si="61"/>
        <v>41955.607789351852</v>
      </c>
      <c r="Q681" s="13">
        <f t="shared" si="62"/>
        <v>41991.916666666672</v>
      </c>
      <c r="R681" s="7">
        <f t="shared" si="63"/>
        <v>111.52694610778443</v>
      </c>
      <c r="S681" t="str">
        <f t="shared" si="64"/>
        <v>photography</v>
      </c>
      <c r="T681" t="str">
        <f t="shared" si="65"/>
        <v>photobooks</v>
      </c>
    </row>
    <row r="682" spans="1:20" ht="48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60"/>
        <v>106.81333333333333</v>
      </c>
      <c r="P682" s="13">
        <f t="shared" si="61"/>
        <v>42492.917719907404</v>
      </c>
      <c r="Q682" s="13">
        <f t="shared" si="62"/>
        <v>42527.917719907404</v>
      </c>
      <c r="R682" s="7">
        <f t="shared" si="63"/>
        <v>170.44680851063831</v>
      </c>
      <c r="S682" t="str">
        <f t="shared" si="64"/>
        <v>photography</v>
      </c>
      <c r="T682" t="str">
        <f t="shared" si="65"/>
        <v>photobooks</v>
      </c>
    </row>
    <row r="683" spans="1:20" ht="48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60"/>
        <v>138.96574712643678</v>
      </c>
      <c r="P683" s="13">
        <f t="shared" si="61"/>
        <v>41899.580312500002</v>
      </c>
      <c r="Q683" s="13">
        <f t="shared" si="62"/>
        <v>41929.580312500002</v>
      </c>
      <c r="R683" s="7">
        <f t="shared" si="63"/>
        <v>133.7391592920354</v>
      </c>
      <c r="S683" t="str">
        <f t="shared" si="64"/>
        <v>photography</v>
      </c>
      <c r="T683" t="str">
        <f t="shared" si="65"/>
        <v>photobooks</v>
      </c>
    </row>
    <row r="684" spans="1:20" ht="48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60"/>
        <v>124.84324324324325</v>
      </c>
      <c r="P684" s="13">
        <f t="shared" si="61"/>
        <v>41964.501342592594</v>
      </c>
      <c r="Q684" s="13">
        <f t="shared" si="62"/>
        <v>41995.75</v>
      </c>
      <c r="R684" s="7">
        <f t="shared" si="63"/>
        <v>95.834024896265561</v>
      </c>
      <c r="S684" t="str">
        <f t="shared" si="64"/>
        <v>photography</v>
      </c>
      <c r="T684" t="str">
        <f t="shared" si="65"/>
        <v>photobooks</v>
      </c>
    </row>
    <row r="685" spans="1:20" ht="48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60"/>
        <v>206.99999999999997</v>
      </c>
      <c r="P685" s="13">
        <f t="shared" si="61"/>
        <v>42756.251041666663</v>
      </c>
      <c r="Q685" s="13">
        <f t="shared" si="62"/>
        <v>42786.251041666663</v>
      </c>
      <c r="R685" s="7">
        <f t="shared" si="63"/>
        <v>221.78571428571428</v>
      </c>
      <c r="S685" t="str">
        <f t="shared" si="64"/>
        <v>photography</v>
      </c>
      <c r="T685" t="str">
        <f t="shared" si="65"/>
        <v>photobooks</v>
      </c>
    </row>
    <row r="686" spans="1:20" ht="4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60"/>
        <v>174.00576923076923</v>
      </c>
      <c r="P686" s="13">
        <f t="shared" si="61"/>
        <v>42570.452986111108</v>
      </c>
      <c r="Q686" s="13">
        <f t="shared" si="62"/>
        <v>42600.452986111108</v>
      </c>
      <c r="R686" s="7">
        <f t="shared" si="63"/>
        <v>32.315357142857138</v>
      </c>
      <c r="S686" t="str">
        <f t="shared" si="64"/>
        <v>photography</v>
      </c>
      <c r="T686" t="str">
        <f t="shared" si="65"/>
        <v>photobooks</v>
      </c>
    </row>
    <row r="687" spans="1:20" ht="48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60"/>
        <v>120.32608695652173</v>
      </c>
      <c r="P687" s="13">
        <f t="shared" si="61"/>
        <v>42339.026006944448</v>
      </c>
      <c r="Q687" s="13">
        <f t="shared" si="62"/>
        <v>42388.026006944448</v>
      </c>
      <c r="R687" s="7">
        <f t="shared" si="63"/>
        <v>98.839285714285708</v>
      </c>
      <c r="S687" t="str">
        <f t="shared" si="64"/>
        <v>photography</v>
      </c>
      <c r="T687" t="str">
        <f t="shared" si="65"/>
        <v>photobooks</v>
      </c>
    </row>
    <row r="688" spans="1:20" ht="32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60"/>
        <v>110.44428571428573</v>
      </c>
      <c r="P688" s="13">
        <f t="shared" si="61"/>
        <v>42780.350532407407</v>
      </c>
      <c r="Q688" s="13">
        <f t="shared" si="62"/>
        <v>42808.308865740735</v>
      </c>
      <c r="R688" s="7">
        <f t="shared" si="63"/>
        <v>55.222142857142863</v>
      </c>
      <c r="S688" t="str">
        <f t="shared" si="64"/>
        <v>photography</v>
      </c>
      <c r="T688" t="str">
        <f t="shared" si="65"/>
        <v>photobooks</v>
      </c>
    </row>
    <row r="689" spans="1:20" ht="32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60"/>
        <v>281.56666666666666</v>
      </c>
      <c r="P689" s="13">
        <f t="shared" si="61"/>
        <v>42736.482893518521</v>
      </c>
      <c r="Q689" s="13">
        <f t="shared" si="62"/>
        <v>42766.75</v>
      </c>
      <c r="R689" s="7">
        <f t="shared" si="63"/>
        <v>52.793750000000003</v>
      </c>
      <c r="S689" t="str">
        <f t="shared" si="64"/>
        <v>photography</v>
      </c>
      <c r="T689" t="str">
        <f t="shared" si="65"/>
        <v>photobooks</v>
      </c>
    </row>
    <row r="690" spans="1:20" ht="32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60"/>
        <v>100.67894736842105</v>
      </c>
      <c r="P690" s="13">
        <f t="shared" si="61"/>
        <v>42052.378703703704</v>
      </c>
      <c r="Q690" s="13">
        <f t="shared" si="62"/>
        <v>42082.337037037039</v>
      </c>
      <c r="R690" s="7">
        <f t="shared" si="63"/>
        <v>135.66666666666666</v>
      </c>
      <c r="S690" t="str">
        <f t="shared" si="64"/>
        <v>photography</v>
      </c>
      <c r="T690" t="str">
        <f t="shared" si="65"/>
        <v>photobooks</v>
      </c>
    </row>
    <row r="691" spans="1:20" ht="48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60"/>
        <v>134.82571428571427</v>
      </c>
      <c r="P691" s="13">
        <f t="shared" si="61"/>
        <v>42275.517303240747</v>
      </c>
      <c r="Q691" s="13">
        <f t="shared" si="62"/>
        <v>42300.517303240747</v>
      </c>
      <c r="R691" s="7">
        <f t="shared" si="63"/>
        <v>53.991990846681922</v>
      </c>
      <c r="S691" t="str">
        <f t="shared" si="64"/>
        <v>photography</v>
      </c>
      <c r="T691" t="str">
        <f t="shared" si="65"/>
        <v>photobooks</v>
      </c>
    </row>
    <row r="692" spans="1:20" ht="48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60"/>
        <v>175.95744680851064</v>
      </c>
      <c r="P692" s="13">
        <f t="shared" si="61"/>
        <v>41941.552384259259</v>
      </c>
      <c r="Q692" s="13">
        <f t="shared" si="62"/>
        <v>41973.875</v>
      </c>
      <c r="R692" s="7">
        <f t="shared" si="63"/>
        <v>56.643835616438359</v>
      </c>
      <c r="S692" t="str">
        <f t="shared" si="64"/>
        <v>photography</v>
      </c>
      <c r="T692" t="str">
        <f t="shared" si="65"/>
        <v>photobooks</v>
      </c>
    </row>
    <row r="693" spans="1:20" ht="48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60"/>
        <v>484.02000000000004</v>
      </c>
      <c r="P693" s="13">
        <f t="shared" si="61"/>
        <v>42391.225289351853</v>
      </c>
      <c r="Q693" s="13">
        <f t="shared" si="62"/>
        <v>42415.375</v>
      </c>
      <c r="R693" s="7">
        <f t="shared" si="63"/>
        <v>82.316326530612244</v>
      </c>
      <c r="S693" t="str">
        <f t="shared" si="64"/>
        <v>photography</v>
      </c>
      <c r="T693" t="str">
        <f t="shared" si="65"/>
        <v>photobooks</v>
      </c>
    </row>
    <row r="694" spans="1:20" ht="32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60"/>
        <v>145.14000000000001</v>
      </c>
      <c r="P694" s="13">
        <f t="shared" si="61"/>
        <v>42442.75204861111</v>
      </c>
      <c r="Q694" s="13">
        <f t="shared" si="62"/>
        <v>42491.915972222225</v>
      </c>
      <c r="R694" s="7">
        <f t="shared" si="63"/>
        <v>88.26081081081081</v>
      </c>
      <c r="S694" t="str">
        <f t="shared" si="64"/>
        <v>photography</v>
      </c>
      <c r="T694" t="str">
        <f t="shared" si="65"/>
        <v>photobooks</v>
      </c>
    </row>
    <row r="695" spans="1:20" ht="48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60"/>
        <v>417.73333333333335</v>
      </c>
      <c r="P695" s="13">
        <f t="shared" si="61"/>
        <v>42221.42432870371</v>
      </c>
      <c r="Q695" s="13">
        <f t="shared" si="62"/>
        <v>42251.42432870371</v>
      </c>
      <c r="R695" s="7">
        <f t="shared" si="63"/>
        <v>84.905149051490511</v>
      </c>
      <c r="S695" t="str">
        <f t="shared" si="64"/>
        <v>photography</v>
      </c>
      <c r="T695" t="str">
        <f t="shared" si="65"/>
        <v>photobooks</v>
      </c>
    </row>
    <row r="696" spans="1:20" ht="48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60"/>
        <v>132.42499999999998</v>
      </c>
      <c r="P696" s="13">
        <f t="shared" si="61"/>
        <v>42484.579062500001</v>
      </c>
      <c r="Q696" s="13">
        <f t="shared" si="62"/>
        <v>42513.666666666672</v>
      </c>
      <c r="R696" s="7">
        <f t="shared" si="63"/>
        <v>48.154545454545456</v>
      </c>
      <c r="S696" t="str">
        <f t="shared" si="64"/>
        <v>photography</v>
      </c>
      <c r="T696" t="str">
        <f t="shared" si="65"/>
        <v>photobooks</v>
      </c>
    </row>
    <row r="697" spans="1:20" ht="48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60"/>
        <v>250.30841666666666</v>
      </c>
      <c r="P697" s="13">
        <f t="shared" si="61"/>
        <v>42213.552199074074</v>
      </c>
      <c r="Q697" s="13">
        <f t="shared" si="62"/>
        <v>42243.552199074074</v>
      </c>
      <c r="R697" s="7">
        <f t="shared" si="63"/>
        <v>66.015406593406595</v>
      </c>
      <c r="S697" t="str">
        <f t="shared" si="64"/>
        <v>photography</v>
      </c>
      <c r="T697" t="str">
        <f t="shared" si="65"/>
        <v>photobooks</v>
      </c>
    </row>
    <row r="698" spans="1:20" ht="48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60"/>
        <v>179.9</v>
      </c>
      <c r="P698" s="13">
        <f t="shared" si="61"/>
        <v>42552.065127314811</v>
      </c>
      <c r="Q698" s="13">
        <f t="shared" si="62"/>
        <v>42588.5</v>
      </c>
      <c r="R698" s="7">
        <f t="shared" si="63"/>
        <v>96.375</v>
      </c>
      <c r="S698" t="str">
        <f t="shared" si="64"/>
        <v>photography</v>
      </c>
      <c r="T698" t="str">
        <f t="shared" si="65"/>
        <v>photobooks</v>
      </c>
    </row>
    <row r="699" spans="1:20" ht="48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60"/>
        <v>102.62857142857142</v>
      </c>
      <c r="P699" s="13">
        <f t="shared" si="61"/>
        <v>41981.532060185185</v>
      </c>
      <c r="Q699" s="13">
        <f t="shared" si="62"/>
        <v>42026.532060185185</v>
      </c>
      <c r="R699" s="7">
        <f t="shared" si="63"/>
        <v>156.17391304347825</v>
      </c>
      <c r="S699" t="str">
        <f t="shared" si="64"/>
        <v>photography</v>
      </c>
      <c r="T699" t="str">
        <f t="shared" si="65"/>
        <v>photobooks</v>
      </c>
    </row>
    <row r="700" spans="1:20" ht="48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60"/>
        <v>135.98609999999999</v>
      </c>
      <c r="P700" s="13">
        <f t="shared" si="61"/>
        <v>42705.669201388882</v>
      </c>
      <c r="Q700" s="13">
        <f t="shared" si="62"/>
        <v>42738.669201388882</v>
      </c>
      <c r="R700" s="7">
        <f t="shared" si="63"/>
        <v>95.764859154929582</v>
      </c>
      <c r="S700" t="str">
        <f t="shared" si="64"/>
        <v>photography</v>
      </c>
      <c r="T700" t="str">
        <f t="shared" si="65"/>
        <v>photobooks</v>
      </c>
    </row>
    <row r="701" spans="1:20" ht="48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60"/>
        <v>117.86666666666667</v>
      </c>
      <c r="P701" s="13">
        <f t="shared" si="61"/>
        <v>41938.75712962963</v>
      </c>
      <c r="Q701" s="13">
        <f t="shared" si="62"/>
        <v>41968.802083333328</v>
      </c>
      <c r="R701" s="7">
        <f t="shared" si="63"/>
        <v>180.40816326530611</v>
      </c>
      <c r="S701" t="str">
        <f t="shared" si="64"/>
        <v>photography</v>
      </c>
      <c r="T701" t="str">
        <f t="shared" si="65"/>
        <v>photobooks</v>
      </c>
    </row>
    <row r="702" spans="1:20" ht="48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60"/>
        <v>108.2492</v>
      </c>
      <c r="P702" s="13">
        <f t="shared" si="61"/>
        <v>40637.842974537038</v>
      </c>
      <c r="Q702" s="13">
        <f t="shared" si="62"/>
        <v>40667.842974537038</v>
      </c>
      <c r="R702" s="7">
        <f t="shared" si="63"/>
        <v>48.325535714285714</v>
      </c>
      <c r="S702" t="str">
        <f t="shared" si="64"/>
        <v>music</v>
      </c>
      <c r="T702" t="str">
        <f t="shared" si="65"/>
        <v>rock</v>
      </c>
    </row>
    <row r="703" spans="1:20" ht="48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60"/>
        <v>100.16666666666667</v>
      </c>
      <c r="P703" s="13">
        <f t="shared" si="61"/>
        <v>40788.047650462962</v>
      </c>
      <c r="Q703" s="13">
        <f t="shared" si="62"/>
        <v>40830.708333333336</v>
      </c>
      <c r="R703" s="7">
        <f t="shared" si="63"/>
        <v>46.953125</v>
      </c>
      <c r="S703" t="str">
        <f t="shared" si="64"/>
        <v>music</v>
      </c>
      <c r="T703" t="str">
        <f t="shared" si="65"/>
        <v>rock</v>
      </c>
    </row>
    <row r="704" spans="1:20" ht="32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60"/>
        <v>100.03299999999999</v>
      </c>
      <c r="P704" s="13">
        <f t="shared" si="61"/>
        <v>40875.919664351852</v>
      </c>
      <c r="Q704" s="13">
        <f t="shared" si="62"/>
        <v>40935.919664351852</v>
      </c>
      <c r="R704" s="7">
        <f t="shared" si="63"/>
        <v>66.688666666666663</v>
      </c>
      <c r="S704" t="str">
        <f t="shared" si="64"/>
        <v>music</v>
      </c>
      <c r="T704" t="str">
        <f t="shared" si="65"/>
        <v>rock</v>
      </c>
    </row>
    <row r="705" spans="1:20" ht="4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60"/>
        <v>122.10714285714286</v>
      </c>
      <c r="P705" s="13">
        <f t="shared" si="61"/>
        <v>40945.595312500001</v>
      </c>
      <c r="Q705" s="13">
        <f t="shared" si="62"/>
        <v>40985.55364583333</v>
      </c>
      <c r="R705" s="7">
        <f t="shared" si="63"/>
        <v>48.842857142857142</v>
      </c>
      <c r="S705" t="str">
        <f t="shared" si="64"/>
        <v>music</v>
      </c>
      <c r="T705" t="str">
        <f t="shared" si="65"/>
        <v>rock</v>
      </c>
    </row>
    <row r="706" spans="1:20" ht="48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ref="O706:O769" si="66">(E706/D706)*100</f>
        <v>100.69333333333334</v>
      </c>
      <c r="P706" s="13">
        <f t="shared" ref="P706:P769" si="67">(((J706/60)/60)/24)+DATE(1970,1,1)+(-6/24)</f>
        <v>40746.762881944444</v>
      </c>
      <c r="Q706" s="13">
        <f t="shared" ref="Q706:Q769" si="68">(((I706/60)/60)/24)+DATE(1970,1,1)+(-6/24)</f>
        <v>40756.041666666664</v>
      </c>
      <c r="R706" s="7">
        <f t="shared" ref="R706:R769" si="69">E706/L706</f>
        <v>137.30909090909091</v>
      </c>
      <c r="S706" t="str">
        <f t="shared" ref="S706:S769" si="70">LEFT(N706,SEARCH("/",N706,1)-1)</f>
        <v>music</v>
      </c>
      <c r="T706" t="str">
        <f t="shared" ref="T706:T769" si="71">RIGHT(N706,LEN(N706)-SEARCH("/",N706,1))</f>
        <v>rock</v>
      </c>
    </row>
    <row r="707" spans="1:20" ht="48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si="66"/>
        <v>101.004125</v>
      </c>
      <c r="P707" s="13">
        <f t="shared" si="67"/>
        <v>40535.861550925925</v>
      </c>
      <c r="Q707" s="13">
        <f t="shared" si="68"/>
        <v>40625.819884259261</v>
      </c>
      <c r="R707" s="7">
        <f t="shared" si="69"/>
        <v>87.829673913043479</v>
      </c>
      <c r="S707" t="str">
        <f t="shared" si="70"/>
        <v>music</v>
      </c>
      <c r="T707" t="str">
        <f t="shared" si="71"/>
        <v>rock</v>
      </c>
    </row>
    <row r="708" spans="1:20" ht="48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66"/>
        <v>145.11000000000001</v>
      </c>
      <c r="P708" s="13">
        <f t="shared" si="67"/>
        <v>41053.55846064815</v>
      </c>
      <c r="Q708" s="13">
        <f t="shared" si="68"/>
        <v>41074.55846064815</v>
      </c>
      <c r="R708" s="7">
        <f t="shared" si="69"/>
        <v>70.785365853658533</v>
      </c>
      <c r="S708" t="str">
        <f t="shared" si="70"/>
        <v>music</v>
      </c>
      <c r="T708" t="str">
        <f t="shared" si="71"/>
        <v>rock</v>
      </c>
    </row>
    <row r="709" spans="1:20" ht="32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66"/>
        <v>101.25</v>
      </c>
      <c r="P709" s="13">
        <f t="shared" si="67"/>
        <v>41607.58085648148</v>
      </c>
      <c r="Q709" s="13">
        <f t="shared" si="68"/>
        <v>41639.976388888892</v>
      </c>
      <c r="R709" s="7">
        <f t="shared" si="69"/>
        <v>52.826086956521742</v>
      </c>
      <c r="S709" t="str">
        <f t="shared" si="70"/>
        <v>music</v>
      </c>
      <c r="T709" t="str">
        <f t="shared" si="71"/>
        <v>rock</v>
      </c>
    </row>
    <row r="710" spans="1:20" ht="48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66"/>
        <v>118.33333333333333</v>
      </c>
      <c r="P710" s="13">
        <f t="shared" si="67"/>
        <v>40795.751261574071</v>
      </c>
      <c r="Q710" s="13">
        <f t="shared" si="68"/>
        <v>40849.083333333336</v>
      </c>
      <c r="R710" s="7">
        <f t="shared" si="69"/>
        <v>443.75</v>
      </c>
      <c r="S710" t="str">
        <f t="shared" si="70"/>
        <v>music</v>
      </c>
      <c r="T710" t="str">
        <f t="shared" si="71"/>
        <v>rock</v>
      </c>
    </row>
    <row r="711" spans="1:20" ht="32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66"/>
        <v>271.85000000000002</v>
      </c>
      <c r="P711" s="13">
        <f t="shared" si="67"/>
        <v>41228.674884259257</v>
      </c>
      <c r="Q711" s="13">
        <f t="shared" si="68"/>
        <v>41258.674884259257</v>
      </c>
      <c r="R711" s="7">
        <f t="shared" si="69"/>
        <v>48.544642857142854</v>
      </c>
      <c r="S711" t="str">
        <f t="shared" si="70"/>
        <v>music</v>
      </c>
      <c r="T711" t="str">
        <f t="shared" si="71"/>
        <v>rock</v>
      </c>
    </row>
    <row r="712" spans="1:20" ht="16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66"/>
        <v>125.125</v>
      </c>
      <c r="P712" s="13">
        <f t="shared" si="67"/>
        <v>41408.75037037037</v>
      </c>
      <c r="Q712" s="13">
        <f t="shared" si="68"/>
        <v>41429.75037037037</v>
      </c>
      <c r="R712" s="7">
        <f t="shared" si="69"/>
        <v>37.074074074074076</v>
      </c>
      <c r="S712" t="str">
        <f t="shared" si="70"/>
        <v>music</v>
      </c>
      <c r="T712" t="str">
        <f t="shared" si="71"/>
        <v>rock</v>
      </c>
    </row>
    <row r="713" spans="1:20" ht="32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66"/>
        <v>110.00000000000001</v>
      </c>
      <c r="P713" s="13">
        <f t="shared" si="67"/>
        <v>41246.624814814815</v>
      </c>
      <c r="Q713" s="13">
        <f t="shared" si="68"/>
        <v>41276.624814814815</v>
      </c>
      <c r="R713" s="7">
        <f t="shared" si="69"/>
        <v>50</v>
      </c>
      <c r="S713" t="str">
        <f t="shared" si="70"/>
        <v>music</v>
      </c>
      <c r="T713" t="str">
        <f t="shared" si="71"/>
        <v>rock</v>
      </c>
    </row>
    <row r="714" spans="1:20" ht="48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66"/>
        <v>101.49999999999999</v>
      </c>
      <c r="P714" s="13">
        <f t="shared" si="67"/>
        <v>41081.819467592592</v>
      </c>
      <c r="Q714" s="13">
        <f t="shared" si="68"/>
        <v>41111.819467592592</v>
      </c>
      <c r="R714" s="7">
        <f t="shared" si="69"/>
        <v>39.03846153846154</v>
      </c>
      <c r="S714" t="str">
        <f t="shared" si="70"/>
        <v>music</v>
      </c>
      <c r="T714" t="str">
        <f t="shared" si="71"/>
        <v>rock</v>
      </c>
    </row>
    <row r="715" spans="1:20" ht="48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66"/>
        <v>102.69999999999999</v>
      </c>
      <c r="P715" s="13">
        <f t="shared" si="67"/>
        <v>41794.731122685182</v>
      </c>
      <c r="Q715" s="13">
        <f t="shared" si="68"/>
        <v>41854.458333333336</v>
      </c>
      <c r="R715" s="7">
        <f t="shared" si="69"/>
        <v>66.688311688311686</v>
      </c>
      <c r="S715" t="str">
        <f t="shared" si="70"/>
        <v>music</v>
      </c>
      <c r="T715" t="str">
        <f t="shared" si="71"/>
        <v>rock</v>
      </c>
    </row>
    <row r="716" spans="1:20" ht="48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66"/>
        <v>114.12500000000001</v>
      </c>
      <c r="P716" s="13">
        <f t="shared" si="67"/>
        <v>40844.800879629627</v>
      </c>
      <c r="Q716" s="13">
        <f t="shared" si="68"/>
        <v>40889.842546296299</v>
      </c>
      <c r="R716" s="7">
        <f t="shared" si="69"/>
        <v>67.132352941176464</v>
      </c>
      <c r="S716" t="str">
        <f t="shared" si="70"/>
        <v>music</v>
      </c>
      <c r="T716" t="str">
        <f t="shared" si="71"/>
        <v>rock</v>
      </c>
    </row>
    <row r="717" spans="1:20" ht="48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66"/>
        <v>104.2</v>
      </c>
      <c r="P717" s="13">
        <f t="shared" si="67"/>
        <v>41194.465520833335</v>
      </c>
      <c r="Q717" s="13">
        <f t="shared" si="68"/>
        <v>41235.666666666664</v>
      </c>
      <c r="R717" s="7">
        <f t="shared" si="69"/>
        <v>66.369426751592357</v>
      </c>
      <c r="S717" t="str">
        <f t="shared" si="70"/>
        <v>music</v>
      </c>
      <c r="T717" t="str">
        <f t="shared" si="71"/>
        <v>rock</v>
      </c>
    </row>
    <row r="718" spans="1:20" ht="32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66"/>
        <v>145.85714285714286</v>
      </c>
      <c r="P718" s="13">
        <f t="shared" si="67"/>
        <v>41546.414212962962</v>
      </c>
      <c r="Q718" s="13">
        <f t="shared" si="68"/>
        <v>41579.541666666664</v>
      </c>
      <c r="R718" s="7">
        <f t="shared" si="69"/>
        <v>64.620253164556956</v>
      </c>
      <c r="S718" t="str">
        <f t="shared" si="70"/>
        <v>music</v>
      </c>
      <c r="T718" t="str">
        <f t="shared" si="71"/>
        <v>rock</v>
      </c>
    </row>
    <row r="719" spans="1:20" ht="32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66"/>
        <v>105.06666666666666</v>
      </c>
      <c r="P719" s="13">
        <f t="shared" si="67"/>
        <v>41301.404340277775</v>
      </c>
      <c r="Q719" s="13">
        <f t="shared" si="68"/>
        <v>41341.404340277775</v>
      </c>
      <c r="R719" s="7">
        <f t="shared" si="69"/>
        <v>58.370370370370374</v>
      </c>
      <c r="S719" t="str">
        <f t="shared" si="70"/>
        <v>music</v>
      </c>
      <c r="T719" t="str">
        <f t="shared" si="71"/>
        <v>rock</v>
      </c>
    </row>
    <row r="720" spans="1:20" ht="48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66"/>
        <v>133.33333333333331</v>
      </c>
      <c r="P720" s="13">
        <f t="shared" si="67"/>
        <v>41875.93618055556</v>
      </c>
      <c r="Q720" s="13">
        <f t="shared" si="68"/>
        <v>41896.93618055556</v>
      </c>
      <c r="R720" s="7">
        <f t="shared" si="69"/>
        <v>86.956521739130437</v>
      </c>
      <c r="S720" t="str">
        <f t="shared" si="70"/>
        <v>music</v>
      </c>
      <c r="T720" t="str">
        <f t="shared" si="71"/>
        <v>rock</v>
      </c>
    </row>
    <row r="721" spans="1:20" ht="3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66"/>
        <v>112.99999999999999</v>
      </c>
      <c r="P721" s="13">
        <f t="shared" si="67"/>
        <v>41321.089583333334</v>
      </c>
      <c r="Q721" s="13">
        <f t="shared" si="68"/>
        <v>41328.089583333334</v>
      </c>
      <c r="R721" s="7">
        <f t="shared" si="69"/>
        <v>66.470588235294116</v>
      </c>
      <c r="S721" t="str">
        <f t="shared" si="70"/>
        <v>music</v>
      </c>
      <c r="T721" t="str">
        <f t="shared" si="71"/>
        <v>rock</v>
      </c>
    </row>
    <row r="722" spans="1:20" ht="48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66"/>
        <v>121.2</v>
      </c>
      <c r="P722" s="13">
        <f t="shared" si="67"/>
        <v>41003.35665509259</v>
      </c>
      <c r="Q722" s="13">
        <f t="shared" si="68"/>
        <v>41056.915972222225</v>
      </c>
      <c r="R722" s="7">
        <f t="shared" si="69"/>
        <v>163.78378378378378</v>
      </c>
      <c r="S722" t="str">
        <f t="shared" si="70"/>
        <v>music</v>
      </c>
      <c r="T722" t="str">
        <f t="shared" si="71"/>
        <v>rock</v>
      </c>
    </row>
    <row r="723" spans="1:20" ht="48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66"/>
        <v>101.72463768115942</v>
      </c>
      <c r="P723" s="13">
        <f t="shared" si="67"/>
        <v>41950.04483796296</v>
      </c>
      <c r="Q723" s="13">
        <f t="shared" si="68"/>
        <v>41990.082638888889</v>
      </c>
      <c r="R723" s="7">
        <f t="shared" si="69"/>
        <v>107.98461538461538</v>
      </c>
      <c r="S723" t="str">
        <f t="shared" si="70"/>
        <v>music</v>
      </c>
      <c r="T723" t="str">
        <f t="shared" si="71"/>
        <v>rock</v>
      </c>
    </row>
    <row r="724" spans="1:20" ht="48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66"/>
        <v>101.06666666666666</v>
      </c>
      <c r="P724" s="13">
        <f t="shared" si="67"/>
        <v>41453.438530092593</v>
      </c>
      <c r="Q724" s="13">
        <f t="shared" si="68"/>
        <v>41513.438530092593</v>
      </c>
      <c r="R724" s="7">
        <f t="shared" si="69"/>
        <v>42.111111111111114</v>
      </c>
      <c r="S724" t="str">
        <f t="shared" si="70"/>
        <v>music</v>
      </c>
      <c r="T724" t="str">
        <f t="shared" si="71"/>
        <v>rock</v>
      </c>
    </row>
    <row r="725" spans="1:20" ht="32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66"/>
        <v>118</v>
      </c>
      <c r="P725" s="13">
        <f t="shared" si="67"/>
        <v>41243.117303240739</v>
      </c>
      <c r="Q725" s="13">
        <f t="shared" si="68"/>
        <v>41283.117303240739</v>
      </c>
      <c r="R725" s="7">
        <f t="shared" si="69"/>
        <v>47.2</v>
      </c>
      <c r="S725" t="str">
        <f t="shared" si="70"/>
        <v>music</v>
      </c>
      <c r="T725" t="str">
        <f t="shared" si="71"/>
        <v>rock</v>
      </c>
    </row>
    <row r="726" spans="1:20" ht="48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66"/>
        <v>155.33333333333331</v>
      </c>
      <c r="P726" s="13">
        <f t="shared" si="67"/>
        <v>41135.449687500004</v>
      </c>
      <c r="Q726" s="13">
        <f t="shared" si="68"/>
        <v>41163.449687500004</v>
      </c>
      <c r="R726" s="7">
        <f t="shared" si="69"/>
        <v>112.01923076923077</v>
      </c>
      <c r="S726" t="str">
        <f t="shared" si="70"/>
        <v>music</v>
      </c>
      <c r="T726" t="str">
        <f t="shared" si="71"/>
        <v>rock</v>
      </c>
    </row>
    <row r="727" spans="1:20" ht="4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66"/>
        <v>101.18750000000001</v>
      </c>
      <c r="P727" s="13">
        <f t="shared" si="67"/>
        <v>41579.597997685189</v>
      </c>
      <c r="Q727" s="13">
        <f t="shared" si="68"/>
        <v>41609.639664351853</v>
      </c>
      <c r="R727" s="7">
        <f t="shared" si="69"/>
        <v>74.953703703703709</v>
      </c>
      <c r="S727" t="str">
        <f t="shared" si="70"/>
        <v>music</v>
      </c>
      <c r="T727" t="str">
        <f t="shared" si="71"/>
        <v>rock</v>
      </c>
    </row>
    <row r="728" spans="1:20" ht="4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66"/>
        <v>117</v>
      </c>
      <c r="P728" s="13">
        <f t="shared" si="67"/>
        <v>41205.457048611112</v>
      </c>
      <c r="Q728" s="13">
        <f t="shared" si="68"/>
        <v>41238.957638888889</v>
      </c>
      <c r="R728" s="7">
        <f t="shared" si="69"/>
        <v>61.578947368421055</v>
      </c>
      <c r="S728" t="str">
        <f t="shared" si="70"/>
        <v>music</v>
      </c>
      <c r="T728" t="str">
        <f t="shared" si="71"/>
        <v>rock</v>
      </c>
    </row>
    <row r="729" spans="1:20" ht="3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66"/>
        <v>100.925</v>
      </c>
      <c r="P729" s="13">
        <f t="shared" si="67"/>
        <v>41774.487060185187</v>
      </c>
      <c r="Q729" s="13">
        <f t="shared" si="68"/>
        <v>41807.487060185187</v>
      </c>
      <c r="R729" s="7">
        <f t="shared" si="69"/>
        <v>45.875</v>
      </c>
      <c r="S729" t="str">
        <f t="shared" si="70"/>
        <v>music</v>
      </c>
      <c r="T729" t="str">
        <f t="shared" si="71"/>
        <v>rock</v>
      </c>
    </row>
    <row r="730" spans="1:20" ht="32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66"/>
        <v>103.66666666666666</v>
      </c>
      <c r="P730" s="13">
        <f t="shared" si="67"/>
        <v>41645.617280092592</v>
      </c>
      <c r="Q730" s="13">
        <f t="shared" si="68"/>
        <v>41690.617280092592</v>
      </c>
      <c r="R730" s="7">
        <f t="shared" si="69"/>
        <v>75.853658536585371</v>
      </c>
      <c r="S730" t="str">
        <f t="shared" si="70"/>
        <v>music</v>
      </c>
      <c r="T730" t="str">
        <f t="shared" si="71"/>
        <v>rock</v>
      </c>
    </row>
    <row r="731" spans="1:20" ht="48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66"/>
        <v>265.25</v>
      </c>
      <c r="P731" s="13">
        <f t="shared" si="67"/>
        <v>40939.587673611109</v>
      </c>
      <c r="Q731" s="13">
        <f t="shared" si="68"/>
        <v>40970.040972222225</v>
      </c>
      <c r="R731" s="7">
        <f t="shared" si="69"/>
        <v>84.206349206349202</v>
      </c>
      <c r="S731" t="str">
        <f t="shared" si="70"/>
        <v>music</v>
      </c>
      <c r="T731" t="str">
        <f t="shared" si="71"/>
        <v>rock</v>
      </c>
    </row>
    <row r="732" spans="1:20" ht="48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66"/>
        <v>155.91</v>
      </c>
      <c r="P732" s="13">
        <f t="shared" si="67"/>
        <v>41164.609502314815</v>
      </c>
      <c r="Q732" s="13">
        <f t="shared" si="68"/>
        <v>41194.609502314815</v>
      </c>
      <c r="R732" s="7">
        <f t="shared" si="69"/>
        <v>117.22556390977444</v>
      </c>
      <c r="S732" t="str">
        <f t="shared" si="70"/>
        <v>music</v>
      </c>
      <c r="T732" t="str">
        <f t="shared" si="71"/>
        <v>rock</v>
      </c>
    </row>
    <row r="733" spans="1:20" ht="48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66"/>
        <v>101.62500000000001</v>
      </c>
      <c r="P733" s="13">
        <f t="shared" si="67"/>
        <v>40750.090902777774</v>
      </c>
      <c r="Q733" s="13">
        <f t="shared" si="68"/>
        <v>40810.090902777774</v>
      </c>
      <c r="R733" s="7">
        <f t="shared" si="69"/>
        <v>86.489361702127653</v>
      </c>
      <c r="S733" t="str">
        <f t="shared" si="70"/>
        <v>music</v>
      </c>
      <c r="T733" t="str">
        <f t="shared" si="71"/>
        <v>rock</v>
      </c>
    </row>
    <row r="734" spans="1:20" ht="4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66"/>
        <v>100</v>
      </c>
      <c r="P734" s="13">
        <f t="shared" si="67"/>
        <v>40896.633750000001</v>
      </c>
      <c r="Q734" s="13">
        <f t="shared" si="68"/>
        <v>40923.958333333336</v>
      </c>
      <c r="R734" s="7">
        <f t="shared" si="69"/>
        <v>172.41379310344828</v>
      </c>
      <c r="S734" t="str">
        <f t="shared" si="70"/>
        <v>music</v>
      </c>
      <c r="T734" t="str">
        <f t="shared" si="71"/>
        <v>rock</v>
      </c>
    </row>
    <row r="735" spans="1:20" ht="32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66"/>
        <v>100.49999999999999</v>
      </c>
      <c r="P735" s="13">
        <f t="shared" si="67"/>
        <v>40657.939826388887</v>
      </c>
      <c r="Q735" s="13">
        <f t="shared" si="68"/>
        <v>40695.999305555553</v>
      </c>
      <c r="R735" s="7">
        <f t="shared" si="69"/>
        <v>62.8125</v>
      </c>
      <c r="S735" t="str">
        <f t="shared" si="70"/>
        <v>music</v>
      </c>
      <c r="T735" t="str">
        <f t="shared" si="71"/>
        <v>rock</v>
      </c>
    </row>
    <row r="736" spans="1:20" ht="48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66"/>
        <v>125.29999999999998</v>
      </c>
      <c r="P736" s="13">
        <f t="shared" si="67"/>
        <v>42502.618761574078</v>
      </c>
      <c r="Q736" s="13">
        <f t="shared" si="68"/>
        <v>42562.618761574078</v>
      </c>
      <c r="R736" s="7">
        <f t="shared" si="69"/>
        <v>67.729729729729726</v>
      </c>
      <c r="S736" t="str">
        <f t="shared" si="70"/>
        <v>music</v>
      </c>
      <c r="T736" t="str">
        <f t="shared" si="71"/>
        <v>rock</v>
      </c>
    </row>
    <row r="737" spans="1:20" ht="48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66"/>
        <v>103.55555555555556</v>
      </c>
      <c r="P737" s="13">
        <f t="shared" si="67"/>
        <v>40662.83666666667</v>
      </c>
      <c r="Q737" s="13">
        <f t="shared" si="68"/>
        <v>40705.916666666664</v>
      </c>
      <c r="R737" s="7">
        <f t="shared" si="69"/>
        <v>53.5632183908046</v>
      </c>
      <c r="S737" t="str">
        <f t="shared" si="70"/>
        <v>music</v>
      </c>
      <c r="T737" t="str">
        <f t="shared" si="71"/>
        <v>rock</v>
      </c>
    </row>
    <row r="738" spans="1:20" ht="48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66"/>
        <v>103.8</v>
      </c>
      <c r="P738" s="13">
        <f t="shared" si="67"/>
        <v>40122.501620370371</v>
      </c>
      <c r="Q738" s="13">
        <f t="shared" si="68"/>
        <v>40178.73541666667</v>
      </c>
      <c r="R738" s="7">
        <f t="shared" si="69"/>
        <v>34.6</v>
      </c>
      <c r="S738" t="str">
        <f t="shared" si="70"/>
        <v>music</v>
      </c>
      <c r="T738" t="str">
        <f t="shared" si="71"/>
        <v>rock</v>
      </c>
    </row>
    <row r="739" spans="1:20" ht="3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66"/>
        <v>105</v>
      </c>
      <c r="P739" s="13">
        <f t="shared" si="67"/>
        <v>41288.43712962963</v>
      </c>
      <c r="Q739" s="13">
        <f t="shared" si="68"/>
        <v>41333.642361111109</v>
      </c>
      <c r="R739" s="7">
        <f t="shared" si="69"/>
        <v>38.888888888888886</v>
      </c>
      <c r="S739" t="str">
        <f t="shared" si="70"/>
        <v>music</v>
      </c>
      <c r="T739" t="str">
        <f t="shared" si="71"/>
        <v>rock</v>
      </c>
    </row>
    <row r="740" spans="1:20" ht="4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66"/>
        <v>100</v>
      </c>
      <c r="P740" s="13">
        <f t="shared" si="67"/>
        <v>40941.402372685188</v>
      </c>
      <c r="Q740" s="13">
        <f t="shared" si="68"/>
        <v>40971.402372685188</v>
      </c>
      <c r="R740" s="7">
        <f t="shared" si="69"/>
        <v>94.736842105263165</v>
      </c>
      <c r="S740" t="str">
        <f t="shared" si="70"/>
        <v>music</v>
      </c>
      <c r="T740" t="str">
        <f t="shared" si="71"/>
        <v>rock</v>
      </c>
    </row>
    <row r="741" spans="1:20" ht="48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66"/>
        <v>169.86</v>
      </c>
      <c r="P741" s="13">
        <f t="shared" si="67"/>
        <v>40378.98096064815</v>
      </c>
      <c r="Q741" s="13">
        <f t="shared" si="68"/>
        <v>40392.832638888889</v>
      </c>
      <c r="R741" s="7">
        <f t="shared" si="69"/>
        <v>39.967058823529413</v>
      </c>
      <c r="S741" t="str">
        <f t="shared" si="70"/>
        <v>music</v>
      </c>
      <c r="T741" t="str">
        <f t="shared" si="71"/>
        <v>rock</v>
      </c>
    </row>
    <row r="742" spans="1:20" ht="32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66"/>
        <v>101.4</v>
      </c>
      <c r="P742" s="13">
        <f t="shared" si="67"/>
        <v>41962.346574074079</v>
      </c>
      <c r="Q742" s="13">
        <f t="shared" si="68"/>
        <v>41992.346574074079</v>
      </c>
      <c r="R742" s="7">
        <f t="shared" si="69"/>
        <v>97.5</v>
      </c>
      <c r="S742" t="str">
        <f t="shared" si="70"/>
        <v>music</v>
      </c>
      <c r="T742" t="str">
        <f t="shared" si="71"/>
        <v>pop</v>
      </c>
    </row>
    <row r="743" spans="1:20" ht="48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66"/>
        <v>100</v>
      </c>
      <c r="P743" s="13">
        <f t="shared" si="67"/>
        <v>40687.774618055555</v>
      </c>
      <c r="Q743" s="13">
        <f t="shared" si="68"/>
        <v>40707.774618055555</v>
      </c>
      <c r="R743" s="7">
        <f t="shared" si="69"/>
        <v>42.857142857142854</v>
      </c>
      <c r="S743" t="str">
        <f t="shared" si="70"/>
        <v>music</v>
      </c>
      <c r="T743" t="str">
        <f t="shared" si="71"/>
        <v>pop</v>
      </c>
    </row>
    <row r="744" spans="1:20" ht="32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66"/>
        <v>124.70000000000002</v>
      </c>
      <c r="P744" s="13">
        <f t="shared" si="67"/>
        <v>41146.574212962965</v>
      </c>
      <c r="Q744" s="13">
        <f t="shared" si="68"/>
        <v>41176.574212962965</v>
      </c>
      <c r="R744" s="7">
        <f t="shared" si="69"/>
        <v>168.51351351351352</v>
      </c>
      <c r="S744" t="str">
        <f t="shared" si="70"/>
        <v>music</v>
      </c>
      <c r="T744" t="str">
        <f t="shared" si="71"/>
        <v>pop</v>
      </c>
    </row>
    <row r="745" spans="1:20" ht="48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66"/>
        <v>109.5</v>
      </c>
      <c r="P745" s="13">
        <f t="shared" si="67"/>
        <v>41174.80972222222</v>
      </c>
      <c r="Q745" s="13">
        <f t="shared" si="68"/>
        <v>41234.851388888892</v>
      </c>
      <c r="R745" s="7">
        <f t="shared" si="69"/>
        <v>85.546875</v>
      </c>
      <c r="S745" t="str">
        <f t="shared" si="70"/>
        <v>music</v>
      </c>
      <c r="T745" t="str">
        <f t="shared" si="71"/>
        <v>pop</v>
      </c>
    </row>
    <row r="746" spans="1:20" ht="48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66"/>
        <v>110.80000000000001</v>
      </c>
      <c r="P746" s="13">
        <f t="shared" si="67"/>
        <v>41521.367361111108</v>
      </c>
      <c r="Q746" s="13">
        <f t="shared" si="68"/>
        <v>41535.367361111108</v>
      </c>
      <c r="R746" s="7">
        <f t="shared" si="69"/>
        <v>554</v>
      </c>
      <c r="S746" t="str">
        <f t="shared" si="70"/>
        <v>music</v>
      </c>
      <c r="T746" t="str">
        <f t="shared" si="71"/>
        <v>pop</v>
      </c>
    </row>
    <row r="747" spans="1:20" ht="48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66"/>
        <v>110.2</v>
      </c>
      <c r="P747" s="13">
        <f t="shared" si="67"/>
        <v>41833.200266203705</v>
      </c>
      <c r="Q747" s="13">
        <f t="shared" si="68"/>
        <v>41865.507638888892</v>
      </c>
      <c r="R747" s="7">
        <f t="shared" si="69"/>
        <v>26.554216867469879</v>
      </c>
      <c r="S747" t="str">
        <f t="shared" si="70"/>
        <v>music</v>
      </c>
      <c r="T747" t="str">
        <f t="shared" si="71"/>
        <v>pop</v>
      </c>
    </row>
    <row r="748" spans="1:20" ht="48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66"/>
        <v>104.71999999999998</v>
      </c>
      <c r="P748" s="13">
        <f t="shared" si="67"/>
        <v>41039.159456018519</v>
      </c>
      <c r="Q748" s="13">
        <f t="shared" si="68"/>
        <v>41069.159456018519</v>
      </c>
      <c r="R748" s="7">
        <f t="shared" si="69"/>
        <v>113.82608695652173</v>
      </c>
      <c r="S748" t="str">
        <f t="shared" si="70"/>
        <v>music</v>
      </c>
      <c r="T748" t="str">
        <f t="shared" si="71"/>
        <v>pop</v>
      </c>
    </row>
    <row r="749" spans="1:20" ht="48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66"/>
        <v>125.26086956521738</v>
      </c>
      <c r="P749" s="13">
        <f t="shared" si="67"/>
        <v>40592.454652777778</v>
      </c>
      <c r="Q749" s="13">
        <f t="shared" si="68"/>
        <v>40622.412986111114</v>
      </c>
      <c r="R749" s="7">
        <f t="shared" si="69"/>
        <v>32.011111111111113</v>
      </c>
      <c r="S749" t="str">
        <f t="shared" si="70"/>
        <v>music</v>
      </c>
      <c r="T749" t="str">
        <f t="shared" si="71"/>
        <v>pop</v>
      </c>
    </row>
    <row r="750" spans="1:20" ht="48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66"/>
        <v>100.58763157894737</v>
      </c>
      <c r="P750" s="13">
        <f t="shared" si="67"/>
        <v>41737.434664351851</v>
      </c>
      <c r="Q750" s="13">
        <f t="shared" si="68"/>
        <v>41782.434664351851</v>
      </c>
      <c r="R750" s="7">
        <f t="shared" si="69"/>
        <v>47.189259259259259</v>
      </c>
      <c r="S750" t="str">
        <f t="shared" si="70"/>
        <v>music</v>
      </c>
      <c r="T750" t="str">
        <f t="shared" si="71"/>
        <v>pop</v>
      </c>
    </row>
    <row r="751" spans="1:20" ht="32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66"/>
        <v>141.55000000000001</v>
      </c>
      <c r="P751" s="13">
        <f t="shared" si="67"/>
        <v>41526.185613425929</v>
      </c>
      <c r="Q751" s="13">
        <f t="shared" si="68"/>
        <v>41556.185613425929</v>
      </c>
      <c r="R751" s="7">
        <f t="shared" si="69"/>
        <v>88.46875</v>
      </c>
      <c r="S751" t="str">
        <f t="shared" si="70"/>
        <v>music</v>
      </c>
      <c r="T751" t="str">
        <f t="shared" si="71"/>
        <v>pop</v>
      </c>
    </row>
    <row r="752" spans="1:20" ht="48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66"/>
        <v>100.75</v>
      </c>
      <c r="P752" s="13">
        <f t="shared" si="67"/>
        <v>40625.650694444441</v>
      </c>
      <c r="Q752" s="13">
        <f t="shared" si="68"/>
        <v>40659.040972222225</v>
      </c>
      <c r="R752" s="7">
        <f t="shared" si="69"/>
        <v>100.75</v>
      </c>
      <c r="S752" t="str">
        <f t="shared" si="70"/>
        <v>music</v>
      </c>
      <c r="T752" t="str">
        <f t="shared" si="71"/>
        <v>pop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66"/>
        <v>100.66666666666666</v>
      </c>
      <c r="P753" s="13">
        <f t="shared" si="67"/>
        <v>41572.242974537039</v>
      </c>
      <c r="Q753" s="13">
        <f t="shared" si="68"/>
        <v>41602.284641203703</v>
      </c>
      <c r="R753" s="7">
        <f t="shared" si="69"/>
        <v>64.714285714285708</v>
      </c>
      <c r="S753" t="str">
        <f t="shared" si="70"/>
        <v>music</v>
      </c>
      <c r="T753" t="str">
        <f t="shared" si="71"/>
        <v>pop</v>
      </c>
    </row>
    <row r="754" spans="1:20" ht="48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66"/>
        <v>174.2304</v>
      </c>
      <c r="P754" s="13">
        <f t="shared" si="67"/>
        <v>40626.584444444445</v>
      </c>
      <c r="Q754" s="13">
        <f t="shared" si="68"/>
        <v>40657.584444444445</v>
      </c>
      <c r="R754" s="7">
        <f t="shared" si="69"/>
        <v>51.854285714285716</v>
      </c>
      <c r="S754" t="str">
        <f t="shared" si="70"/>
        <v>music</v>
      </c>
      <c r="T754" t="str">
        <f t="shared" si="71"/>
        <v>pop</v>
      </c>
    </row>
    <row r="755" spans="1:20" ht="48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66"/>
        <v>119.90909090909089</v>
      </c>
      <c r="P755" s="13">
        <f t="shared" si="67"/>
        <v>40987.640740740739</v>
      </c>
      <c r="Q755" s="13">
        <f t="shared" si="68"/>
        <v>41017.640740740739</v>
      </c>
      <c r="R755" s="7">
        <f t="shared" si="69"/>
        <v>38.794117647058826</v>
      </c>
      <c r="S755" t="str">
        <f t="shared" si="70"/>
        <v>music</v>
      </c>
      <c r="T755" t="str">
        <f t="shared" si="71"/>
        <v>pop</v>
      </c>
    </row>
    <row r="756" spans="1:20" ht="32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66"/>
        <v>142.86666666666667</v>
      </c>
      <c r="P756" s="13">
        <f t="shared" si="67"/>
        <v>40974.541898148149</v>
      </c>
      <c r="Q756" s="13">
        <f t="shared" si="68"/>
        <v>41004.500231481477</v>
      </c>
      <c r="R756" s="7">
        <f t="shared" si="69"/>
        <v>44.645833333333336</v>
      </c>
      <c r="S756" t="str">
        <f t="shared" si="70"/>
        <v>music</v>
      </c>
      <c r="T756" t="str">
        <f t="shared" si="71"/>
        <v>pop</v>
      </c>
    </row>
    <row r="757" spans="1:20" ht="64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66"/>
        <v>100.33493333333334</v>
      </c>
      <c r="P757" s="13">
        <f t="shared" si="67"/>
        <v>41226.678842592592</v>
      </c>
      <c r="Q757" s="13">
        <f t="shared" si="68"/>
        <v>41256.678842592592</v>
      </c>
      <c r="R757" s="7">
        <f t="shared" si="69"/>
        <v>156.77333333333334</v>
      </c>
      <c r="S757" t="str">
        <f t="shared" si="70"/>
        <v>music</v>
      </c>
      <c r="T757" t="str">
        <f t="shared" si="71"/>
        <v>pop</v>
      </c>
    </row>
    <row r="758" spans="1:20" ht="48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66"/>
        <v>104.93380000000001</v>
      </c>
      <c r="P758" s="13">
        <f t="shared" si="67"/>
        <v>41023.532037037039</v>
      </c>
      <c r="Q758" s="13">
        <f t="shared" si="68"/>
        <v>41053.532037037039</v>
      </c>
      <c r="R758" s="7">
        <f t="shared" si="69"/>
        <v>118.70339366515837</v>
      </c>
      <c r="S758" t="str">
        <f t="shared" si="70"/>
        <v>music</v>
      </c>
      <c r="T758" t="str">
        <f t="shared" si="71"/>
        <v>pop</v>
      </c>
    </row>
    <row r="759" spans="1:20" ht="4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66"/>
        <v>132.23333333333335</v>
      </c>
      <c r="P759" s="13">
        <f t="shared" si="67"/>
        <v>41222.97184027778</v>
      </c>
      <c r="Q759" s="13">
        <f t="shared" si="68"/>
        <v>41261.347222222219</v>
      </c>
      <c r="R759" s="7">
        <f t="shared" si="69"/>
        <v>74.149532710280369</v>
      </c>
      <c r="S759" t="str">
        <f t="shared" si="70"/>
        <v>music</v>
      </c>
      <c r="T759" t="str">
        <f t="shared" si="71"/>
        <v>pop</v>
      </c>
    </row>
    <row r="760" spans="1:20" ht="4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66"/>
        <v>112.79999999999998</v>
      </c>
      <c r="P760" s="13">
        <f t="shared" si="67"/>
        <v>41596.663437499999</v>
      </c>
      <c r="Q760" s="13">
        <f t="shared" si="68"/>
        <v>41625.25</v>
      </c>
      <c r="R760" s="7">
        <f t="shared" si="69"/>
        <v>12.533333333333333</v>
      </c>
      <c r="S760" t="str">
        <f t="shared" si="70"/>
        <v>music</v>
      </c>
      <c r="T760" t="str">
        <f t="shared" si="71"/>
        <v>pop</v>
      </c>
    </row>
    <row r="761" spans="1:20" ht="48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66"/>
        <v>1253.75</v>
      </c>
      <c r="P761" s="13">
        <f t="shared" si="67"/>
        <v>42459.443865740745</v>
      </c>
      <c r="Q761" s="13">
        <f t="shared" si="68"/>
        <v>42490.665972222225</v>
      </c>
      <c r="R761" s="7">
        <f t="shared" si="69"/>
        <v>27.861111111111111</v>
      </c>
      <c r="S761" t="str">
        <f t="shared" si="70"/>
        <v>music</v>
      </c>
      <c r="T761" t="str">
        <f t="shared" si="71"/>
        <v>pop</v>
      </c>
    </row>
    <row r="762" spans="1:20" ht="64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66"/>
        <v>102.50632911392405</v>
      </c>
      <c r="P762" s="13">
        <f t="shared" si="67"/>
        <v>42343.748043981483</v>
      </c>
      <c r="Q762" s="13">
        <f t="shared" si="68"/>
        <v>42386.625</v>
      </c>
      <c r="R762" s="7">
        <f t="shared" si="69"/>
        <v>80.178217821782184</v>
      </c>
      <c r="S762" t="str">
        <f t="shared" si="70"/>
        <v>music</v>
      </c>
      <c r="T762" t="str">
        <f t="shared" si="71"/>
        <v>pop</v>
      </c>
    </row>
    <row r="763" spans="1:20" ht="48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66"/>
        <v>102.6375</v>
      </c>
      <c r="P763" s="13">
        <f t="shared" si="67"/>
        <v>40847.948333333334</v>
      </c>
      <c r="Q763" s="13">
        <f t="shared" si="68"/>
        <v>40907.99</v>
      </c>
      <c r="R763" s="7">
        <f t="shared" si="69"/>
        <v>132.43548387096774</v>
      </c>
      <c r="S763" t="str">
        <f t="shared" si="70"/>
        <v>music</v>
      </c>
      <c r="T763" t="str">
        <f t="shared" si="71"/>
        <v>pop</v>
      </c>
    </row>
    <row r="764" spans="1:20" ht="32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66"/>
        <v>108</v>
      </c>
      <c r="P764" s="13">
        <f t="shared" si="67"/>
        <v>42005.77207175926</v>
      </c>
      <c r="Q764" s="13">
        <f t="shared" si="68"/>
        <v>42035.77207175926</v>
      </c>
      <c r="R764" s="7">
        <f t="shared" si="69"/>
        <v>33.75</v>
      </c>
      <c r="S764" t="str">
        <f t="shared" si="70"/>
        <v>music</v>
      </c>
      <c r="T764" t="str">
        <f t="shared" si="71"/>
        <v>pop</v>
      </c>
    </row>
    <row r="765" spans="1:20" ht="4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66"/>
        <v>122.40879999999999</v>
      </c>
      <c r="P765" s="13">
        <f t="shared" si="67"/>
        <v>40939.511782407404</v>
      </c>
      <c r="Q765" s="13">
        <f t="shared" si="68"/>
        <v>40983.915972222225</v>
      </c>
      <c r="R765" s="7">
        <f t="shared" si="69"/>
        <v>34.384494382022467</v>
      </c>
      <c r="S765" t="str">
        <f t="shared" si="70"/>
        <v>music</v>
      </c>
      <c r="T765" t="str">
        <f t="shared" si="71"/>
        <v>pop</v>
      </c>
    </row>
    <row r="766" spans="1:20" ht="4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66"/>
        <v>119.45714285714286</v>
      </c>
      <c r="P766" s="13">
        <f t="shared" si="67"/>
        <v>40564.399456018517</v>
      </c>
      <c r="Q766" s="13">
        <f t="shared" si="68"/>
        <v>40595.875</v>
      </c>
      <c r="R766" s="7">
        <f t="shared" si="69"/>
        <v>44.956989247311824</v>
      </c>
      <c r="S766" t="str">
        <f t="shared" si="70"/>
        <v>music</v>
      </c>
      <c r="T766" t="str">
        <f t="shared" si="71"/>
        <v>pop</v>
      </c>
    </row>
    <row r="767" spans="1:20" ht="48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66"/>
        <v>160.88</v>
      </c>
      <c r="P767" s="13">
        <f t="shared" si="67"/>
        <v>41331.003159722226</v>
      </c>
      <c r="Q767" s="13">
        <f t="shared" si="68"/>
        <v>41360.961493055554</v>
      </c>
      <c r="R767" s="7">
        <f t="shared" si="69"/>
        <v>41.04081632653061</v>
      </c>
      <c r="S767" t="str">
        <f t="shared" si="70"/>
        <v>music</v>
      </c>
      <c r="T767" t="str">
        <f t="shared" si="71"/>
        <v>pop</v>
      </c>
    </row>
    <row r="768" spans="1:20" ht="48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66"/>
        <v>126.85294117647059</v>
      </c>
      <c r="P768" s="13">
        <f t="shared" si="67"/>
        <v>41681.8205787037</v>
      </c>
      <c r="Q768" s="13">
        <f t="shared" si="68"/>
        <v>41709.040972222225</v>
      </c>
      <c r="R768" s="7">
        <f t="shared" si="69"/>
        <v>52.597560975609753</v>
      </c>
      <c r="S768" t="str">
        <f t="shared" si="70"/>
        <v>music</v>
      </c>
      <c r="T768" t="str">
        <f t="shared" si="71"/>
        <v>pop</v>
      </c>
    </row>
    <row r="769" spans="1:20" ht="4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66"/>
        <v>102.6375</v>
      </c>
      <c r="P769" s="13">
        <f t="shared" si="67"/>
        <v>40844.89975694444</v>
      </c>
      <c r="Q769" s="13">
        <f t="shared" si="68"/>
        <v>40874.941423611112</v>
      </c>
      <c r="R769" s="7">
        <f t="shared" si="69"/>
        <v>70.784482758620683</v>
      </c>
      <c r="S769" t="str">
        <f t="shared" si="70"/>
        <v>music</v>
      </c>
      <c r="T769" t="str">
        <f t="shared" si="71"/>
        <v>pop</v>
      </c>
    </row>
    <row r="770" spans="1:20" ht="48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ref="O770:O833" si="72">(E770/D770)*100</f>
        <v>139.75</v>
      </c>
      <c r="P770" s="13">
        <f t="shared" ref="P770:P833" si="73">(((J770/60)/60)/24)+DATE(1970,1,1)+(-6/24)</f>
        <v>42461.635138888887</v>
      </c>
      <c r="Q770" s="13">
        <f t="shared" ref="Q770:Q833" si="74">(((I770/60)/60)/24)+DATE(1970,1,1)+(-6/24)</f>
        <v>42521.635138888887</v>
      </c>
      <c r="R770" s="7">
        <f t="shared" ref="R770:R833" si="75">E770/L770</f>
        <v>53.75</v>
      </c>
      <c r="S770" t="str">
        <f t="shared" ref="S770:S833" si="76">LEFT(N770,SEARCH("/",N770,1)-1)</f>
        <v>music</v>
      </c>
      <c r="T770" t="str">
        <f t="shared" ref="T770:T833" si="77">RIGHT(N770,LEN(N770)-SEARCH("/",N770,1))</f>
        <v>pop</v>
      </c>
    </row>
    <row r="771" spans="1:20" ht="64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si="72"/>
        <v>102.60000000000001</v>
      </c>
      <c r="P771" s="13">
        <f t="shared" si="73"/>
        <v>40313.680543981485</v>
      </c>
      <c r="Q771" s="13">
        <f t="shared" si="74"/>
        <v>40363.916666666664</v>
      </c>
      <c r="R771" s="7">
        <f t="shared" si="75"/>
        <v>44.608695652173914</v>
      </c>
      <c r="S771" t="str">
        <f t="shared" si="76"/>
        <v>music</v>
      </c>
      <c r="T771" t="str">
        <f t="shared" si="77"/>
        <v>pop</v>
      </c>
    </row>
    <row r="772" spans="1:20" ht="3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72"/>
        <v>100.67349999999999</v>
      </c>
      <c r="P772" s="13">
        <f t="shared" si="73"/>
        <v>42553.29414351852</v>
      </c>
      <c r="Q772" s="13">
        <f t="shared" si="74"/>
        <v>42583.29414351852</v>
      </c>
      <c r="R772" s="7">
        <f t="shared" si="75"/>
        <v>26.148961038961041</v>
      </c>
      <c r="S772" t="str">
        <f t="shared" si="76"/>
        <v>music</v>
      </c>
      <c r="T772" t="str">
        <f t="shared" si="77"/>
        <v>pop</v>
      </c>
    </row>
    <row r="773" spans="1:20" ht="32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72"/>
        <v>112.94117647058823</v>
      </c>
      <c r="P773" s="13">
        <f t="shared" si="73"/>
        <v>41034.406597222223</v>
      </c>
      <c r="Q773" s="13">
        <f t="shared" si="74"/>
        <v>41064.406597222223</v>
      </c>
      <c r="R773" s="7">
        <f t="shared" si="75"/>
        <v>39.183673469387756</v>
      </c>
      <c r="S773" t="str">
        <f t="shared" si="76"/>
        <v>music</v>
      </c>
      <c r="T773" t="str">
        <f t="shared" si="77"/>
        <v>pop</v>
      </c>
    </row>
    <row r="774" spans="1:20" ht="4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72"/>
        <v>128.09523809523807</v>
      </c>
      <c r="P774" s="13">
        <f t="shared" si="73"/>
        <v>42039.628379629634</v>
      </c>
      <c r="Q774" s="13">
        <f t="shared" si="74"/>
        <v>42069.628379629634</v>
      </c>
      <c r="R774" s="7">
        <f t="shared" si="75"/>
        <v>45.593220338983052</v>
      </c>
      <c r="S774" t="str">
        <f t="shared" si="76"/>
        <v>music</v>
      </c>
      <c r="T774" t="str">
        <f t="shared" si="77"/>
        <v>pop</v>
      </c>
    </row>
    <row r="775" spans="1:20" ht="4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72"/>
        <v>201.7</v>
      </c>
      <c r="P775" s="13">
        <f t="shared" si="73"/>
        <v>42569.355393518519</v>
      </c>
      <c r="Q775" s="13">
        <f t="shared" si="74"/>
        <v>42600.040972222225</v>
      </c>
      <c r="R775" s="7">
        <f t="shared" si="75"/>
        <v>89.247787610619469</v>
      </c>
      <c r="S775" t="str">
        <f t="shared" si="76"/>
        <v>music</v>
      </c>
      <c r="T775" t="str">
        <f t="shared" si="77"/>
        <v>pop</v>
      </c>
    </row>
    <row r="776" spans="1:20" ht="32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72"/>
        <v>137.416</v>
      </c>
      <c r="P776" s="13">
        <f t="shared" si="73"/>
        <v>40802.483101851853</v>
      </c>
      <c r="Q776" s="13">
        <f t="shared" si="74"/>
        <v>40832.668749999997</v>
      </c>
      <c r="R776" s="7">
        <f t="shared" si="75"/>
        <v>40.416470588235299</v>
      </c>
      <c r="S776" t="str">
        <f t="shared" si="76"/>
        <v>music</v>
      </c>
      <c r="T776" t="str">
        <f t="shared" si="77"/>
        <v>pop</v>
      </c>
    </row>
    <row r="777" spans="1:20" ht="32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72"/>
        <v>115.33333333333333</v>
      </c>
      <c r="P777" s="13">
        <f t="shared" si="73"/>
        <v>40973.47623842593</v>
      </c>
      <c r="Q777" s="13">
        <f t="shared" si="74"/>
        <v>41019.915972222225</v>
      </c>
      <c r="R777" s="7">
        <f t="shared" si="75"/>
        <v>82.38095238095238</v>
      </c>
      <c r="S777" t="str">
        <f t="shared" si="76"/>
        <v>music</v>
      </c>
      <c r="T777" t="str">
        <f t="shared" si="77"/>
        <v>pop</v>
      </c>
    </row>
    <row r="778" spans="1:20" ht="48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72"/>
        <v>111.66666666666667</v>
      </c>
      <c r="P778" s="13">
        <f t="shared" si="73"/>
        <v>42416.157129629632</v>
      </c>
      <c r="Q778" s="13">
        <f t="shared" si="74"/>
        <v>42475.999305555553</v>
      </c>
      <c r="R778" s="7">
        <f t="shared" si="75"/>
        <v>159.52380952380952</v>
      </c>
      <c r="S778" t="str">
        <f t="shared" si="76"/>
        <v>music</v>
      </c>
      <c r="T778" t="str">
        <f t="shared" si="77"/>
        <v>pop</v>
      </c>
    </row>
    <row r="779" spans="1:20" ht="32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72"/>
        <v>118.39999999999999</v>
      </c>
      <c r="P779" s="13">
        <f t="shared" si="73"/>
        <v>41662.604988425926</v>
      </c>
      <c r="Q779" s="13">
        <f t="shared" si="74"/>
        <v>41676.604988425926</v>
      </c>
      <c r="R779" s="7">
        <f t="shared" si="75"/>
        <v>36.244897959183675</v>
      </c>
      <c r="S779" t="str">
        <f t="shared" si="76"/>
        <v>music</v>
      </c>
      <c r="T779" t="str">
        <f t="shared" si="77"/>
        <v>pop</v>
      </c>
    </row>
    <row r="780" spans="1:20" ht="64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72"/>
        <v>175</v>
      </c>
      <c r="P780" s="13">
        <f t="shared" si="73"/>
        <v>40722.818807870368</v>
      </c>
      <c r="Q780" s="13">
        <f t="shared" si="74"/>
        <v>40745.818807870368</v>
      </c>
      <c r="R780" s="7">
        <f t="shared" si="75"/>
        <v>62.5</v>
      </c>
      <c r="S780" t="str">
        <f t="shared" si="76"/>
        <v>music</v>
      </c>
      <c r="T780" t="str">
        <f t="shared" si="77"/>
        <v>pop</v>
      </c>
    </row>
    <row r="781" spans="1:20" ht="32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72"/>
        <v>117.5</v>
      </c>
      <c r="P781" s="13">
        <f t="shared" si="73"/>
        <v>41802.507719907408</v>
      </c>
      <c r="Q781" s="13">
        <f t="shared" si="74"/>
        <v>41832.507719907408</v>
      </c>
      <c r="R781" s="7">
        <f t="shared" si="75"/>
        <v>47</v>
      </c>
      <c r="S781" t="str">
        <f t="shared" si="76"/>
        <v>music</v>
      </c>
      <c r="T781" t="str">
        <f t="shared" si="77"/>
        <v>pop</v>
      </c>
    </row>
    <row r="782" spans="1:20" ht="32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72"/>
        <v>110.83333333333334</v>
      </c>
      <c r="P782" s="13">
        <f t="shared" si="73"/>
        <v>42120.378136574072</v>
      </c>
      <c r="Q782" s="13">
        <f t="shared" si="74"/>
        <v>42165.378136574072</v>
      </c>
      <c r="R782" s="7">
        <f t="shared" si="75"/>
        <v>25.576923076923077</v>
      </c>
      <c r="S782" t="str">
        <f t="shared" si="76"/>
        <v>photography</v>
      </c>
      <c r="T782" t="str">
        <f t="shared" si="77"/>
        <v>photobooks</v>
      </c>
    </row>
    <row r="783" spans="1:20" ht="4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72"/>
        <v>108.74999999999999</v>
      </c>
      <c r="P783" s="13">
        <f t="shared" si="73"/>
        <v>42710.626967592587</v>
      </c>
      <c r="Q783" s="13">
        <f t="shared" si="74"/>
        <v>42742.625</v>
      </c>
      <c r="R783" s="7">
        <f t="shared" si="75"/>
        <v>63.970588235294116</v>
      </c>
      <c r="S783" t="str">
        <f t="shared" si="76"/>
        <v>photography</v>
      </c>
      <c r="T783" t="str">
        <f t="shared" si="77"/>
        <v>photobooks</v>
      </c>
    </row>
    <row r="784" spans="1:20" ht="48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72"/>
        <v>100.41666666666667</v>
      </c>
      <c r="P784" s="13">
        <f t="shared" si="73"/>
        <v>42586.675636574073</v>
      </c>
      <c r="Q784" s="13">
        <f t="shared" si="74"/>
        <v>42608.915972222225</v>
      </c>
      <c r="R784" s="7">
        <f t="shared" si="75"/>
        <v>89.925373134328353</v>
      </c>
      <c r="S784" t="str">
        <f t="shared" si="76"/>
        <v>photography</v>
      </c>
      <c r="T784" t="str">
        <f t="shared" si="77"/>
        <v>photobooks</v>
      </c>
    </row>
    <row r="785" spans="1:20" ht="48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72"/>
        <v>118.45454545454545</v>
      </c>
      <c r="P785" s="13">
        <f t="shared" si="73"/>
        <v>42026.355057870373</v>
      </c>
      <c r="Q785" s="13">
        <f t="shared" si="74"/>
        <v>42071.313391203701</v>
      </c>
      <c r="R785" s="7">
        <f t="shared" si="75"/>
        <v>93.071428571428569</v>
      </c>
      <c r="S785" t="str">
        <f t="shared" si="76"/>
        <v>photography</v>
      </c>
      <c r="T785" t="str">
        <f t="shared" si="77"/>
        <v>photobooks</v>
      </c>
    </row>
    <row r="786" spans="1:20" ht="48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72"/>
        <v>114.01428571428571</v>
      </c>
      <c r="P786" s="13">
        <f t="shared" si="73"/>
        <v>42690.009699074071</v>
      </c>
      <c r="Q786" s="13">
        <f t="shared" si="74"/>
        <v>42725.833333333328</v>
      </c>
      <c r="R786" s="7">
        <f t="shared" si="75"/>
        <v>89.674157303370791</v>
      </c>
      <c r="S786" t="str">
        <f t="shared" si="76"/>
        <v>photography</v>
      </c>
      <c r="T786" t="str">
        <f t="shared" si="77"/>
        <v>photobooks</v>
      </c>
    </row>
    <row r="787" spans="1:20" ht="48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72"/>
        <v>148.10000000000002</v>
      </c>
      <c r="P787" s="13">
        <f t="shared" si="73"/>
        <v>42667.926701388889</v>
      </c>
      <c r="Q787" s="13">
        <f t="shared" si="74"/>
        <v>42697.833333333328</v>
      </c>
      <c r="R787" s="7">
        <f t="shared" si="75"/>
        <v>207.61682242990653</v>
      </c>
      <c r="S787" t="str">
        <f t="shared" si="76"/>
        <v>photography</v>
      </c>
      <c r="T787" t="str">
        <f t="shared" si="77"/>
        <v>photobooks</v>
      </c>
    </row>
    <row r="788" spans="1:20" ht="48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72"/>
        <v>104.95555555555556</v>
      </c>
      <c r="P788" s="13">
        <f t="shared" si="73"/>
        <v>42292.185532407413</v>
      </c>
      <c r="Q788" s="13">
        <f t="shared" si="74"/>
        <v>42321.375</v>
      </c>
      <c r="R788" s="7">
        <f t="shared" si="75"/>
        <v>59.408805031446541</v>
      </c>
      <c r="S788" t="str">
        <f t="shared" si="76"/>
        <v>photography</v>
      </c>
      <c r="T788" t="str">
        <f t="shared" si="77"/>
        <v>photobooks</v>
      </c>
    </row>
    <row r="789" spans="1:20" ht="32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72"/>
        <v>129.94800000000001</v>
      </c>
      <c r="P789" s="13">
        <f t="shared" si="73"/>
        <v>42219.700729166667</v>
      </c>
      <c r="Q789" s="13">
        <f t="shared" si="74"/>
        <v>42249.700729166667</v>
      </c>
      <c r="R789" s="7">
        <f t="shared" si="75"/>
        <v>358.97237569060775</v>
      </c>
      <c r="S789" t="str">
        <f t="shared" si="76"/>
        <v>photography</v>
      </c>
      <c r="T789" t="str">
        <f t="shared" si="77"/>
        <v>photobooks</v>
      </c>
    </row>
    <row r="790" spans="1:20" ht="32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72"/>
        <v>123.48756218905473</v>
      </c>
      <c r="P790" s="13">
        <f t="shared" si="73"/>
        <v>42758.725937499999</v>
      </c>
      <c r="Q790" s="13">
        <f t="shared" si="74"/>
        <v>42795.541666666672</v>
      </c>
      <c r="R790" s="7">
        <f t="shared" si="75"/>
        <v>94.736641221374043</v>
      </c>
      <c r="S790" t="str">
        <f t="shared" si="76"/>
        <v>photography</v>
      </c>
      <c r="T790" t="str">
        <f t="shared" si="77"/>
        <v>photobooks</v>
      </c>
    </row>
    <row r="791" spans="1:20" ht="4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72"/>
        <v>201.62</v>
      </c>
      <c r="P791" s="13">
        <f t="shared" si="73"/>
        <v>42454.586851851855</v>
      </c>
      <c r="Q791" s="13">
        <f t="shared" si="74"/>
        <v>42479.586851851855</v>
      </c>
      <c r="R791" s="7">
        <f t="shared" si="75"/>
        <v>80.647999999999996</v>
      </c>
      <c r="S791" t="str">
        <f t="shared" si="76"/>
        <v>photography</v>
      </c>
      <c r="T791" t="str">
        <f t="shared" si="77"/>
        <v>photobooks</v>
      </c>
    </row>
    <row r="792" spans="1:20" ht="3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72"/>
        <v>102.89999999999999</v>
      </c>
      <c r="P792" s="13">
        <f t="shared" si="73"/>
        <v>42052.5315162037</v>
      </c>
      <c r="Q792" s="13">
        <f t="shared" si="74"/>
        <v>42082.489849537036</v>
      </c>
      <c r="R792" s="7">
        <f t="shared" si="75"/>
        <v>168.68852459016392</v>
      </c>
      <c r="S792" t="str">
        <f t="shared" si="76"/>
        <v>photography</v>
      </c>
      <c r="T792" t="str">
        <f t="shared" si="77"/>
        <v>photobooks</v>
      </c>
    </row>
    <row r="793" spans="1:20" ht="32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72"/>
        <v>260.16666666666663</v>
      </c>
      <c r="P793" s="13">
        <f t="shared" si="73"/>
        <v>42627.003263888888</v>
      </c>
      <c r="Q793" s="13">
        <f t="shared" si="74"/>
        <v>42657.003263888888</v>
      </c>
      <c r="R793" s="7">
        <f t="shared" si="75"/>
        <v>34.68888888888889</v>
      </c>
      <c r="S793" t="str">
        <f t="shared" si="76"/>
        <v>photography</v>
      </c>
      <c r="T793" t="str">
        <f t="shared" si="77"/>
        <v>photobooks</v>
      </c>
    </row>
    <row r="794" spans="1:20" ht="48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72"/>
        <v>108</v>
      </c>
      <c r="P794" s="13">
        <f t="shared" si="73"/>
        <v>42420.49962962963</v>
      </c>
      <c r="Q794" s="13">
        <f t="shared" si="74"/>
        <v>42450.457962962959</v>
      </c>
      <c r="R794" s="7">
        <f t="shared" si="75"/>
        <v>462.85714285714283</v>
      </c>
      <c r="S794" t="str">
        <f t="shared" si="76"/>
        <v>photography</v>
      </c>
      <c r="T794" t="str">
        <f t="shared" si="77"/>
        <v>photobooks</v>
      </c>
    </row>
    <row r="795" spans="1:20" ht="48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72"/>
        <v>110.52941176470587</v>
      </c>
      <c r="P795" s="13">
        <f t="shared" si="73"/>
        <v>42067.626770833333</v>
      </c>
      <c r="Q795" s="13">
        <f t="shared" si="74"/>
        <v>42097.585104166668</v>
      </c>
      <c r="R795" s="7">
        <f t="shared" si="75"/>
        <v>104.38888888888889</v>
      </c>
      <c r="S795" t="str">
        <f t="shared" si="76"/>
        <v>photography</v>
      </c>
      <c r="T795" t="str">
        <f t="shared" si="77"/>
        <v>photobooks</v>
      </c>
    </row>
    <row r="796" spans="1:20" ht="48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72"/>
        <v>120</v>
      </c>
      <c r="P796" s="13">
        <f t="shared" si="73"/>
        <v>42252.538900462961</v>
      </c>
      <c r="Q796" s="13">
        <f t="shared" si="74"/>
        <v>42282.538900462961</v>
      </c>
      <c r="R796" s="7">
        <f t="shared" si="75"/>
        <v>7.5</v>
      </c>
      <c r="S796" t="str">
        <f t="shared" si="76"/>
        <v>photography</v>
      </c>
      <c r="T796" t="str">
        <f t="shared" si="77"/>
        <v>photobooks</v>
      </c>
    </row>
    <row r="797" spans="1:20" ht="4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72"/>
        <v>102.82909090909091</v>
      </c>
      <c r="P797" s="13">
        <f t="shared" si="73"/>
        <v>42570.917465277773</v>
      </c>
      <c r="Q797" s="13">
        <f t="shared" si="74"/>
        <v>42610.917465277773</v>
      </c>
      <c r="R797" s="7">
        <f t="shared" si="75"/>
        <v>47.13</v>
      </c>
      <c r="S797" t="str">
        <f t="shared" si="76"/>
        <v>photography</v>
      </c>
      <c r="T797" t="str">
        <f t="shared" si="77"/>
        <v>photobooks</v>
      </c>
    </row>
    <row r="798" spans="1:20" ht="32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72"/>
        <v>115.99999999999999</v>
      </c>
      <c r="P798" s="13">
        <f t="shared" si="73"/>
        <v>42733.577349537038</v>
      </c>
      <c r="Q798" s="13">
        <f t="shared" si="74"/>
        <v>42763.561805555553</v>
      </c>
      <c r="R798" s="7">
        <f t="shared" si="75"/>
        <v>414.28571428571428</v>
      </c>
      <c r="S798" t="str">
        <f t="shared" si="76"/>
        <v>photography</v>
      </c>
      <c r="T798" t="str">
        <f t="shared" si="77"/>
        <v>photobooks</v>
      </c>
    </row>
    <row r="799" spans="1:20" ht="48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72"/>
        <v>114.7</v>
      </c>
      <c r="P799" s="13">
        <f t="shared" si="73"/>
        <v>42505.705925925926</v>
      </c>
      <c r="Q799" s="13">
        <f t="shared" si="74"/>
        <v>42565.705925925926</v>
      </c>
      <c r="R799" s="7">
        <f t="shared" si="75"/>
        <v>42.481481481481481</v>
      </c>
      <c r="S799" t="str">
        <f t="shared" si="76"/>
        <v>photography</v>
      </c>
      <c r="T799" t="str">
        <f t="shared" si="77"/>
        <v>photobooks</v>
      </c>
    </row>
    <row r="800" spans="1:20" ht="32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72"/>
        <v>106.60000000000001</v>
      </c>
      <c r="P800" s="13">
        <f t="shared" si="73"/>
        <v>42068.579039351855</v>
      </c>
      <c r="Q800" s="13">
        <f t="shared" si="74"/>
        <v>42088.537372685183</v>
      </c>
      <c r="R800" s="7">
        <f t="shared" si="75"/>
        <v>108.77551020408163</v>
      </c>
      <c r="S800" t="str">
        <f t="shared" si="76"/>
        <v>photography</v>
      </c>
      <c r="T800" t="str">
        <f t="shared" si="77"/>
        <v>photobooks</v>
      </c>
    </row>
    <row r="801" spans="1:20" ht="48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72"/>
        <v>165.44</v>
      </c>
      <c r="P801" s="13">
        <f t="shared" si="73"/>
        <v>42405.42260416667</v>
      </c>
      <c r="Q801" s="13">
        <f t="shared" si="74"/>
        <v>42425.42260416667</v>
      </c>
      <c r="R801" s="7">
        <f t="shared" si="75"/>
        <v>81.098039215686271</v>
      </c>
      <c r="S801" t="str">
        <f t="shared" si="76"/>
        <v>photography</v>
      </c>
      <c r="T801" t="str">
        <f t="shared" si="77"/>
        <v>photobooks</v>
      </c>
    </row>
    <row r="802" spans="1:20" ht="3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72"/>
        <v>155</v>
      </c>
      <c r="P802" s="13">
        <f t="shared" si="73"/>
        <v>42209.317824074074</v>
      </c>
      <c r="Q802" s="13">
        <f t="shared" si="74"/>
        <v>42259.317824074074</v>
      </c>
      <c r="R802" s="7">
        <f t="shared" si="75"/>
        <v>51.666666666666664</v>
      </c>
      <c r="S802" t="str">
        <f t="shared" si="76"/>
        <v>photography</v>
      </c>
      <c r="T802" t="str">
        <f t="shared" si="77"/>
        <v>photobooks</v>
      </c>
    </row>
    <row r="803" spans="1:20" ht="16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72"/>
        <v>885</v>
      </c>
      <c r="P803" s="13">
        <f t="shared" si="73"/>
        <v>42410.732002314813</v>
      </c>
      <c r="Q803" s="13">
        <f t="shared" si="74"/>
        <v>42440.732002314813</v>
      </c>
      <c r="R803" s="7">
        <f t="shared" si="75"/>
        <v>35.4</v>
      </c>
      <c r="S803" t="str">
        <f t="shared" si="76"/>
        <v>photography</v>
      </c>
      <c r="T803" t="str">
        <f t="shared" si="77"/>
        <v>photobooks</v>
      </c>
    </row>
    <row r="804" spans="1:20" ht="48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72"/>
        <v>101.90833333333333</v>
      </c>
      <c r="P804" s="13">
        <f t="shared" si="73"/>
        <v>42636.618518518517</v>
      </c>
      <c r="Q804" s="13">
        <f t="shared" si="74"/>
        <v>42666.618518518517</v>
      </c>
      <c r="R804" s="7">
        <f t="shared" si="75"/>
        <v>103.63559322033899</v>
      </c>
      <c r="S804" t="str">
        <f t="shared" si="76"/>
        <v>photography</v>
      </c>
      <c r="T804" t="str">
        <f t="shared" si="77"/>
        <v>photobooks</v>
      </c>
    </row>
    <row r="805" spans="1:20" ht="48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72"/>
        <v>134.88999999999999</v>
      </c>
      <c r="P805" s="13">
        <f t="shared" si="73"/>
        <v>40926.069062499999</v>
      </c>
      <c r="Q805" s="13">
        <f t="shared" si="74"/>
        <v>40971.069062499999</v>
      </c>
      <c r="R805" s="7">
        <f t="shared" si="75"/>
        <v>59.162280701754383</v>
      </c>
      <c r="S805" t="str">
        <f t="shared" si="76"/>
        <v>music</v>
      </c>
      <c r="T805" t="str">
        <f t="shared" si="77"/>
        <v>rock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72"/>
        <v>100</v>
      </c>
      <c r="P806" s="13">
        <f t="shared" si="73"/>
        <v>41634.547013888885</v>
      </c>
      <c r="Q806" s="13">
        <f t="shared" si="74"/>
        <v>41670.542361111111</v>
      </c>
      <c r="R806" s="7">
        <f t="shared" si="75"/>
        <v>27.272727272727273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72"/>
        <v>115.85714285714286</v>
      </c>
      <c r="P807" s="13">
        <f t="shared" si="73"/>
        <v>41176.434907407405</v>
      </c>
      <c r="Q807" s="13">
        <f t="shared" si="74"/>
        <v>41206.434907407405</v>
      </c>
      <c r="R807" s="7">
        <f t="shared" si="75"/>
        <v>24.575757575757574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72"/>
        <v>100.06666666666666</v>
      </c>
      <c r="P808" s="13">
        <f t="shared" si="73"/>
        <v>41626.666284722225</v>
      </c>
      <c r="Q808" s="13">
        <f t="shared" si="74"/>
        <v>41646.838888888888</v>
      </c>
      <c r="R808" s="7">
        <f t="shared" si="75"/>
        <v>75.05</v>
      </c>
      <c r="S808" t="str">
        <f t="shared" si="76"/>
        <v>music</v>
      </c>
      <c r="T808" t="str">
        <f t="shared" si="77"/>
        <v>rock</v>
      </c>
    </row>
    <row r="809" spans="1:20" ht="4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72"/>
        <v>105.05</v>
      </c>
      <c r="P809" s="13">
        <f t="shared" si="73"/>
        <v>41443.58452546296</v>
      </c>
      <c r="Q809" s="13">
        <f t="shared" si="74"/>
        <v>41466.58452546296</v>
      </c>
      <c r="R809" s="7">
        <f t="shared" si="75"/>
        <v>42.02</v>
      </c>
      <c r="S809" t="str">
        <f t="shared" si="76"/>
        <v>music</v>
      </c>
      <c r="T809" t="str">
        <f t="shared" si="77"/>
        <v>rock</v>
      </c>
    </row>
    <row r="810" spans="1:20" ht="16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72"/>
        <v>101</v>
      </c>
      <c r="P810" s="13">
        <f t="shared" si="73"/>
        <v>41657.673807870371</v>
      </c>
      <c r="Q810" s="13">
        <f t="shared" si="74"/>
        <v>41687.673807870371</v>
      </c>
      <c r="R810" s="7">
        <f t="shared" si="75"/>
        <v>53.157894736842103</v>
      </c>
      <c r="S810" t="str">
        <f t="shared" si="76"/>
        <v>music</v>
      </c>
      <c r="T810" t="str">
        <f t="shared" si="77"/>
        <v>rock</v>
      </c>
    </row>
    <row r="811" spans="1:20" ht="48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72"/>
        <v>100.66250000000001</v>
      </c>
      <c r="P811" s="13">
        <f t="shared" si="73"/>
        <v>40555.075937499998</v>
      </c>
      <c r="Q811" s="13">
        <f t="shared" si="74"/>
        <v>40605.075937499998</v>
      </c>
      <c r="R811" s="7">
        <f t="shared" si="75"/>
        <v>83.885416666666671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72"/>
        <v>100.16000000000001</v>
      </c>
      <c r="P812" s="13">
        <f t="shared" si="73"/>
        <v>41736.649652777778</v>
      </c>
      <c r="Q812" s="13">
        <f t="shared" si="74"/>
        <v>41768.666666666664</v>
      </c>
      <c r="R812" s="7">
        <f t="shared" si="75"/>
        <v>417.33333333333331</v>
      </c>
      <c r="S812" t="str">
        <f t="shared" si="76"/>
        <v>music</v>
      </c>
      <c r="T812" t="str">
        <f t="shared" si="77"/>
        <v>rock</v>
      </c>
    </row>
    <row r="813" spans="1:20" ht="48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72"/>
        <v>166.68333333333334</v>
      </c>
      <c r="P813" s="13">
        <f t="shared" si="73"/>
        <v>40515.837627314817</v>
      </c>
      <c r="Q813" s="13">
        <f t="shared" si="74"/>
        <v>40564.666666666664</v>
      </c>
      <c r="R813" s="7">
        <f t="shared" si="75"/>
        <v>75.765151515151516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72"/>
        <v>101.53333333333335</v>
      </c>
      <c r="P814" s="13">
        <f t="shared" si="73"/>
        <v>41664.434108796297</v>
      </c>
      <c r="Q814" s="13">
        <f t="shared" si="74"/>
        <v>41694.434108796297</v>
      </c>
      <c r="R814" s="7">
        <f t="shared" si="75"/>
        <v>67.389380530973455</v>
      </c>
      <c r="S814" t="str">
        <f t="shared" si="76"/>
        <v>music</v>
      </c>
      <c r="T814" t="str">
        <f t="shared" si="77"/>
        <v>rock</v>
      </c>
    </row>
    <row r="815" spans="1:20" ht="48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72"/>
        <v>103</v>
      </c>
      <c r="P815" s="13">
        <f t="shared" si="73"/>
        <v>41026.746099537035</v>
      </c>
      <c r="Q815" s="13">
        <f t="shared" si="74"/>
        <v>41041.746099537035</v>
      </c>
      <c r="R815" s="7">
        <f t="shared" si="75"/>
        <v>73.571428571428569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72"/>
        <v>142.85714285714286</v>
      </c>
      <c r="P816" s="13">
        <f t="shared" si="73"/>
        <v>40576.289664351854</v>
      </c>
      <c r="Q816" s="13">
        <f t="shared" si="74"/>
        <v>40606.289664351854</v>
      </c>
      <c r="R816" s="7">
        <f t="shared" si="75"/>
        <v>25</v>
      </c>
      <c r="S816" t="str">
        <f t="shared" si="76"/>
        <v>music</v>
      </c>
      <c r="T816" t="str">
        <f t="shared" si="77"/>
        <v>rock</v>
      </c>
    </row>
    <row r="817" spans="1:20" ht="48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72"/>
        <v>262.5</v>
      </c>
      <c r="P817" s="13">
        <f t="shared" si="73"/>
        <v>41302.794016203705</v>
      </c>
      <c r="Q817" s="13">
        <f t="shared" si="74"/>
        <v>41335.082638888889</v>
      </c>
      <c r="R817" s="7">
        <f t="shared" si="75"/>
        <v>42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72"/>
        <v>118.05000000000001</v>
      </c>
      <c r="P818" s="13">
        <f t="shared" si="73"/>
        <v>41988.714062500003</v>
      </c>
      <c r="Q818" s="13">
        <f t="shared" si="74"/>
        <v>42028.714062500003</v>
      </c>
      <c r="R818" s="7">
        <f t="shared" si="75"/>
        <v>131.16666666666666</v>
      </c>
      <c r="S818" t="str">
        <f t="shared" si="76"/>
        <v>music</v>
      </c>
      <c r="T818" t="str">
        <f t="shared" si="77"/>
        <v>rock</v>
      </c>
    </row>
    <row r="819" spans="1:20" ht="64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72"/>
        <v>104</v>
      </c>
      <c r="P819" s="13">
        <f t="shared" si="73"/>
        <v>42430.452210648145</v>
      </c>
      <c r="Q819" s="13">
        <f t="shared" si="74"/>
        <v>42460.410543981481</v>
      </c>
      <c r="R819" s="7">
        <f t="shared" si="75"/>
        <v>47.272727272727273</v>
      </c>
      <c r="S819" t="str">
        <f t="shared" si="76"/>
        <v>music</v>
      </c>
      <c r="T819" t="str">
        <f t="shared" si="77"/>
        <v>rock</v>
      </c>
    </row>
    <row r="820" spans="1:20" ht="16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72"/>
        <v>200.34</v>
      </c>
      <c r="P820" s="13">
        <f t="shared" si="73"/>
        <v>41305.559363425928</v>
      </c>
      <c r="Q820" s="13">
        <f t="shared" si="74"/>
        <v>41322.559363425928</v>
      </c>
      <c r="R820" s="7">
        <f t="shared" si="75"/>
        <v>182.12727272727273</v>
      </c>
      <c r="S820" t="str">
        <f t="shared" si="76"/>
        <v>music</v>
      </c>
      <c r="T820" t="str">
        <f t="shared" si="77"/>
        <v>rock</v>
      </c>
    </row>
    <row r="821" spans="1:20" ht="48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72"/>
        <v>306.83333333333331</v>
      </c>
      <c r="P821" s="13">
        <f t="shared" si="73"/>
        <v>40925.797858796301</v>
      </c>
      <c r="Q821" s="13">
        <f t="shared" si="74"/>
        <v>40985.756192129629</v>
      </c>
      <c r="R821" s="7">
        <f t="shared" si="75"/>
        <v>61.366666666666667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72"/>
        <v>100.149</v>
      </c>
      <c r="P822" s="13">
        <f t="shared" si="73"/>
        <v>40788.536539351851</v>
      </c>
      <c r="Q822" s="13">
        <f t="shared" si="74"/>
        <v>40816.875</v>
      </c>
      <c r="R822" s="7">
        <f t="shared" si="75"/>
        <v>35.767499999999998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72"/>
        <v>205.29999999999998</v>
      </c>
      <c r="P823" s="13">
        <f t="shared" si="73"/>
        <v>42614.472013888888</v>
      </c>
      <c r="Q823" s="13">
        <f t="shared" si="74"/>
        <v>42644.472013888888</v>
      </c>
      <c r="R823" s="7">
        <f t="shared" si="75"/>
        <v>45.62222222222222</v>
      </c>
      <c r="S823" t="str">
        <f t="shared" si="76"/>
        <v>music</v>
      </c>
      <c r="T823" t="str">
        <f t="shared" si="77"/>
        <v>rock</v>
      </c>
    </row>
    <row r="824" spans="1:20" ht="4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72"/>
        <v>108.88888888888889</v>
      </c>
      <c r="P824" s="13">
        <f t="shared" si="73"/>
        <v>41381.846180555556</v>
      </c>
      <c r="Q824" s="13">
        <f t="shared" si="74"/>
        <v>41400.957638888889</v>
      </c>
      <c r="R824" s="7">
        <f t="shared" si="75"/>
        <v>75.384615384615387</v>
      </c>
      <c r="S824" t="str">
        <f t="shared" si="76"/>
        <v>music</v>
      </c>
      <c r="T824" t="str">
        <f t="shared" si="77"/>
        <v>rock</v>
      </c>
    </row>
    <row r="825" spans="1:20" ht="32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72"/>
        <v>101.75</v>
      </c>
      <c r="P825" s="13">
        <f t="shared" si="73"/>
        <v>41745.59542824074</v>
      </c>
      <c r="Q825" s="13">
        <f t="shared" si="74"/>
        <v>41778.957638888889</v>
      </c>
      <c r="R825" s="7">
        <f t="shared" si="75"/>
        <v>50.875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72"/>
        <v>125.25</v>
      </c>
      <c r="P826" s="13">
        <f t="shared" si="73"/>
        <v>42031.381724537037</v>
      </c>
      <c r="Q826" s="13">
        <f t="shared" si="74"/>
        <v>42064.999305555553</v>
      </c>
      <c r="R826" s="7">
        <f t="shared" si="75"/>
        <v>119.28571428571429</v>
      </c>
      <c r="S826" t="str">
        <f t="shared" si="76"/>
        <v>music</v>
      </c>
      <c r="T826" t="str">
        <f t="shared" si="77"/>
        <v>rock</v>
      </c>
    </row>
    <row r="827" spans="1:20" ht="48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72"/>
        <v>124.0061</v>
      </c>
      <c r="P827" s="13">
        <f t="shared" si="73"/>
        <v>40564.744837962964</v>
      </c>
      <c r="Q827" s="13">
        <f t="shared" si="74"/>
        <v>40594.744837962964</v>
      </c>
      <c r="R827" s="7">
        <f t="shared" si="75"/>
        <v>92.541865671641801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72"/>
        <v>101.4</v>
      </c>
      <c r="P828" s="13">
        <f t="shared" si="73"/>
        <v>40666.723541666666</v>
      </c>
      <c r="Q828" s="13">
        <f t="shared" si="74"/>
        <v>40704.875</v>
      </c>
      <c r="R828" s="7">
        <f t="shared" si="75"/>
        <v>76.05</v>
      </c>
      <c r="S828" t="str">
        <f t="shared" si="76"/>
        <v>music</v>
      </c>
      <c r="T828" t="str">
        <f t="shared" si="77"/>
        <v>rock</v>
      </c>
    </row>
    <row r="829" spans="1:20" ht="96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72"/>
        <v>100</v>
      </c>
      <c r="P829" s="13">
        <f t="shared" si="73"/>
        <v>42523.083310185189</v>
      </c>
      <c r="Q829" s="13">
        <f t="shared" si="74"/>
        <v>42537.954861111109</v>
      </c>
      <c r="R829" s="7">
        <f t="shared" si="75"/>
        <v>52.631578947368418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72"/>
        <v>137.92666666666668</v>
      </c>
      <c r="P830" s="13">
        <f t="shared" si="73"/>
        <v>41228.400196759263</v>
      </c>
      <c r="Q830" s="13">
        <f t="shared" si="74"/>
        <v>41258.400196759263</v>
      </c>
      <c r="R830" s="7">
        <f t="shared" si="75"/>
        <v>98.990430622009569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72"/>
        <v>120.88000000000001</v>
      </c>
      <c r="P831" s="13">
        <f t="shared" si="73"/>
        <v>42093.986481481479</v>
      </c>
      <c r="Q831" s="13">
        <f t="shared" si="74"/>
        <v>42114.986481481479</v>
      </c>
      <c r="R831" s="7">
        <f t="shared" si="75"/>
        <v>79.526315789473685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72"/>
        <v>107.36666666666667</v>
      </c>
      <c r="P832" s="13">
        <f t="shared" si="73"/>
        <v>40691.538055555553</v>
      </c>
      <c r="Q832" s="13">
        <f t="shared" si="74"/>
        <v>40755.040972222225</v>
      </c>
      <c r="R832" s="7">
        <f t="shared" si="75"/>
        <v>134.20833333333334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72"/>
        <v>100.33333333333334</v>
      </c>
      <c r="P833" s="13">
        <f t="shared" si="73"/>
        <v>41169.595590277779</v>
      </c>
      <c r="Q833" s="13">
        <f t="shared" si="74"/>
        <v>41199.595590277779</v>
      </c>
      <c r="R833" s="7">
        <f t="shared" si="75"/>
        <v>37.625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ref="O834:O897" si="78">(E834/D834)*100</f>
        <v>101.52222222222223</v>
      </c>
      <c r="P834" s="13">
        <f t="shared" ref="P834:P897" si="79">(((J834/60)/60)/24)+DATE(1970,1,1)+(-6/24)</f>
        <v>41800.709490740745</v>
      </c>
      <c r="Q834" s="13">
        <f t="shared" ref="Q834:Q897" si="80">(((I834/60)/60)/24)+DATE(1970,1,1)+(-6/24)</f>
        <v>41830.709490740745</v>
      </c>
      <c r="R834" s="7">
        <f t="shared" ref="R834:R897" si="81">E834/L834</f>
        <v>51.044692737430168</v>
      </c>
      <c r="S834" t="str">
        <f t="shared" ref="S834:S897" si="82">LEFT(N834,SEARCH("/",N834,1)-1)</f>
        <v>music</v>
      </c>
      <c r="T834" t="str">
        <f t="shared" ref="T834:T897" si="83">RIGHT(N834,LEN(N834)-SEARCH("/",N834,1))</f>
        <v>rock</v>
      </c>
    </row>
    <row r="835" spans="1:20" ht="4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si="78"/>
        <v>100.07692307692308</v>
      </c>
      <c r="P835" s="13">
        <f t="shared" si="79"/>
        <v>41827.656689814816</v>
      </c>
      <c r="Q835" s="13">
        <f t="shared" si="80"/>
        <v>41847.791666666664</v>
      </c>
      <c r="R835" s="7">
        <f t="shared" si="81"/>
        <v>50.03846153846154</v>
      </c>
      <c r="S835" t="str">
        <f t="shared" si="82"/>
        <v>music</v>
      </c>
      <c r="T835" t="str">
        <f t="shared" si="83"/>
        <v>rock</v>
      </c>
    </row>
    <row r="836" spans="1:20" ht="48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78"/>
        <v>116.96666666666667</v>
      </c>
      <c r="P836" s="13">
        <f t="shared" si="79"/>
        <v>42081.52143518519</v>
      </c>
      <c r="Q836" s="13">
        <f t="shared" si="80"/>
        <v>42118.75</v>
      </c>
      <c r="R836" s="7">
        <f t="shared" si="81"/>
        <v>133.93129770992365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78"/>
        <v>101.875</v>
      </c>
      <c r="P837" s="13">
        <f t="shared" si="79"/>
        <v>41176.810381944444</v>
      </c>
      <c r="Q837" s="13">
        <f t="shared" si="80"/>
        <v>41226.852048611108</v>
      </c>
      <c r="R837" s="7">
        <f t="shared" si="81"/>
        <v>58.214285714285715</v>
      </c>
      <c r="S837" t="str">
        <f t="shared" si="82"/>
        <v>music</v>
      </c>
      <c r="T837" t="str">
        <f t="shared" si="83"/>
        <v>rock</v>
      </c>
    </row>
    <row r="838" spans="1:20" ht="48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78"/>
        <v>102.12366666666665</v>
      </c>
      <c r="P838" s="13">
        <f t="shared" si="79"/>
        <v>41387.771261574075</v>
      </c>
      <c r="Q838" s="13">
        <f t="shared" si="80"/>
        <v>41417.771261574075</v>
      </c>
      <c r="R838" s="7">
        <f t="shared" si="81"/>
        <v>88.037643678160919</v>
      </c>
      <c r="S838" t="str">
        <f t="shared" si="82"/>
        <v>music</v>
      </c>
      <c r="T838" t="str">
        <f t="shared" si="83"/>
        <v>rock</v>
      </c>
    </row>
    <row r="839" spans="1:20" ht="48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78"/>
        <v>154.05897142857143</v>
      </c>
      <c r="P839" s="13">
        <f t="shared" si="79"/>
        <v>41600.288657407407</v>
      </c>
      <c r="Q839" s="13">
        <f t="shared" si="80"/>
        <v>41645.288657407407</v>
      </c>
      <c r="R839" s="7">
        <f t="shared" si="81"/>
        <v>70.576753926701571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78"/>
        <v>101.25</v>
      </c>
      <c r="P840" s="13">
        <f t="shared" si="79"/>
        <v>41817.604999999996</v>
      </c>
      <c r="Q840" s="13">
        <f t="shared" si="80"/>
        <v>41838.604999999996</v>
      </c>
      <c r="R840" s="7">
        <f t="shared" si="81"/>
        <v>53.289473684210527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78"/>
        <v>100</v>
      </c>
      <c r="P841" s="13">
        <f t="shared" si="79"/>
        <v>41864.51866898148</v>
      </c>
      <c r="Q841" s="13">
        <f t="shared" si="80"/>
        <v>41894.51866898148</v>
      </c>
      <c r="R841" s="7">
        <f t="shared" si="81"/>
        <v>136.36363636363637</v>
      </c>
      <c r="S841" t="str">
        <f t="shared" si="82"/>
        <v>music</v>
      </c>
      <c r="T841" t="str">
        <f t="shared" si="83"/>
        <v>rock</v>
      </c>
    </row>
    <row r="842" spans="1:20" ht="48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78"/>
        <v>108.74800874800874</v>
      </c>
      <c r="P842" s="13">
        <f t="shared" si="79"/>
        <v>40832.950474537036</v>
      </c>
      <c r="Q842" s="13">
        <f t="shared" si="80"/>
        <v>40892.992141203707</v>
      </c>
      <c r="R842" s="7">
        <f t="shared" si="81"/>
        <v>40.547315436241611</v>
      </c>
      <c r="S842" t="str">
        <f t="shared" si="82"/>
        <v>music</v>
      </c>
      <c r="T842" t="str">
        <f t="shared" si="83"/>
        <v>rock</v>
      </c>
    </row>
    <row r="843" spans="1:20" ht="32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78"/>
        <v>131.83333333333334</v>
      </c>
      <c r="P843" s="13">
        <f t="shared" si="79"/>
        <v>40778.520011574074</v>
      </c>
      <c r="Q843" s="13">
        <f t="shared" si="80"/>
        <v>40808.520011574074</v>
      </c>
      <c r="R843" s="7">
        <f t="shared" si="81"/>
        <v>70.625</v>
      </c>
      <c r="S843" t="str">
        <f t="shared" si="82"/>
        <v>music</v>
      </c>
      <c r="T843" t="str">
        <f t="shared" si="83"/>
        <v>rock</v>
      </c>
    </row>
    <row r="844" spans="1:20" ht="48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78"/>
        <v>133.46666666666667</v>
      </c>
      <c r="P844" s="13">
        <f t="shared" si="79"/>
        <v>41655.459305555552</v>
      </c>
      <c r="Q844" s="13">
        <f t="shared" si="80"/>
        <v>41676.459305555552</v>
      </c>
      <c r="R844" s="7">
        <f t="shared" si="81"/>
        <v>52.684210526315788</v>
      </c>
      <c r="S844" t="str">
        <f t="shared" si="82"/>
        <v>music</v>
      </c>
      <c r="T844" t="str">
        <f t="shared" si="83"/>
        <v>rock</v>
      </c>
    </row>
    <row r="845" spans="1:20" ht="48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78"/>
        <v>172.68449999999999</v>
      </c>
      <c r="P845" s="13">
        <f t="shared" si="79"/>
        <v>42042.902650462958</v>
      </c>
      <c r="Q845" s="13">
        <f t="shared" si="80"/>
        <v>42072.860983796301</v>
      </c>
      <c r="R845" s="7">
        <f t="shared" si="81"/>
        <v>49.338428571428572</v>
      </c>
      <c r="S845" t="str">
        <f t="shared" si="82"/>
        <v>music</v>
      </c>
      <c r="T845" t="str">
        <f t="shared" si="83"/>
        <v>indie rock</v>
      </c>
    </row>
    <row r="846" spans="1:20" ht="48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78"/>
        <v>100.8955223880597</v>
      </c>
      <c r="P846" s="13">
        <f t="shared" si="79"/>
        <v>41067.699212962965</v>
      </c>
      <c r="Q846" s="13">
        <f t="shared" si="80"/>
        <v>41100.741666666669</v>
      </c>
      <c r="R846" s="7">
        <f t="shared" si="81"/>
        <v>41.728395061728392</v>
      </c>
      <c r="S846" t="str">
        <f t="shared" si="82"/>
        <v>music</v>
      </c>
      <c r="T846" t="str">
        <f t="shared" si="83"/>
        <v>indie rock</v>
      </c>
    </row>
    <row r="847" spans="1:20" ht="48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78"/>
        <v>104.8048048048048</v>
      </c>
      <c r="P847" s="13">
        <f t="shared" si="79"/>
        <v>40977.698009259257</v>
      </c>
      <c r="Q847" s="13">
        <f t="shared" si="80"/>
        <v>41007.656342592592</v>
      </c>
      <c r="R847" s="7">
        <f t="shared" si="81"/>
        <v>32.71875</v>
      </c>
      <c r="S847" t="str">
        <f t="shared" si="82"/>
        <v>music</v>
      </c>
      <c r="T847" t="str">
        <f t="shared" si="83"/>
        <v>indie rock</v>
      </c>
    </row>
    <row r="848" spans="1:20" ht="48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78"/>
        <v>135.1</v>
      </c>
      <c r="P848" s="13">
        <f t="shared" si="79"/>
        <v>41204.948321759257</v>
      </c>
      <c r="Q848" s="13">
        <f t="shared" si="80"/>
        <v>41240.25</v>
      </c>
      <c r="R848" s="7">
        <f t="shared" si="81"/>
        <v>51.96153846153846</v>
      </c>
      <c r="S848" t="str">
        <f t="shared" si="82"/>
        <v>music</v>
      </c>
      <c r="T848" t="str">
        <f t="shared" si="83"/>
        <v>indie rock</v>
      </c>
    </row>
    <row r="849" spans="1:20" ht="48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78"/>
        <v>116.32786885245903</v>
      </c>
      <c r="P849" s="13">
        <f t="shared" si="79"/>
        <v>41098.843865740739</v>
      </c>
      <c r="Q849" s="13">
        <f t="shared" si="80"/>
        <v>41131.666666666664</v>
      </c>
      <c r="R849" s="7">
        <f t="shared" si="81"/>
        <v>50.685714285714283</v>
      </c>
      <c r="S849" t="str">
        <f t="shared" si="82"/>
        <v>music</v>
      </c>
      <c r="T849" t="str">
        <f t="shared" si="83"/>
        <v>indie rock</v>
      </c>
    </row>
    <row r="850" spans="1:20" ht="48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78"/>
        <v>102.08333333333333</v>
      </c>
      <c r="P850" s="13">
        <f t="shared" si="79"/>
        <v>41925.656689814816</v>
      </c>
      <c r="Q850" s="13">
        <f t="shared" si="80"/>
        <v>41955.69835648148</v>
      </c>
      <c r="R850" s="7">
        <f t="shared" si="81"/>
        <v>42.241379310344826</v>
      </c>
      <c r="S850" t="str">
        <f t="shared" si="82"/>
        <v>music</v>
      </c>
      <c r="T850" t="str">
        <f t="shared" si="83"/>
        <v>indie rock</v>
      </c>
    </row>
    <row r="851" spans="1:20" ht="48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78"/>
        <v>111.16666666666666</v>
      </c>
      <c r="P851" s="13">
        <f t="shared" si="79"/>
        <v>42323.550138888888</v>
      </c>
      <c r="Q851" s="13">
        <f t="shared" si="80"/>
        <v>42341.645833333328</v>
      </c>
      <c r="R851" s="7">
        <f t="shared" si="81"/>
        <v>416.875</v>
      </c>
      <c r="S851" t="str">
        <f t="shared" si="82"/>
        <v>music</v>
      </c>
      <c r="T851" t="str">
        <f t="shared" si="83"/>
        <v>indie rock</v>
      </c>
    </row>
    <row r="852" spans="1:20" ht="48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78"/>
        <v>166.08</v>
      </c>
      <c r="P852" s="13">
        <f t="shared" si="79"/>
        <v>40298.989953703705</v>
      </c>
      <c r="Q852" s="13">
        <f t="shared" si="80"/>
        <v>40329.957638888889</v>
      </c>
      <c r="R852" s="7">
        <f t="shared" si="81"/>
        <v>46.651685393258425</v>
      </c>
      <c r="S852" t="str">
        <f t="shared" si="82"/>
        <v>music</v>
      </c>
      <c r="T852" t="str">
        <f t="shared" si="83"/>
        <v>indie rock</v>
      </c>
    </row>
    <row r="853" spans="1:20" ht="48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78"/>
        <v>106.60000000000001</v>
      </c>
      <c r="P853" s="13">
        <f t="shared" si="79"/>
        <v>41299.543356481481</v>
      </c>
      <c r="Q853" s="13">
        <f t="shared" si="80"/>
        <v>41344.501689814817</v>
      </c>
      <c r="R853" s="7">
        <f t="shared" si="81"/>
        <v>48.454545454545453</v>
      </c>
      <c r="S853" t="str">
        <f t="shared" si="82"/>
        <v>music</v>
      </c>
      <c r="T853" t="str">
        <f t="shared" si="83"/>
        <v>indie rock</v>
      </c>
    </row>
    <row r="854" spans="1:20" ht="48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78"/>
        <v>144.58441666666667</v>
      </c>
      <c r="P854" s="13">
        <f t="shared" si="79"/>
        <v>41228.536203703705</v>
      </c>
      <c r="Q854" s="13">
        <f t="shared" si="80"/>
        <v>41258.536203703705</v>
      </c>
      <c r="R854" s="7">
        <f t="shared" si="81"/>
        <v>70.5289837398374</v>
      </c>
      <c r="S854" t="str">
        <f t="shared" si="82"/>
        <v>music</v>
      </c>
      <c r="T854" t="str">
        <f t="shared" si="83"/>
        <v>indie rock</v>
      </c>
    </row>
    <row r="855" spans="1:20" ht="64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78"/>
        <v>105.55000000000001</v>
      </c>
      <c r="P855" s="13">
        <f t="shared" si="79"/>
        <v>40335.548078703701</v>
      </c>
      <c r="Q855" s="13">
        <f t="shared" si="80"/>
        <v>40381</v>
      </c>
      <c r="R855" s="7">
        <f t="shared" si="81"/>
        <v>87.958333333333329</v>
      </c>
      <c r="S855" t="str">
        <f t="shared" si="82"/>
        <v>music</v>
      </c>
      <c r="T855" t="str">
        <f t="shared" si="83"/>
        <v>indie rock</v>
      </c>
    </row>
    <row r="856" spans="1:20" ht="32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78"/>
        <v>136.60000000000002</v>
      </c>
      <c r="P856" s="13">
        <f t="shared" si="79"/>
        <v>40671.387511574074</v>
      </c>
      <c r="Q856" s="13">
        <f t="shared" si="80"/>
        <v>40701.387511574074</v>
      </c>
      <c r="R856" s="7">
        <f t="shared" si="81"/>
        <v>26.26923076923077</v>
      </c>
      <c r="S856" t="str">
        <f t="shared" si="82"/>
        <v>music</v>
      </c>
      <c r="T856" t="str">
        <f t="shared" si="83"/>
        <v>indie rock</v>
      </c>
    </row>
    <row r="857" spans="1:20" ht="48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78"/>
        <v>104</v>
      </c>
      <c r="P857" s="13">
        <f t="shared" si="79"/>
        <v>40632.69195601852</v>
      </c>
      <c r="Q857" s="13">
        <f t="shared" si="80"/>
        <v>40648.915972222225</v>
      </c>
      <c r="R857" s="7">
        <f t="shared" si="81"/>
        <v>57.777777777777779</v>
      </c>
      <c r="S857" t="str">
        <f t="shared" si="82"/>
        <v>music</v>
      </c>
      <c r="T857" t="str">
        <f t="shared" si="83"/>
        <v>indie rock</v>
      </c>
    </row>
    <row r="858" spans="1:20" ht="16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78"/>
        <v>114.5</v>
      </c>
      <c r="P858" s="13">
        <f t="shared" si="79"/>
        <v>40920.654895833337</v>
      </c>
      <c r="Q858" s="13">
        <f t="shared" si="80"/>
        <v>40951.654895833337</v>
      </c>
      <c r="R858" s="7">
        <f t="shared" si="81"/>
        <v>57.25</v>
      </c>
      <c r="S858" t="str">
        <f t="shared" si="82"/>
        <v>music</v>
      </c>
      <c r="T858" t="str">
        <f t="shared" si="83"/>
        <v>indie rock</v>
      </c>
    </row>
    <row r="859" spans="1:20" ht="48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78"/>
        <v>101.71957671957672</v>
      </c>
      <c r="P859" s="13">
        <f t="shared" si="79"/>
        <v>42267.496782407412</v>
      </c>
      <c r="Q859" s="13">
        <f t="shared" si="80"/>
        <v>42297.496782407412</v>
      </c>
      <c r="R859" s="7">
        <f t="shared" si="81"/>
        <v>196.34042553191489</v>
      </c>
      <c r="S859" t="str">
        <f t="shared" si="82"/>
        <v>music</v>
      </c>
      <c r="T859" t="str">
        <f t="shared" si="83"/>
        <v>indie rock</v>
      </c>
    </row>
    <row r="860" spans="1:20" ht="48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78"/>
        <v>123.94678492239468</v>
      </c>
      <c r="P860" s="13">
        <f t="shared" si="79"/>
        <v>40981.460243055553</v>
      </c>
      <c r="Q860" s="13">
        <f t="shared" si="80"/>
        <v>41011.460243055553</v>
      </c>
      <c r="R860" s="7">
        <f t="shared" si="81"/>
        <v>43</v>
      </c>
      <c r="S860" t="str">
        <f t="shared" si="82"/>
        <v>music</v>
      </c>
      <c r="T860" t="str">
        <f t="shared" si="83"/>
        <v>indie rock</v>
      </c>
    </row>
    <row r="861" spans="1:20" ht="48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78"/>
        <v>102.45669291338582</v>
      </c>
      <c r="P861" s="13">
        <f t="shared" si="79"/>
        <v>41680.333402777782</v>
      </c>
      <c r="Q861" s="13">
        <f t="shared" si="80"/>
        <v>41702.625</v>
      </c>
      <c r="R861" s="7">
        <f t="shared" si="81"/>
        <v>35.551912568306008</v>
      </c>
      <c r="S861" t="str">
        <f t="shared" si="82"/>
        <v>music</v>
      </c>
      <c r="T861" t="str">
        <f t="shared" si="83"/>
        <v>indie rock</v>
      </c>
    </row>
    <row r="862" spans="1:20" ht="48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78"/>
        <v>144.5</v>
      </c>
      <c r="P862" s="13">
        <f t="shared" si="79"/>
        <v>42365.942974537036</v>
      </c>
      <c r="Q862" s="13">
        <f t="shared" si="80"/>
        <v>42401.5</v>
      </c>
      <c r="R862" s="7">
        <f t="shared" si="81"/>
        <v>68.80952380952381</v>
      </c>
      <c r="S862" t="str">
        <f t="shared" si="82"/>
        <v>music</v>
      </c>
      <c r="T862" t="str">
        <f t="shared" si="83"/>
        <v>indie rock</v>
      </c>
    </row>
    <row r="863" spans="1:20" ht="48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78"/>
        <v>133.33333333333331</v>
      </c>
      <c r="P863" s="13">
        <f t="shared" si="79"/>
        <v>42058.691736111112</v>
      </c>
      <c r="Q863" s="13">
        <f t="shared" si="80"/>
        <v>42088.65006944444</v>
      </c>
      <c r="R863" s="7">
        <f t="shared" si="81"/>
        <v>28.571428571428573</v>
      </c>
      <c r="S863" t="str">
        <f t="shared" si="82"/>
        <v>music</v>
      </c>
      <c r="T863" t="str">
        <f t="shared" si="83"/>
        <v>indie rock</v>
      </c>
    </row>
    <row r="864" spans="1:20" ht="48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78"/>
        <v>109.3644</v>
      </c>
      <c r="P864" s="13">
        <f t="shared" si="79"/>
        <v>41160.621886574074</v>
      </c>
      <c r="Q864" s="13">
        <f t="shared" si="80"/>
        <v>41188.165972222225</v>
      </c>
      <c r="R864" s="7">
        <f t="shared" si="81"/>
        <v>50.631666666666668</v>
      </c>
      <c r="S864" t="str">
        <f t="shared" si="82"/>
        <v>music</v>
      </c>
      <c r="T864" t="str">
        <f t="shared" si="83"/>
        <v>indie rock</v>
      </c>
    </row>
    <row r="865" spans="1:20" ht="32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78"/>
        <v>136.80000000000001</v>
      </c>
      <c r="P865" s="13">
        <f t="shared" si="79"/>
        <v>41073.971562500003</v>
      </c>
      <c r="Q865" s="13">
        <f t="shared" si="80"/>
        <v>41103.971562500003</v>
      </c>
      <c r="R865" s="7">
        <f t="shared" si="81"/>
        <v>54</v>
      </c>
      <c r="S865" t="str">
        <f t="shared" si="82"/>
        <v>music</v>
      </c>
      <c r="T865" t="str">
        <f t="shared" si="83"/>
        <v>indie rock</v>
      </c>
    </row>
    <row r="866" spans="1:20" ht="48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78"/>
        <v>115.55</v>
      </c>
      <c r="P866" s="13">
        <f t="shared" si="79"/>
        <v>41590.005868055552</v>
      </c>
      <c r="Q866" s="13">
        <f t="shared" si="80"/>
        <v>41620.005868055552</v>
      </c>
      <c r="R866" s="7">
        <f t="shared" si="81"/>
        <v>36.109375</v>
      </c>
      <c r="S866" t="str">
        <f t="shared" si="82"/>
        <v>music</v>
      </c>
      <c r="T866" t="str">
        <f t="shared" si="83"/>
        <v>indie rock</v>
      </c>
    </row>
    <row r="867" spans="1:20" ht="48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78"/>
        <v>240.79999999999998</v>
      </c>
      <c r="P867" s="13">
        <f t="shared" si="79"/>
        <v>40772.598749999997</v>
      </c>
      <c r="Q867" s="13">
        <f t="shared" si="80"/>
        <v>40812.957638888889</v>
      </c>
      <c r="R867" s="7">
        <f t="shared" si="81"/>
        <v>23.153846153846153</v>
      </c>
      <c r="S867" t="str">
        <f t="shared" si="82"/>
        <v>music</v>
      </c>
      <c r="T867" t="str">
        <f t="shared" si="83"/>
        <v>indie rock</v>
      </c>
    </row>
    <row r="868" spans="1:20" ht="48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78"/>
        <v>114.39999999999999</v>
      </c>
      <c r="P868" s="13">
        <f t="shared" si="79"/>
        <v>41626.511053240742</v>
      </c>
      <c r="Q868" s="13">
        <f t="shared" si="80"/>
        <v>41654.564583333333</v>
      </c>
      <c r="R868" s="7">
        <f t="shared" si="81"/>
        <v>104</v>
      </c>
      <c r="S868" t="str">
        <f t="shared" si="82"/>
        <v>music</v>
      </c>
      <c r="T868" t="str">
        <f t="shared" si="83"/>
        <v>indie rock</v>
      </c>
    </row>
    <row r="869" spans="1:20" ht="32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78"/>
        <v>110.33333333333333</v>
      </c>
      <c r="P869" s="13">
        <f t="shared" si="79"/>
        <v>41535.65148148148</v>
      </c>
      <c r="Q869" s="13">
        <f t="shared" si="80"/>
        <v>41557.75</v>
      </c>
      <c r="R869" s="7">
        <f t="shared" si="81"/>
        <v>31.826923076923077</v>
      </c>
      <c r="S869" t="str">
        <f t="shared" si="82"/>
        <v>music</v>
      </c>
      <c r="T869" t="str">
        <f t="shared" si="83"/>
        <v>indie rock</v>
      </c>
    </row>
    <row r="870" spans="1:20" ht="6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78"/>
        <v>195.37933333333334</v>
      </c>
      <c r="P870" s="13">
        <f t="shared" si="79"/>
        <v>40456.704351851848</v>
      </c>
      <c r="Q870" s="13">
        <f t="shared" si="80"/>
        <v>40483.768055555556</v>
      </c>
      <c r="R870" s="7">
        <f t="shared" si="81"/>
        <v>27.3896261682243</v>
      </c>
      <c r="S870" t="str">
        <f t="shared" si="82"/>
        <v>music</v>
      </c>
      <c r="T870" t="str">
        <f t="shared" si="83"/>
        <v>indie rock</v>
      </c>
    </row>
    <row r="871" spans="1:20" ht="16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78"/>
        <v>103.33333333333334</v>
      </c>
      <c r="P871" s="13">
        <f t="shared" si="79"/>
        <v>40960.611562500002</v>
      </c>
      <c r="Q871" s="13">
        <f t="shared" si="80"/>
        <v>40975.957638888889</v>
      </c>
      <c r="R871" s="7">
        <f t="shared" si="81"/>
        <v>56.363636363636367</v>
      </c>
      <c r="S871" t="str">
        <f t="shared" si="82"/>
        <v>music</v>
      </c>
      <c r="T871" t="str">
        <f t="shared" si="83"/>
        <v>indie rock</v>
      </c>
    </row>
    <row r="872" spans="1:20" ht="3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78"/>
        <v>103.1372549019608</v>
      </c>
      <c r="P872" s="13">
        <f t="shared" si="79"/>
        <v>41371.398078703707</v>
      </c>
      <c r="Q872" s="13">
        <f t="shared" si="80"/>
        <v>41401.398078703707</v>
      </c>
      <c r="R872" s="7">
        <f t="shared" si="81"/>
        <v>77.352941176470594</v>
      </c>
      <c r="S872" t="str">
        <f t="shared" si="82"/>
        <v>music</v>
      </c>
      <c r="T872" t="str">
        <f t="shared" si="83"/>
        <v>indie rock</v>
      </c>
    </row>
    <row r="873" spans="1:20" ht="48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78"/>
        <v>100.3125</v>
      </c>
      <c r="P873" s="13">
        <f t="shared" si="79"/>
        <v>40686.771597222221</v>
      </c>
      <c r="Q873" s="13">
        <f t="shared" si="80"/>
        <v>40728.771597222221</v>
      </c>
      <c r="R873" s="7">
        <f t="shared" si="81"/>
        <v>42.8</v>
      </c>
      <c r="S873" t="str">
        <f t="shared" si="82"/>
        <v>music</v>
      </c>
      <c r="T873" t="str">
        <f t="shared" si="83"/>
        <v>indie rock</v>
      </c>
    </row>
    <row r="874" spans="1:20" ht="32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78"/>
        <v>127</v>
      </c>
      <c r="P874" s="13">
        <f t="shared" si="79"/>
        <v>41402.308819444443</v>
      </c>
      <c r="Q874" s="13">
        <f t="shared" si="80"/>
        <v>41462.308819444443</v>
      </c>
      <c r="R874" s="7">
        <f t="shared" si="81"/>
        <v>48.846153846153847</v>
      </c>
      <c r="S874" t="str">
        <f t="shared" si="82"/>
        <v>music</v>
      </c>
      <c r="T874" t="str">
        <f t="shared" si="83"/>
        <v>indie rock</v>
      </c>
    </row>
    <row r="875" spans="1:20" ht="32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78"/>
        <v>120.601</v>
      </c>
      <c r="P875" s="13">
        <f t="shared" si="79"/>
        <v>41037.642465277779</v>
      </c>
      <c r="Q875" s="13">
        <f t="shared" si="80"/>
        <v>41050.895833333336</v>
      </c>
      <c r="R875" s="7">
        <f t="shared" si="81"/>
        <v>48.240400000000001</v>
      </c>
      <c r="S875" t="str">
        <f t="shared" si="82"/>
        <v>music</v>
      </c>
      <c r="T875" t="str">
        <f t="shared" si="83"/>
        <v>indie rock</v>
      </c>
    </row>
    <row r="876" spans="1:20" ht="48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78"/>
        <v>106.99047619047619</v>
      </c>
      <c r="P876" s="13">
        <f t="shared" si="79"/>
        <v>40911.559872685182</v>
      </c>
      <c r="Q876" s="13">
        <f t="shared" si="80"/>
        <v>40932.559872685182</v>
      </c>
      <c r="R876" s="7">
        <f t="shared" si="81"/>
        <v>70.212500000000006</v>
      </c>
      <c r="S876" t="str">
        <f t="shared" si="82"/>
        <v>music</v>
      </c>
      <c r="T876" t="str">
        <f t="shared" si="83"/>
        <v>indie rock</v>
      </c>
    </row>
    <row r="877" spans="1:20" ht="4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78"/>
        <v>172.43333333333334</v>
      </c>
      <c r="P877" s="13">
        <f t="shared" si="79"/>
        <v>41878.880868055552</v>
      </c>
      <c r="Q877" s="13">
        <f t="shared" si="80"/>
        <v>41908.880868055552</v>
      </c>
      <c r="R877" s="7">
        <f t="shared" si="81"/>
        <v>94.054545454545448</v>
      </c>
      <c r="S877" t="str">
        <f t="shared" si="82"/>
        <v>music</v>
      </c>
      <c r="T877" t="str">
        <f t="shared" si="83"/>
        <v>indie rock</v>
      </c>
    </row>
    <row r="878" spans="1:20" ht="48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78"/>
        <v>123.61999999999999</v>
      </c>
      <c r="P878" s="13">
        <f t="shared" si="79"/>
        <v>40865.617141203707</v>
      </c>
      <c r="Q878" s="13">
        <f t="shared" si="80"/>
        <v>40901.958333333336</v>
      </c>
      <c r="R878" s="7">
        <f t="shared" si="81"/>
        <v>80.272727272727266</v>
      </c>
      <c r="S878" t="str">
        <f t="shared" si="82"/>
        <v>music</v>
      </c>
      <c r="T878" t="str">
        <f t="shared" si="83"/>
        <v>indie rock</v>
      </c>
    </row>
    <row r="879" spans="1:20" ht="48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78"/>
        <v>108.4</v>
      </c>
      <c r="P879" s="13">
        <f t="shared" si="79"/>
        <v>41773.682534722226</v>
      </c>
      <c r="Q879" s="13">
        <f t="shared" si="80"/>
        <v>41810.957638888889</v>
      </c>
      <c r="R879" s="7">
        <f t="shared" si="81"/>
        <v>54.2</v>
      </c>
      <c r="S879" t="str">
        <f t="shared" si="82"/>
        <v>music</v>
      </c>
      <c r="T879" t="str">
        <f t="shared" si="83"/>
        <v>indie rock</v>
      </c>
    </row>
    <row r="880" spans="1:20" ht="4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78"/>
        <v>116.52013333333333</v>
      </c>
      <c r="P880" s="13">
        <f t="shared" si="79"/>
        <v>40852.639699074076</v>
      </c>
      <c r="Q880" s="13">
        <f t="shared" si="80"/>
        <v>40882.999305555553</v>
      </c>
      <c r="R880" s="7">
        <f t="shared" si="81"/>
        <v>60.26903448275862</v>
      </c>
      <c r="S880" t="str">
        <f t="shared" si="82"/>
        <v>music</v>
      </c>
      <c r="T880" t="str">
        <f t="shared" si="83"/>
        <v>indie rock</v>
      </c>
    </row>
    <row r="881" spans="1:20" ht="48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78"/>
        <v>187.245</v>
      </c>
      <c r="P881" s="13">
        <f t="shared" si="79"/>
        <v>41058.868993055556</v>
      </c>
      <c r="Q881" s="13">
        <f t="shared" si="80"/>
        <v>41074.915972222225</v>
      </c>
      <c r="R881" s="7">
        <f t="shared" si="81"/>
        <v>38.740344827586206</v>
      </c>
      <c r="S881" t="str">
        <f t="shared" si="82"/>
        <v>music</v>
      </c>
      <c r="T881" t="str">
        <f t="shared" si="83"/>
        <v>indie rock</v>
      </c>
    </row>
    <row r="882" spans="1:20" ht="4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78"/>
        <v>115.93333333333334</v>
      </c>
      <c r="P882" s="13">
        <f t="shared" si="79"/>
        <v>41426.009618055556</v>
      </c>
      <c r="Q882" s="13">
        <f t="shared" si="80"/>
        <v>41456.958333333336</v>
      </c>
      <c r="R882" s="7">
        <f t="shared" si="81"/>
        <v>152.54385964912279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78"/>
        <v>110.7</v>
      </c>
      <c r="P883" s="13">
        <f t="shared" si="79"/>
        <v>41313.735046296293</v>
      </c>
      <c r="Q883" s="13">
        <f t="shared" si="80"/>
        <v>41343.693379629629</v>
      </c>
      <c r="R883" s="7">
        <f t="shared" si="81"/>
        <v>115.3125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78"/>
        <v>170.92307692307693</v>
      </c>
      <c r="P884" s="13">
        <f t="shared" si="79"/>
        <v>40670.257326388892</v>
      </c>
      <c r="Q884" s="13">
        <f t="shared" si="80"/>
        <v>40708.915972222225</v>
      </c>
      <c r="R884" s="7">
        <f t="shared" si="81"/>
        <v>35.838709677419352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78"/>
        <v>126.11835600000001</v>
      </c>
      <c r="P885" s="13">
        <f t="shared" si="79"/>
        <v>41744.040868055556</v>
      </c>
      <c r="Q885" s="13">
        <f t="shared" si="80"/>
        <v>41774.040868055556</v>
      </c>
      <c r="R885" s="7">
        <f t="shared" si="81"/>
        <v>64.570118779438872</v>
      </c>
      <c r="S885" t="str">
        <f t="shared" si="82"/>
        <v>technology</v>
      </c>
      <c r="T885" t="str">
        <f t="shared" si="83"/>
        <v>hardware</v>
      </c>
    </row>
    <row r="886" spans="1:20" ht="48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78"/>
        <v>138.44033333333334</v>
      </c>
      <c r="P886" s="13">
        <f t="shared" si="79"/>
        <v>40638.578009259261</v>
      </c>
      <c r="Q886" s="13">
        <f t="shared" si="80"/>
        <v>40728.578009259261</v>
      </c>
      <c r="R886" s="7">
        <f t="shared" si="81"/>
        <v>87.436000000000007</v>
      </c>
      <c r="S886" t="str">
        <f t="shared" si="82"/>
        <v>technology</v>
      </c>
      <c r="T886" t="str">
        <f t="shared" si="83"/>
        <v>hardware</v>
      </c>
    </row>
    <row r="887" spans="1:20" ht="48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78"/>
        <v>1705.2499999999998</v>
      </c>
      <c r="P887" s="13">
        <f t="shared" si="79"/>
        <v>42548.019861111112</v>
      </c>
      <c r="Q887" s="13">
        <f t="shared" si="80"/>
        <v>42593.019861111112</v>
      </c>
      <c r="R887" s="7">
        <f t="shared" si="81"/>
        <v>68.815577078288939</v>
      </c>
      <c r="S887" t="str">
        <f t="shared" si="82"/>
        <v>technology</v>
      </c>
      <c r="T887" t="str">
        <f t="shared" si="83"/>
        <v>hardware</v>
      </c>
    </row>
    <row r="888" spans="1:20" ht="48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78"/>
        <v>788.05550000000005</v>
      </c>
      <c r="P888" s="13">
        <f t="shared" si="79"/>
        <v>41730.334374999999</v>
      </c>
      <c r="Q888" s="13">
        <f t="shared" si="80"/>
        <v>41760.334374999999</v>
      </c>
      <c r="R888" s="7">
        <f t="shared" si="81"/>
        <v>176.200223588597</v>
      </c>
      <c r="S888" t="str">
        <f t="shared" si="82"/>
        <v>technology</v>
      </c>
      <c r="T888" t="str">
        <f t="shared" si="83"/>
        <v>hardware</v>
      </c>
    </row>
    <row r="889" spans="1:20" ht="4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78"/>
        <v>348.01799999999997</v>
      </c>
      <c r="P889" s="13">
        <f t="shared" si="79"/>
        <v>42157.001828703709</v>
      </c>
      <c r="Q889" s="13">
        <f t="shared" si="80"/>
        <v>42197.001828703709</v>
      </c>
      <c r="R889" s="7">
        <f t="shared" si="81"/>
        <v>511.79117647058825</v>
      </c>
      <c r="S889" t="str">
        <f t="shared" si="82"/>
        <v>technology</v>
      </c>
      <c r="T889" t="str">
        <f t="shared" si="83"/>
        <v>hardware</v>
      </c>
    </row>
    <row r="890" spans="1:20" ht="48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78"/>
        <v>149.74666666666667</v>
      </c>
      <c r="P890" s="13">
        <f t="shared" si="79"/>
        <v>41688.900011574071</v>
      </c>
      <c r="Q890" s="13">
        <f t="shared" si="80"/>
        <v>41748.858344907407</v>
      </c>
      <c r="R890" s="7">
        <f t="shared" si="81"/>
        <v>160.44285714285715</v>
      </c>
      <c r="S890" t="str">
        <f t="shared" si="82"/>
        <v>technology</v>
      </c>
      <c r="T890" t="str">
        <f t="shared" si="83"/>
        <v>hardware</v>
      </c>
    </row>
    <row r="891" spans="1:20" ht="48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78"/>
        <v>100.63375000000001</v>
      </c>
      <c r="P891" s="13">
        <f t="shared" si="79"/>
        <v>40102.668055555558</v>
      </c>
      <c r="Q891" s="13">
        <f t="shared" si="80"/>
        <v>40139.999305555553</v>
      </c>
      <c r="R891" s="7">
        <f t="shared" si="81"/>
        <v>35.003043478260871</v>
      </c>
      <c r="S891" t="str">
        <f t="shared" si="82"/>
        <v>technology</v>
      </c>
      <c r="T891" t="str">
        <f t="shared" si="83"/>
        <v>hardware</v>
      </c>
    </row>
    <row r="892" spans="1:20" ht="3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78"/>
        <v>800.21100000000001</v>
      </c>
      <c r="P892" s="13">
        <f t="shared" si="79"/>
        <v>42473.354270833333</v>
      </c>
      <c r="Q892" s="13">
        <f t="shared" si="80"/>
        <v>42527.459722222222</v>
      </c>
      <c r="R892" s="7">
        <f t="shared" si="81"/>
        <v>188.50671378091872</v>
      </c>
      <c r="S892" t="str">
        <f t="shared" si="82"/>
        <v>technology</v>
      </c>
      <c r="T892" t="str">
        <f t="shared" si="83"/>
        <v>hardware</v>
      </c>
    </row>
    <row r="893" spans="1:20" ht="48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78"/>
        <v>106.00260000000002</v>
      </c>
      <c r="P893" s="13">
        <f t="shared" si="79"/>
        <v>41800.173043981478</v>
      </c>
      <c r="Q893" s="13">
        <f t="shared" si="80"/>
        <v>41830.173043981478</v>
      </c>
      <c r="R893" s="7">
        <f t="shared" si="81"/>
        <v>56.204984093319197</v>
      </c>
      <c r="S893" t="str">
        <f t="shared" si="82"/>
        <v>technology</v>
      </c>
      <c r="T893" t="str">
        <f t="shared" si="83"/>
        <v>hardware</v>
      </c>
    </row>
    <row r="894" spans="1:20" ht="4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78"/>
        <v>200.51866666666669</v>
      </c>
      <c r="P894" s="13">
        <f t="shared" si="79"/>
        <v>40623.931400462963</v>
      </c>
      <c r="Q894" s="13">
        <f t="shared" si="80"/>
        <v>40654.931400462963</v>
      </c>
      <c r="R894" s="7">
        <f t="shared" si="81"/>
        <v>51.3054157782516</v>
      </c>
      <c r="S894" t="str">
        <f t="shared" si="82"/>
        <v>technology</v>
      </c>
      <c r="T894" t="str">
        <f t="shared" si="83"/>
        <v>hardware</v>
      </c>
    </row>
    <row r="895" spans="1:20" ht="4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78"/>
        <v>212.44399999999999</v>
      </c>
      <c r="P895" s="13">
        <f t="shared" si="79"/>
        <v>42651.170567129629</v>
      </c>
      <c r="Q895" s="13">
        <f t="shared" si="80"/>
        <v>42681.212233796294</v>
      </c>
      <c r="R895" s="7">
        <f t="shared" si="81"/>
        <v>127.36450839328538</v>
      </c>
      <c r="S895" t="str">
        <f t="shared" si="82"/>
        <v>technology</v>
      </c>
      <c r="T895" t="str">
        <f t="shared" si="83"/>
        <v>hardware</v>
      </c>
    </row>
    <row r="896" spans="1:20" ht="4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78"/>
        <v>198.47237142857145</v>
      </c>
      <c r="P896" s="13">
        <f t="shared" si="79"/>
        <v>41526.35665509259</v>
      </c>
      <c r="Q896" s="13">
        <f t="shared" si="80"/>
        <v>41563.35665509259</v>
      </c>
      <c r="R896" s="7">
        <f t="shared" si="81"/>
        <v>101.85532258064516</v>
      </c>
      <c r="S896" t="str">
        <f t="shared" si="82"/>
        <v>technology</v>
      </c>
      <c r="T896" t="str">
        <f t="shared" si="83"/>
        <v>hardware</v>
      </c>
    </row>
    <row r="897" spans="1:20" ht="48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78"/>
        <v>225.94666666666666</v>
      </c>
      <c r="P897" s="13">
        <f t="shared" si="79"/>
        <v>40940.949826388889</v>
      </c>
      <c r="Q897" s="13">
        <f t="shared" si="80"/>
        <v>40969.875</v>
      </c>
      <c r="R897" s="7">
        <f t="shared" si="81"/>
        <v>230.55782312925169</v>
      </c>
      <c r="S897" t="str">
        <f t="shared" si="82"/>
        <v>technology</v>
      </c>
      <c r="T897" t="str">
        <f t="shared" si="83"/>
        <v>hardware</v>
      </c>
    </row>
    <row r="898" spans="1:20" ht="32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ref="O898:O961" si="84">(E898/D898)*100</f>
        <v>698.94800000000009</v>
      </c>
      <c r="P898" s="13">
        <f t="shared" ref="P898:P961" si="85">(((J898/60)/60)/24)+DATE(1970,1,1)+(-6/24)</f>
        <v>42394.330740740741</v>
      </c>
      <c r="Q898" s="13">
        <f t="shared" ref="Q898:Q961" si="86">(((I898/60)/60)/24)+DATE(1970,1,1)+(-6/24)</f>
        <v>42440.958333333328</v>
      </c>
      <c r="R898" s="7">
        <f t="shared" ref="R898:R961" si="87">E898/L898</f>
        <v>842.10602409638557</v>
      </c>
      <c r="S898" t="str">
        <f t="shared" ref="S898:S961" si="88">LEFT(N898,SEARCH("/",N898,1)-1)</f>
        <v>technology</v>
      </c>
      <c r="T898" t="str">
        <f t="shared" ref="T898:T961" si="89">RIGHT(N898,LEN(N898)-SEARCH("/",N898,1))</f>
        <v>hardware</v>
      </c>
    </row>
    <row r="899" spans="1:20" ht="48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si="84"/>
        <v>398.59528571428569</v>
      </c>
      <c r="P899" s="13">
        <f t="shared" si="85"/>
        <v>41020.021770833337</v>
      </c>
      <c r="Q899" s="13">
        <f t="shared" si="86"/>
        <v>41052.541666666664</v>
      </c>
      <c r="R899" s="7">
        <f t="shared" si="87"/>
        <v>577.27593103448271</v>
      </c>
      <c r="S899" t="str">
        <f t="shared" si="88"/>
        <v>technology</v>
      </c>
      <c r="T899" t="str">
        <f t="shared" si="89"/>
        <v>hardware</v>
      </c>
    </row>
    <row r="900" spans="1:20" ht="4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84"/>
        <v>294.0333333333333</v>
      </c>
      <c r="P900" s="13">
        <f t="shared" si="85"/>
        <v>42067.673668981486</v>
      </c>
      <c r="Q900" s="13">
        <f t="shared" si="86"/>
        <v>42112.632002314815</v>
      </c>
      <c r="R900" s="7">
        <f t="shared" si="87"/>
        <v>483.34246575342468</v>
      </c>
      <c r="S900" t="str">
        <f t="shared" si="88"/>
        <v>technology</v>
      </c>
      <c r="T900" t="str">
        <f t="shared" si="89"/>
        <v>hardware</v>
      </c>
    </row>
    <row r="901" spans="1:20" ht="3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84"/>
        <v>167.50470000000001</v>
      </c>
      <c r="P901" s="13">
        <f t="shared" si="85"/>
        <v>41178.848530092589</v>
      </c>
      <c r="Q901" s="13">
        <f t="shared" si="86"/>
        <v>41208.848530092589</v>
      </c>
      <c r="R901" s="7">
        <f t="shared" si="87"/>
        <v>76.138500000000008</v>
      </c>
      <c r="S901" t="str">
        <f t="shared" si="88"/>
        <v>technology</v>
      </c>
      <c r="T901" t="str">
        <f t="shared" si="89"/>
        <v>hardware</v>
      </c>
    </row>
    <row r="902" spans="1:20" ht="48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84"/>
        <v>1435.5717142857143</v>
      </c>
      <c r="P902" s="13">
        <f t="shared" si="85"/>
        <v>41326.737974537034</v>
      </c>
      <c r="Q902" s="13">
        <f t="shared" si="86"/>
        <v>41356.69630787037</v>
      </c>
      <c r="R902" s="7">
        <f t="shared" si="87"/>
        <v>74.107684365781708</v>
      </c>
      <c r="S902" t="str">
        <f t="shared" si="88"/>
        <v>technology</v>
      </c>
      <c r="T902" t="str">
        <f t="shared" si="89"/>
        <v>hardware</v>
      </c>
    </row>
    <row r="903" spans="1:20" ht="48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84"/>
        <v>156.73439999999999</v>
      </c>
      <c r="P903" s="13">
        <f t="shared" si="85"/>
        <v>41871.595601851855</v>
      </c>
      <c r="Q903" s="13">
        <f t="shared" si="86"/>
        <v>41912.75</v>
      </c>
      <c r="R903" s="7">
        <f t="shared" si="87"/>
        <v>36.965660377358489</v>
      </c>
      <c r="S903" t="str">
        <f t="shared" si="88"/>
        <v>technology</v>
      </c>
      <c r="T903" t="str">
        <f t="shared" si="89"/>
        <v>hardware</v>
      </c>
    </row>
    <row r="904" spans="1:20" ht="4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84"/>
        <v>117.90285714285716</v>
      </c>
      <c r="P904" s="13">
        <f t="shared" si="85"/>
        <v>41964.112743055557</v>
      </c>
      <c r="Q904" s="13">
        <f t="shared" si="86"/>
        <v>41994.112743055557</v>
      </c>
      <c r="R904" s="7">
        <f t="shared" si="87"/>
        <v>2500.969696969697</v>
      </c>
      <c r="S904" t="str">
        <f t="shared" si="88"/>
        <v>technology</v>
      </c>
      <c r="T904" t="str">
        <f t="shared" si="89"/>
        <v>hardware</v>
      </c>
    </row>
    <row r="905" spans="1:20" ht="4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84"/>
        <v>1105.3811999999998</v>
      </c>
      <c r="P905" s="13">
        <f t="shared" si="85"/>
        <v>41147.944641203707</v>
      </c>
      <c r="Q905" s="13">
        <f t="shared" si="86"/>
        <v>41187.915972222225</v>
      </c>
      <c r="R905" s="7">
        <f t="shared" si="87"/>
        <v>67.690214329454989</v>
      </c>
      <c r="S905" t="str">
        <f t="shared" si="88"/>
        <v>technology</v>
      </c>
      <c r="T905" t="str">
        <f t="shared" si="89"/>
        <v>hardware</v>
      </c>
    </row>
    <row r="906" spans="1:20" ht="48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84"/>
        <v>192.92499999999998</v>
      </c>
      <c r="P906" s="13">
        <f t="shared" si="85"/>
        <v>41742.530509259261</v>
      </c>
      <c r="Q906" s="13">
        <f t="shared" si="86"/>
        <v>41772.530509259261</v>
      </c>
      <c r="R906" s="7">
        <f t="shared" si="87"/>
        <v>63.04738562091503</v>
      </c>
      <c r="S906" t="str">
        <f t="shared" si="88"/>
        <v>technology</v>
      </c>
      <c r="T906" t="str">
        <f t="shared" si="89"/>
        <v>hardware</v>
      </c>
    </row>
    <row r="907" spans="1:20" ht="48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84"/>
        <v>126.8842105263158</v>
      </c>
      <c r="P907" s="13">
        <f t="shared" si="85"/>
        <v>41863.179791666669</v>
      </c>
      <c r="Q907" s="13">
        <f t="shared" si="86"/>
        <v>41898.179791666669</v>
      </c>
      <c r="R907" s="7">
        <f t="shared" si="87"/>
        <v>117.6</v>
      </c>
      <c r="S907" t="str">
        <f t="shared" si="88"/>
        <v>technology</v>
      </c>
      <c r="T907" t="str">
        <f t="shared" si="89"/>
        <v>hardware</v>
      </c>
    </row>
    <row r="908" spans="1:20" ht="4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84"/>
        <v>259.57748878923763</v>
      </c>
      <c r="P908" s="13">
        <f t="shared" si="85"/>
        <v>42452.022824074069</v>
      </c>
      <c r="Q908" s="13">
        <f t="shared" si="86"/>
        <v>42482.022824074069</v>
      </c>
      <c r="R908" s="7">
        <f t="shared" si="87"/>
        <v>180.75185011709601</v>
      </c>
      <c r="S908" t="str">
        <f t="shared" si="88"/>
        <v>technology</v>
      </c>
      <c r="T908" t="str">
        <f t="shared" si="89"/>
        <v>hardware</v>
      </c>
    </row>
    <row r="909" spans="1:20" ht="4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84"/>
        <v>262.27999999999997</v>
      </c>
      <c r="P909" s="13">
        <f t="shared" si="85"/>
        <v>40897.839236111111</v>
      </c>
      <c r="Q909" s="13">
        <f t="shared" si="86"/>
        <v>40919.791666666664</v>
      </c>
      <c r="R909" s="7">
        <f t="shared" si="87"/>
        <v>127.32038834951456</v>
      </c>
      <c r="S909" t="str">
        <f t="shared" si="88"/>
        <v>technology</v>
      </c>
      <c r="T909" t="str">
        <f t="shared" si="89"/>
        <v>hardware</v>
      </c>
    </row>
    <row r="910" spans="1:20" ht="48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84"/>
        <v>206.74309000000002</v>
      </c>
      <c r="P910" s="13">
        <f t="shared" si="85"/>
        <v>41835.290486111109</v>
      </c>
      <c r="Q910" s="13">
        <f t="shared" si="86"/>
        <v>41865.290486111109</v>
      </c>
      <c r="R910" s="7">
        <f t="shared" si="87"/>
        <v>136.6444745538665</v>
      </c>
      <c r="S910" t="str">
        <f t="shared" si="88"/>
        <v>technology</v>
      </c>
      <c r="T910" t="str">
        <f t="shared" si="89"/>
        <v>hardware</v>
      </c>
    </row>
    <row r="911" spans="1:20" ht="48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84"/>
        <v>370.13</v>
      </c>
      <c r="P911" s="13">
        <f t="shared" si="85"/>
        <v>41730.413530092592</v>
      </c>
      <c r="Q911" s="13">
        <f t="shared" si="86"/>
        <v>41760.413530092592</v>
      </c>
      <c r="R911" s="7">
        <f t="shared" si="87"/>
        <v>182.78024691358024</v>
      </c>
      <c r="S911" t="str">
        <f t="shared" si="88"/>
        <v>technology</v>
      </c>
      <c r="T911" t="str">
        <f t="shared" si="89"/>
        <v>hardware</v>
      </c>
    </row>
    <row r="912" spans="1:20" ht="32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84"/>
        <v>284.96600000000001</v>
      </c>
      <c r="P912" s="13">
        <f t="shared" si="85"/>
        <v>42676.336979166663</v>
      </c>
      <c r="Q912" s="13">
        <f t="shared" si="86"/>
        <v>42707.378645833334</v>
      </c>
      <c r="R912" s="7">
        <f t="shared" si="87"/>
        <v>279.37843137254902</v>
      </c>
      <c r="S912" t="str">
        <f t="shared" si="88"/>
        <v>technology</v>
      </c>
      <c r="T912" t="str">
        <f t="shared" si="89"/>
        <v>hardware</v>
      </c>
    </row>
    <row r="913" spans="1:20" ht="4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84"/>
        <v>579.08000000000004</v>
      </c>
      <c r="P913" s="13">
        <f t="shared" si="85"/>
        <v>42557.542453703703</v>
      </c>
      <c r="Q913" s="13">
        <f t="shared" si="86"/>
        <v>42587.542453703703</v>
      </c>
      <c r="R913" s="7">
        <f t="shared" si="87"/>
        <v>61.375728669846318</v>
      </c>
      <c r="S913" t="str">
        <f t="shared" si="88"/>
        <v>technology</v>
      </c>
      <c r="T913" t="str">
        <f t="shared" si="89"/>
        <v>hardware</v>
      </c>
    </row>
    <row r="914" spans="1:20" ht="48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84"/>
        <v>1131.8</v>
      </c>
      <c r="P914" s="13">
        <f t="shared" si="85"/>
        <v>41323.943298611113</v>
      </c>
      <c r="Q914" s="13">
        <f t="shared" si="86"/>
        <v>41383.901631944449</v>
      </c>
      <c r="R914" s="7">
        <f t="shared" si="87"/>
        <v>80.727532097004286</v>
      </c>
      <c r="S914" t="str">
        <f t="shared" si="88"/>
        <v>technology</v>
      </c>
      <c r="T914" t="str">
        <f t="shared" si="89"/>
        <v>hardware</v>
      </c>
    </row>
    <row r="915" spans="1:20" ht="48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84"/>
        <v>263.02771750000005</v>
      </c>
      <c r="P915" s="13">
        <f t="shared" si="85"/>
        <v>41561.250706018516</v>
      </c>
      <c r="Q915" s="13">
        <f t="shared" si="86"/>
        <v>41592.916666666664</v>
      </c>
      <c r="R915" s="7">
        <f t="shared" si="87"/>
        <v>272.35590732591254</v>
      </c>
      <c r="S915" t="str">
        <f t="shared" si="88"/>
        <v>technology</v>
      </c>
      <c r="T915" t="str">
        <f t="shared" si="89"/>
        <v>hardware</v>
      </c>
    </row>
    <row r="916" spans="1:20" ht="48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84"/>
        <v>674.48</v>
      </c>
      <c r="P916" s="13">
        <f t="shared" si="85"/>
        <v>41200.762083333335</v>
      </c>
      <c r="Q916" s="13">
        <f t="shared" si="86"/>
        <v>41230.803749999999</v>
      </c>
      <c r="R916" s="7">
        <f t="shared" si="87"/>
        <v>70.848739495798313</v>
      </c>
      <c r="S916" t="str">
        <f t="shared" si="88"/>
        <v>technology</v>
      </c>
      <c r="T916" t="str">
        <f t="shared" si="89"/>
        <v>hardware</v>
      </c>
    </row>
    <row r="917" spans="1:20" ht="48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84"/>
        <v>256.83081313131316</v>
      </c>
      <c r="P917" s="13">
        <f t="shared" si="85"/>
        <v>42549.472962962958</v>
      </c>
      <c r="Q917" s="13">
        <f t="shared" si="86"/>
        <v>42588.041666666672</v>
      </c>
      <c r="R917" s="7">
        <f t="shared" si="87"/>
        <v>247.94003412969283</v>
      </c>
      <c r="S917" t="str">
        <f t="shared" si="88"/>
        <v>technology</v>
      </c>
      <c r="T917" t="str">
        <f t="shared" si="89"/>
        <v>hardware</v>
      </c>
    </row>
    <row r="918" spans="1:20" ht="48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84"/>
        <v>375.49599999999998</v>
      </c>
      <c r="P918" s="13">
        <f t="shared" si="85"/>
        <v>41445.084131944444</v>
      </c>
      <c r="Q918" s="13">
        <f t="shared" si="86"/>
        <v>41505.084131944444</v>
      </c>
      <c r="R918" s="7">
        <f t="shared" si="87"/>
        <v>186.81393034825871</v>
      </c>
      <c r="S918" t="str">
        <f t="shared" si="88"/>
        <v>technology</v>
      </c>
      <c r="T918" t="str">
        <f t="shared" si="89"/>
        <v>hardware</v>
      </c>
    </row>
    <row r="919" spans="1:20" ht="32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84"/>
        <v>208.70837499999996</v>
      </c>
      <c r="P919" s="13">
        <f t="shared" si="85"/>
        <v>41313.505219907405</v>
      </c>
      <c r="Q919" s="13">
        <f t="shared" si="86"/>
        <v>41343.505219907405</v>
      </c>
      <c r="R919" s="7">
        <f t="shared" si="87"/>
        <v>131.98948616600788</v>
      </c>
      <c r="S919" t="str">
        <f t="shared" si="88"/>
        <v>technology</v>
      </c>
      <c r="T919" t="str">
        <f t="shared" si="89"/>
        <v>hardware</v>
      </c>
    </row>
    <row r="920" spans="1:20" ht="32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84"/>
        <v>346.6</v>
      </c>
      <c r="P920" s="13">
        <f t="shared" si="85"/>
        <v>41438.649594907409</v>
      </c>
      <c r="Q920" s="13">
        <f t="shared" si="86"/>
        <v>41468.649594907409</v>
      </c>
      <c r="R920" s="7">
        <f t="shared" si="87"/>
        <v>29.310782241014799</v>
      </c>
      <c r="S920" t="str">
        <f t="shared" si="88"/>
        <v>technology</v>
      </c>
      <c r="T920" t="str">
        <f t="shared" si="89"/>
        <v>hardware</v>
      </c>
    </row>
    <row r="921" spans="1:20" ht="48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84"/>
        <v>402.33</v>
      </c>
      <c r="P921" s="13">
        <f t="shared" si="85"/>
        <v>42310.966898148152</v>
      </c>
      <c r="Q921" s="13">
        <f t="shared" si="86"/>
        <v>42357.082638888889</v>
      </c>
      <c r="R921" s="7">
        <f t="shared" si="87"/>
        <v>245.02436053593178</v>
      </c>
      <c r="S921" t="str">
        <f t="shared" si="88"/>
        <v>technology</v>
      </c>
      <c r="T921" t="str">
        <f t="shared" si="89"/>
        <v>hardware</v>
      </c>
    </row>
    <row r="922" spans="1:20" ht="48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84"/>
        <v>1026.8451399999999</v>
      </c>
      <c r="P922" s="13">
        <f t="shared" si="85"/>
        <v>41038.975601851853</v>
      </c>
      <c r="Q922" s="13">
        <f t="shared" si="86"/>
        <v>41072.041666666664</v>
      </c>
      <c r="R922" s="7">
        <f t="shared" si="87"/>
        <v>1323.2540463917526</v>
      </c>
      <c r="S922" t="str">
        <f t="shared" si="88"/>
        <v>technology</v>
      </c>
      <c r="T922" t="str">
        <f t="shared" si="89"/>
        <v>hardware</v>
      </c>
    </row>
    <row r="923" spans="1:20" ht="32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84"/>
        <v>114.901155</v>
      </c>
      <c r="P923" s="13">
        <f t="shared" si="85"/>
        <v>42290.210023148145</v>
      </c>
      <c r="Q923" s="13">
        <f t="shared" si="86"/>
        <v>42326.957638888889</v>
      </c>
      <c r="R923" s="7">
        <f t="shared" si="87"/>
        <v>282.65966789667897</v>
      </c>
      <c r="S923" t="str">
        <f t="shared" si="88"/>
        <v>technology</v>
      </c>
      <c r="T923" t="str">
        <f t="shared" si="89"/>
        <v>hardware</v>
      </c>
    </row>
    <row r="924" spans="1:20" ht="3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84"/>
        <v>354.82402000000002</v>
      </c>
      <c r="P924" s="13">
        <f t="shared" si="85"/>
        <v>42423.292384259257</v>
      </c>
      <c r="Q924" s="13">
        <f t="shared" si="86"/>
        <v>42463.250717592593</v>
      </c>
      <c r="R924" s="7">
        <f t="shared" si="87"/>
        <v>91.214401028277635</v>
      </c>
      <c r="S924" t="str">
        <f t="shared" si="88"/>
        <v>technology</v>
      </c>
      <c r="T924" t="str">
        <f t="shared" si="89"/>
        <v>hardware</v>
      </c>
    </row>
    <row r="925" spans="1:20" ht="32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84"/>
        <v>382.12909090909091</v>
      </c>
      <c r="P925" s="13">
        <f t="shared" si="85"/>
        <v>42135.959675925929</v>
      </c>
      <c r="Q925" s="13">
        <f t="shared" si="86"/>
        <v>42167.583333333328</v>
      </c>
      <c r="R925" s="7">
        <f t="shared" si="87"/>
        <v>128.38790470372632</v>
      </c>
      <c r="S925" t="str">
        <f t="shared" si="88"/>
        <v>technology</v>
      </c>
      <c r="T925" t="str">
        <f t="shared" si="89"/>
        <v>hardware</v>
      </c>
    </row>
    <row r="926" spans="1:20" ht="48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84"/>
        <v>216.79422000000002</v>
      </c>
      <c r="P926" s="13">
        <f t="shared" si="85"/>
        <v>42728.46230324074</v>
      </c>
      <c r="Q926" s="13">
        <f t="shared" si="86"/>
        <v>42758.46230324074</v>
      </c>
      <c r="R926" s="7">
        <f t="shared" si="87"/>
        <v>78.834261818181815</v>
      </c>
      <c r="S926" t="str">
        <f t="shared" si="88"/>
        <v>technology</v>
      </c>
      <c r="T926" t="str">
        <f t="shared" si="89"/>
        <v>hardware</v>
      </c>
    </row>
    <row r="927" spans="1:20" ht="64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84"/>
        <v>312</v>
      </c>
      <c r="P927" s="13">
        <f t="shared" si="85"/>
        <v>40346.875601851854</v>
      </c>
      <c r="Q927" s="13">
        <f t="shared" si="86"/>
        <v>40361.708333333336</v>
      </c>
      <c r="R927" s="7">
        <f t="shared" si="87"/>
        <v>91.764705882352942</v>
      </c>
      <c r="S927" t="str">
        <f t="shared" si="88"/>
        <v>technology</v>
      </c>
      <c r="T927" t="str">
        <f t="shared" si="89"/>
        <v>hardware</v>
      </c>
    </row>
    <row r="928" spans="1:20" ht="48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84"/>
        <v>234.42048</v>
      </c>
      <c r="P928" s="13">
        <f t="shared" si="85"/>
        <v>41800.354895833334</v>
      </c>
      <c r="Q928" s="13">
        <f t="shared" si="86"/>
        <v>41830.354895833334</v>
      </c>
      <c r="R928" s="7">
        <f t="shared" si="87"/>
        <v>331.10237288135596</v>
      </c>
      <c r="S928" t="str">
        <f t="shared" si="88"/>
        <v>technology</v>
      </c>
      <c r="T928" t="str">
        <f t="shared" si="89"/>
        <v>hardware</v>
      </c>
    </row>
    <row r="929" spans="1:20" ht="48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84"/>
        <v>123.68010000000001</v>
      </c>
      <c r="P929" s="13">
        <f t="shared" si="85"/>
        <v>41535.562708333331</v>
      </c>
      <c r="Q929" s="13">
        <f t="shared" si="86"/>
        <v>41562.915972222225</v>
      </c>
      <c r="R929" s="7">
        <f t="shared" si="87"/>
        <v>194.26193717277485</v>
      </c>
      <c r="S929" t="str">
        <f t="shared" si="88"/>
        <v>technology</v>
      </c>
      <c r="T929" t="str">
        <f t="shared" si="89"/>
        <v>hardware</v>
      </c>
    </row>
    <row r="930" spans="1:20" ht="48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84"/>
        <v>247.84</v>
      </c>
      <c r="P930" s="13">
        <f t="shared" si="85"/>
        <v>41941.250520833331</v>
      </c>
      <c r="Q930" s="13">
        <f t="shared" si="86"/>
        <v>41976.292187500003</v>
      </c>
      <c r="R930" s="7">
        <f t="shared" si="87"/>
        <v>408.97689768976898</v>
      </c>
      <c r="S930" t="str">
        <f t="shared" si="88"/>
        <v>technology</v>
      </c>
      <c r="T930" t="str">
        <f t="shared" si="89"/>
        <v>hardware</v>
      </c>
    </row>
    <row r="931" spans="1:20" ht="48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84"/>
        <v>115.7092</v>
      </c>
      <c r="P931" s="13">
        <f t="shared" si="85"/>
        <v>40347.587800925925</v>
      </c>
      <c r="Q931" s="13">
        <f t="shared" si="86"/>
        <v>40413.916666666664</v>
      </c>
      <c r="R931" s="7">
        <f t="shared" si="87"/>
        <v>84.459270072992695</v>
      </c>
      <c r="S931" t="str">
        <f t="shared" si="88"/>
        <v>technology</v>
      </c>
      <c r="T931" t="str">
        <f t="shared" si="89"/>
        <v>hardware</v>
      </c>
    </row>
    <row r="932" spans="1:20" ht="48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84"/>
        <v>117.07484768810599</v>
      </c>
      <c r="P932" s="13">
        <f t="shared" si="85"/>
        <v>40761.354421296295</v>
      </c>
      <c r="Q932" s="13">
        <f t="shared" si="86"/>
        <v>40805.354421296295</v>
      </c>
      <c r="R932" s="7">
        <f t="shared" si="87"/>
        <v>44.853658536585364</v>
      </c>
      <c r="S932" t="str">
        <f t="shared" si="88"/>
        <v>technology</v>
      </c>
      <c r="T932" t="str">
        <f t="shared" si="89"/>
        <v>hardware</v>
      </c>
    </row>
    <row r="933" spans="1:20" ht="4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84"/>
        <v>305.15800000000002</v>
      </c>
      <c r="P933" s="13">
        <f t="shared" si="85"/>
        <v>42661.073414351849</v>
      </c>
      <c r="Q933" s="13">
        <f t="shared" si="86"/>
        <v>42697.115081018521</v>
      </c>
      <c r="R933" s="7">
        <f t="shared" si="87"/>
        <v>383.3643216080402</v>
      </c>
      <c r="S933" t="str">
        <f t="shared" si="88"/>
        <v>technology</v>
      </c>
      <c r="T933" t="str">
        <f t="shared" si="89"/>
        <v>hardware</v>
      </c>
    </row>
    <row r="934" spans="1:20" ht="3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84"/>
        <v>320.05299999999994</v>
      </c>
      <c r="P934" s="13">
        <f t="shared" si="85"/>
        <v>42570.746423611112</v>
      </c>
      <c r="Q934" s="13">
        <f t="shared" si="86"/>
        <v>42600.746423611112</v>
      </c>
      <c r="R934" s="7">
        <f t="shared" si="87"/>
        <v>55.276856649395505</v>
      </c>
      <c r="S934" t="str">
        <f t="shared" si="88"/>
        <v>technology</v>
      </c>
      <c r="T934" t="str">
        <f t="shared" si="89"/>
        <v>hardware</v>
      </c>
    </row>
    <row r="935" spans="1:20" ht="48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84"/>
        <v>819.56399999999996</v>
      </c>
      <c r="P935" s="13">
        <f t="shared" si="85"/>
        <v>42347.108483796299</v>
      </c>
      <c r="Q935" s="13">
        <f t="shared" si="86"/>
        <v>42380.708333333328</v>
      </c>
      <c r="R935" s="7">
        <f t="shared" si="87"/>
        <v>422.02059732234807</v>
      </c>
      <c r="S935" t="str">
        <f t="shared" si="88"/>
        <v>technology</v>
      </c>
      <c r="T935" t="str">
        <f t="shared" si="89"/>
        <v>hardware</v>
      </c>
    </row>
    <row r="936" spans="1:20" ht="48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84"/>
        <v>234.90000000000003</v>
      </c>
      <c r="P936" s="13">
        <f t="shared" si="85"/>
        <v>42010.572233796294</v>
      </c>
      <c r="Q936" s="13">
        <f t="shared" si="86"/>
        <v>42040.572233796294</v>
      </c>
      <c r="R936" s="7">
        <f t="shared" si="87"/>
        <v>64.180327868852459</v>
      </c>
      <c r="S936" t="str">
        <f t="shared" si="88"/>
        <v>technology</v>
      </c>
      <c r="T936" t="str">
        <f t="shared" si="89"/>
        <v>hardware</v>
      </c>
    </row>
    <row r="937" spans="1:20" ht="48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84"/>
        <v>494.91374999999999</v>
      </c>
      <c r="P937" s="13">
        <f t="shared" si="85"/>
        <v>42499.710810185185</v>
      </c>
      <c r="Q937" s="13">
        <f t="shared" si="86"/>
        <v>42559.710810185185</v>
      </c>
      <c r="R937" s="7">
        <f t="shared" si="87"/>
        <v>173.57781674704077</v>
      </c>
      <c r="S937" t="str">
        <f t="shared" si="88"/>
        <v>technology</v>
      </c>
      <c r="T937" t="str">
        <f t="shared" si="89"/>
        <v>hardware</v>
      </c>
    </row>
    <row r="938" spans="1:20" ht="4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84"/>
        <v>7813.7822333333334</v>
      </c>
      <c r="P938" s="13">
        <f t="shared" si="85"/>
        <v>41323.964571759258</v>
      </c>
      <c r="Q938" s="13">
        <f t="shared" si="86"/>
        <v>41357.922905092593</v>
      </c>
      <c r="R938" s="7">
        <f t="shared" si="87"/>
        <v>88.601680840609291</v>
      </c>
      <c r="S938" t="str">
        <f t="shared" si="88"/>
        <v>technology</v>
      </c>
      <c r="T938" t="str">
        <f t="shared" si="89"/>
        <v>hardware</v>
      </c>
    </row>
    <row r="939" spans="1:20" ht="48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84"/>
        <v>113.00013888888888</v>
      </c>
      <c r="P939" s="13">
        <f t="shared" si="85"/>
        <v>40765.626886574071</v>
      </c>
      <c r="Q939" s="13">
        <f t="shared" si="86"/>
        <v>40795.626886574071</v>
      </c>
      <c r="R939" s="7">
        <f t="shared" si="87"/>
        <v>50.222283950617282</v>
      </c>
      <c r="S939" t="str">
        <f t="shared" si="88"/>
        <v>technology</v>
      </c>
      <c r="T939" t="str">
        <f t="shared" si="89"/>
        <v>hardware</v>
      </c>
    </row>
    <row r="940" spans="1:20" ht="32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84"/>
        <v>921.54219999999998</v>
      </c>
      <c r="P940" s="13">
        <f t="shared" si="85"/>
        <v>41312.63077546296</v>
      </c>
      <c r="Q940" s="13">
        <f t="shared" si="86"/>
        <v>41342.63077546296</v>
      </c>
      <c r="R940" s="7">
        <f t="shared" si="87"/>
        <v>192.38876826722338</v>
      </c>
      <c r="S940" t="str">
        <f t="shared" si="88"/>
        <v>technology</v>
      </c>
      <c r="T940" t="str">
        <f t="shared" si="89"/>
        <v>hardware</v>
      </c>
    </row>
    <row r="941" spans="1:20" ht="48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84"/>
        <v>125.10239999999999</v>
      </c>
      <c r="P941" s="13">
        <f t="shared" si="85"/>
        <v>40960.807349537034</v>
      </c>
      <c r="Q941" s="13">
        <f t="shared" si="86"/>
        <v>40991.916666666664</v>
      </c>
      <c r="R941" s="7">
        <f t="shared" si="87"/>
        <v>73.416901408450698</v>
      </c>
      <c r="S941" t="str">
        <f t="shared" si="88"/>
        <v>technology</v>
      </c>
      <c r="T941" t="str">
        <f t="shared" si="89"/>
        <v>hardware</v>
      </c>
    </row>
    <row r="942" spans="1:20" ht="4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84"/>
        <v>102.24343076923077</v>
      </c>
      <c r="P942" s="13">
        <f t="shared" si="85"/>
        <v>42199.115844907406</v>
      </c>
      <c r="Q942" s="13">
        <f t="shared" si="86"/>
        <v>42229.115844907406</v>
      </c>
      <c r="R942" s="7">
        <f t="shared" si="87"/>
        <v>147.68495555555555</v>
      </c>
      <c r="S942" t="str">
        <f t="shared" si="88"/>
        <v>technology</v>
      </c>
      <c r="T942" t="str">
        <f t="shared" si="89"/>
        <v>hardware</v>
      </c>
    </row>
    <row r="943" spans="1:20" ht="48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84"/>
        <v>484.90975000000003</v>
      </c>
      <c r="P943" s="13">
        <f t="shared" si="85"/>
        <v>42605.45857638889</v>
      </c>
      <c r="Q943" s="13">
        <f t="shared" si="86"/>
        <v>42635.45857638889</v>
      </c>
      <c r="R943" s="7">
        <f t="shared" si="87"/>
        <v>108.96848314606741</v>
      </c>
      <c r="S943" t="str">
        <f t="shared" si="88"/>
        <v>technology</v>
      </c>
      <c r="T943" t="str">
        <f t="shared" si="89"/>
        <v>hardware</v>
      </c>
    </row>
    <row r="944" spans="1:20" ht="48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84"/>
        <v>192.33333333333334</v>
      </c>
      <c r="P944" s="13">
        <f t="shared" si="85"/>
        <v>41736.847499999996</v>
      </c>
      <c r="Q944" s="13">
        <f t="shared" si="86"/>
        <v>41773.711111111108</v>
      </c>
      <c r="R944" s="7">
        <f t="shared" si="87"/>
        <v>23.647540983606557</v>
      </c>
      <c r="S944" t="str">
        <f t="shared" si="88"/>
        <v>technology</v>
      </c>
      <c r="T944" t="str">
        <f t="shared" si="89"/>
        <v>hardware</v>
      </c>
    </row>
    <row r="945" spans="1:20" ht="48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84"/>
        <v>281.10000000000002</v>
      </c>
      <c r="P945" s="13">
        <f t="shared" si="85"/>
        <v>41860.820567129631</v>
      </c>
      <c r="Q945" s="13">
        <f t="shared" si="86"/>
        <v>41905.820567129631</v>
      </c>
      <c r="R945" s="7">
        <f t="shared" si="87"/>
        <v>147.94736842105263</v>
      </c>
      <c r="S945" t="str">
        <f t="shared" si="88"/>
        <v>technology</v>
      </c>
      <c r="T945" t="str">
        <f t="shared" si="89"/>
        <v>hardware</v>
      </c>
    </row>
    <row r="946" spans="1:20" ht="48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84"/>
        <v>125.13700000000001</v>
      </c>
      <c r="P946" s="13">
        <f t="shared" si="85"/>
        <v>42502.319120370375</v>
      </c>
      <c r="Q946" s="13">
        <f t="shared" si="86"/>
        <v>42532.319120370375</v>
      </c>
      <c r="R946" s="7">
        <f t="shared" si="87"/>
        <v>385.03692307692307</v>
      </c>
      <c r="S946" t="str">
        <f t="shared" si="88"/>
        <v>technology</v>
      </c>
      <c r="T946" t="str">
        <f t="shared" si="89"/>
        <v>hardware</v>
      </c>
    </row>
    <row r="947" spans="1:20" ht="48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84"/>
        <v>161.459</v>
      </c>
      <c r="P947" s="13">
        <f t="shared" si="85"/>
        <v>42136.170752314814</v>
      </c>
      <c r="Q947" s="13">
        <f t="shared" si="86"/>
        <v>42166.170752314814</v>
      </c>
      <c r="R947" s="7">
        <f t="shared" si="87"/>
        <v>457.39093484419266</v>
      </c>
      <c r="S947" t="str">
        <f t="shared" si="88"/>
        <v>technology</v>
      </c>
      <c r="T947" t="str">
        <f t="shared" si="89"/>
        <v>hardware</v>
      </c>
    </row>
    <row r="948" spans="1:20" ht="4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84"/>
        <v>585.35</v>
      </c>
      <c r="P948" s="13">
        <f t="shared" si="85"/>
        <v>41099.716944444444</v>
      </c>
      <c r="Q948" s="13">
        <f t="shared" si="86"/>
        <v>41133.875</v>
      </c>
      <c r="R948" s="7">
        <f t="shared" si="87"/>
        <v>222.99047619047619</v>
      </c>
      <c r="S948" t="str">
        <f t="shared" si="88"/>
        <v>technology</v>
      </c>
      <c r="T948" t="str">
        <f t="shared" si="89"/>
        <v>hardware</v>
      </c>
    </row>
    <row r="949" spans="1:20" ht="48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84"/>
        <v>201.14999999999998</v>
      </c>
      <c r="P949" s="13">
        <f t="shared" si="85"/>
        <v>42135.934560185182</v>
      </c>
      <c r="Q949" s="13">
        <f t="shared" si="86"/>
        <v>42165.934560185182</v>
      </c>
      <c r="R949" s="7">
        <f t="shared" si="87"/>
        <v>220.74074074074073</v>
      </c>
      <c r="S949" t="str">
        <f t="shared" si="88"/>
        <v>technology</v>
      </c>
      <c r="T949" t="str">
        <f t="shared" si="89"/>
        <v>hardware</v>
      </c>
    </row>
    <row r="950" spans="1:20" ht="32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84"/>
        <v>133.48307999999997</v>
      </c>
      <c r="P950" s="13">
        <f t="shared" si="85"/>
        <v>41704.485937500001</v>
      </c>
      <c r="Q950" s="13">
        <f t="shared" si="86"/>
        <v>41749.915972222225</v>
      </c>
      <c r="R950" s="7">
        <f t="shared" si="87"/>
        <v>73.503898678414089</v>
      </c>
      <c r="S950" t="str">
        <f t="shared" si="88"/>
        <v>technology</v>
      </c>
      <c r="T950" t="str">
        <f t="shared" si="89"/>
        <v>hardware</v>
      </c>
    </row>
    <row r="951" spans="1:20" ht="48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84"/>
        <v>120.24900000000001</v>
      </c>
      <c r="P951" s="13">
        <f t="shared" si="85"/>
        <v>42048.563877314817</v>
      </c>
      <c r="Q951" s="13">
        <f t="shared" si="86"/>
        <v>42093.522210648152</v>
      </c>
      <c r="R951" s="7">
        <f t="shared" si="87"/>
        <v>223.09647495361781</v>
      </c>
      <c r="S951" t="str">
        <f t="shared" si="88"/>
        <v>technology</v>
      </c>
      <c r="T951" t="str">
        <f t="shared" si="89"/>
        <v>hardware</v>
      </c>
    </row>
    <row r="952" spans="1:20" ht="3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84"/>
        <v>126.16666666666667</v>
      </c>
      <c r="P952" s="13">
        <f t="shared" si="85"/>
        <v>40215.669050925928</v>
      </c>
      <c r="Q952" s="13">
        <f t="shared" si="86"/>
        <v>40252.663194444445</v>
      </c>
      <c r="R952" s="7">
        <f t="shared" si="87"/>
        <v>47.911392405063289</v>
      </c>
      <c r="S952" t="str">
        <f t="shared" si="88"/>
        <v>technology</v>
      </c>
      <c r="T952" t="str">
        <f t="shared" si="89"/>
        <v>hardware</v>
      </c>
    </row>
    <row r="953" spans="1:20" ht="32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84"/>
        <v>361.2</v>
      </c>
      <c r="P953" s="13">
        <f t="shared" si="85"/>
        <v>41847.771770833337</v>
      </c>
      <c r="Q953" s="13">
        <f t="shared" si="86"/>
        <v>41877.771770833337</v>
      </c>
      <c r="R953" s="7">
        <f t="shared" si="87"/>
        <v>96.063829787234042</v>
      </c>
      <c r="S953" t="str">
        <f t="shared" si="88"/>
        <v>technology</v>
      </c>
      <c r="T953" t="str">
        <f t="shared" si="89"/>
        <v>hardware</v>
      </c>
    </row>
    <row r="954" spans="1:20" ht="4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84"/>
        <v>226.239013671875</v>
      </c>
      <c r="P954" s="13">
        <f t="shared" si="85"/>
        <v>41212.746481481481</v>
      </c>
      <c r="Q954" s="13">
        <f t="shared" si="86"/>
        <v>41242.746481481481</v>
      </c>
      <c r="R954" s="7">
        <f t="shared" si="87"/>
        <v>118.6144</v>
      </c>
      <c r="S954" t="str">
        <f t="shared" si="88"/>
        <v>technology</v>
      </c>
      <c r="T954" t="str">
        <f t="shared" si="89"/>
        <v>hardware</v>
      </c>
    </row>
    <row r="955" spans="1:20" ht="32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84"/>
        <v>120.35</v>
      </c>
      <c r="P955" s="13">
        <f t="shared" si="85"/>
        <v>41975.079317129625</v>
      </c>
      <c r="Q955" s="13">
        <f t="shared" si="86"/>
        <v>42012.791666666672</v>
      </c>
      <c r="R955" s="7">
        <f t="shared" si="87"/>
        <v>118.45472440944881</v>
      </c>
      <c r="S955" t="str">
        <f t="shared" si="88"/>
        <v>technology</v>
      </c>
      <c r="T955" t="str">
        <f t="shared" si="89"/>
        <v>hardware</v>
      </c>
    </row>
    <row r="956" spans="1:20" ht="48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84"/>
        <v>304.18799999999999</v>
      </c>
      <c r="P956" s="13">
        <f t="shared" si="85"/>
        <v>42689.315671296295</v>
      </c>
      <c r="Q956" s="13">
        <f t="shared" si="86"/>
        <v>42718.958333333328</v>
      </c>
      <c r="R956" s="7">
        <f t="shared" si="87"/>
        <v>143.21468926553672</v>
      </c>
      <c r="S956" t="str">
        <f t="shared" si="88"/>
        <v>technology</v>
      </c>
      <c r="T956" t="str">
        <f t="shared" si="89"/>
        <v>hardware</v>
      </c>
    </row>
    <row r="957" spans="1:20" ht="48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84"/>
        <v>178.67599999999999</v>
      </c>
      <c r="P957" s="13">
        <f t="shared" si="85"/>
        <v>41724.832384259258</v>
      </c>
      <c r="Q957" s="13">
        <f t="shared" si="86"/>
        <v>41754.832384259258</v>
      </c>
      <c r="R957" s="7">
        <f t="shared" si="87"/>
        <v>282.71518987341773</v>
      </c>
      <c r="S957" t="str">
        <f t="shared" si="88"/>
        <v>technology</v>
      </c>
      <c r="T957" t="str">
        <f t="shared" si="89"/>
        <v>hardware</v>
      </c>
    </row>
    <row r="958" spans="1:20" ht="48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84"/>
        <v>386.81998717948721</v>
      </c>
      <c r="P958" s="13">
        <f t="shared" si="85"/>
        <v>42075.880011574074</v>
      </c>
      <c r="Q958" s="13">
        <f t="shared" si="86"/>
        <v>42131.040277777778</v>
      </c>
      <c r="R958" s="7">
        <f t="shared" si="87"/>
        <v>593.93620078740162</v>
      </c>
      <c r="S958" t="str">
        <f t="shared" si="88"/>
        <v>technology</v>
      </c>
      <c r="T958" t="str">
        <f t="shared" si="89"/>
        <v>hardware</v>
      </c>
    </row>
    <row r="959" spans="1:20" ht="48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84"/>
        <v>211.03642500000004</v>
      </c>
      <c r="P959" s="13">
        <f t="shared" si="85"/>
        <v>42311.375081018516</v>
      </c>
      <c r="Q959" s="13">
        <f t="shared" si="86"/>
        <v>42356.791666666672</v>
      </c>
      <c r="R959" s="7">
        <f t="shared" si="87"/>
        <v>262.15704968944101</v>
      </c>
      <c r="S959" t="str">
        <f t="shared" si="88"/>
        <v>technology</v>
      </c>
      <c r="T959" t="str">
        <f t="shared" si="89"/>
        <v>hardware</v>
      </c>
    </row>
    <row r="960" spans="1:20" ht="48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84"/>
        <v>131.66833333333335</v>
      </c>
      <c r="P960" s="13">
        <f t="shared" si="85"/>
        <v>41738.614803240744</v>
      </c>
      <c r="Q960" s="13">
        <f t="shared" si="86"/>
        <v>41768.614803240744</v>
      </c>
      <c r="R960" s="7">
        <f t="shared" si="87"/>
        <v>46.580778301886795</v>
      </c>
      <c r="S960" t="str">
        <f t="shared" si="88"/>
        <v>technology</v>
      </c>
      <c r="T960" t="str">
        <f t="shared" si="89"/>
        <v>hardware</v>
      </c>
    </row>
    <row r="961" spans="1:20" ht="48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84"/>
        <v>300.47639999999996</v>
      </c>
      <c r="P961" s="13">
        <f t="shared" si="85"/>
        <v>41577.960104166668</v>
      </c>
      <c r="Q961" s="13">
        <f t="shared" si="86"/>
        <v>41638.001770833333</v>
      </c>
      <c r="R961" s="7">
        <f t="shared" si="87"/>
        <v>70.041118881118877</v>
      </c>
      <c r="S961" t="str">
        <f t="shared" si="88"/>
        <v>technology</v>
      </c>
      <c r="T961" t="str">
        <f t="shared" si="89"/>
        <v>hardware</v>
      </c>
    </row>
    <row r="962" spans="1:20" ht="48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ref="O962:O1025" si="90">(E962/D962)*100</f>
        <v>420.51249999999999</v>
      </c>
      <c r="P962" s="13">
        <f t="shared" ref="P962:P1025" si="91">(((J962/60)/60)/24)+DATE(1970,1,1)+(-6/24)</f>
        <v>41424.02107638889</v>
      </c>
      <c r="Q962" s="13">
        <f t="shared" ref="Q962:Q1025" si="92">(((I962/60)/60)/24)+DATE(1970,1,1)+(-6/24)</f>
        <v>41456.5</v>
      </c>
      <c r="R962" s="7">
        <f t="shared" ref="R962:R1025" si="93">E962/L962</f>
        <v>164.90686274509804</v>
      </c>
      <c r="S962" t="str">
        <f t="shared" ref="S962:S1025" si="94">LEFT(N962,SEARCH("/",N962,1)-1)</f>
        <v>technology</v>
      </c>
      <c r="T962" t="str">
        <f t="shared" ref="T962:T1025" si="95">RIGHT(N962,LEN(N962)-SEARCH("/",N962,1))</f>
        <v>hardware</v>
      </c>
    </row>
    <row r="963" spans="1:20" ht="32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si="90"/>
        <v>136.21680000000001</v>
      </c>
      <c r="P963" s="13">
        <f t="shared" si="91"/>
        <v>42675.188946759255</v>
      </c>
      <c r="Q963" s="13">
        <f t="shared" si="92"/>
        <v>42704.957638888889</v>
      </c>
      <c r="R963" s="7">
        <f t="shared" si="93"/>
        <v>449.26385224274406</v>
      </c>
      <c r="S963" t="str">
        <f t="shared" si="94"/>
        <v>technology</v>
      </c>
      <c r="T963" t="str">
        <f t="shared" si="95"/>
        <v>hardware</v>
      </c>
    </row>
    <row r="964" spans="1:20" ht="32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90"/>
        <v>248.17133333333334</v>
      </c>
      <c r="P964" s="13">
        <f t="shared" si="91"/>
        <v>41578.677118055559</v>
      </c>
      <c r="Q964" s="13">
        <f t="shared" si="92"/>
        <v>41593.718784722223</v>
      </c>
      <c r="R964" s="7">
        <f t="shared" si="93"/>
        <v>27.472841328413285</v>
      </c>
      <c r="S964" t="str">
        <f t="shared" si="94"/>
        <v>technology</v>
      </c>
      <c r="T964" t="str">
        <f t="shared" si="95"/>
        <v>hardware</v>
      </c>
    </row>
    <row r="965" spans="1:20" ht="4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90"/>
        <v>181.86315789473684</v>
      </c>
      <c r="P965" s="13">
        <f t="shared" si="91"/>
        <v>42654.275775462964</v>
      </c>
      <c r="Q965" s="13">
        <f t="shared" si="92"/>
        <v>42684.317442129628</v>
      </c>
      <c r="R965" s="7">
        <f t="shared" si="93"/>
        <v>143.97499999999999</v>
      </c>
      <c r="S965" t="str">
        <f t="shared" si="94"/>
        <v>technology</v>
      </c>
      <c r="T965" t="str">
        <f t="shared" si="95"/>
        <v>hardware</v>
      </c>
    </row>
    <row r="966" spans="1:20" ht="48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90"/>
        <v>123.53</v>
      </c>
      <c r="P966" s="13">
        <f t="shared" si="91"/>
        <v>42331.458032407405</v>
      </c>
      <c r="Q966" s="13">
        <f t="shared" si="92"/>
        <v>42391.458032407405</v>
      </c>
      <c r="R966" s="7">
        <f t="shared" si="93"/>
        <v>88.23571428571428</v>
      </c>
      <c r="S966" t="str">
        <f t="shared" si="94"/>
        <v>technology</v>
      </c>
      <c r="T966" t="str">
        <f t="shared" si="95"/>
        <v>hardware</v>
      </c>
    </row>
    <row r="967" spans="1:20" ht="48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90"/>
        <v>506.20938628158842</v>
      </c>
      <c r="P967" s="13">
        <f t="shared" si="91"/>
        <v>42660.926817129628</v>
      </c>
      <c r="Q967" s="13">
        <f t="shared" si="92"/>
        <v>42714.957638888889</v>
      </c>
      <c r="R967" s="7">
        <f t="shared" si="93"/>
        <v>36.326424870466319</v>
      </c>
      <c r="S967" t="str">
        <f t="shared" si="94"/>
        <v>technology</v>
      </c>
      <c r="T967" t="str">
        <f t="shared" si="95"/>
        <v>hardware</v>
      </c>
    </row>
    <row r="968" spans="1:20" ht="48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90"/>
        <v>108.21333333333334</v>
      </c>
      <c r="P968" s="13">
        <f t="shared" si="91"/>
        <v>42138.434189814812</v>
      </c>
      <c r="Q968" s="13">
        <f t="shared" si="92"/>
        <v>42168.434189814812</v>
      </c>
      <c r="R968" s="7">
        <f t="shared" si="93"/>
        <v>90.177777777777777</v>
      </c>
      <c r="S968" t="str">
        <f t="shared" si="94"/>
        <v>technology</v>
      </c>
      <c r="T968" t="str">
        <f t="shared" si="95"/>
        <v>hardware</v>
      </c>
    </row>
    <row r="969" spans="1:20" ht="48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90"/>
        <v>819.18387755102037</v>
      </c>
      <c r="P969" s="13">
        <f t="shared" si="91"/>
        <v>41068.838506944441</v>
      </c>
      <c r="Q969" s="13">
        <f t="shared" si="92"/>
        <v>41098.838506944441</v>
      </c>
      <c r="R969" s="7">
        <f t="shared" si="93"/>
        <v>152.62361216730039</v>
      </c>
      <c r="S969" t="str">
        <f t="shared" si="94"/>
        <v>technology</v>
      </c>
      <c r="T969" t="str">
        <f t="shared" si="95"/>
        <v>hardware</v>
      </c>
    </row>
    <row r="970" spans="1:20" ht="48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90"/>
        <v>121.10000000000001</v>
      </c>
      <c r="P970" s="13">
        <f t="shared" si="91"/>
        <v>41386.921805555554</v>
      </c>
      <c r="Q970" s="13">
        <f t="shared" si="92"/>
        <v>41416.921805555554</v>
      </c>
      <c r="R970" s="7">
        <f t="shared" si="93"/>
        <v>55.806451612903224</v>
      </c>
      <c r="S970" t="str">
        <f t="shared" si="94"/>
        <v>technology</v>
      </c>
      <c r="T970" t="str">
        <f t="shared" si="95"/>
        <v>hardware</v>
      </c>
    </row>
    <row r="971" spans="1:20" ht="4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90"/>
        <v>102.99897959183673</v>
      </c>
      <c r="P971" s="13">
        <f t="shared" si="91"/>
        <v>42081.653587962966</v>
      </c>
      <c r="Q971" s="13">
        <f t="shared" si="92"/>
        <v>42110.75</v>
      </c>
      <c r="R971" s="7">
        <f t="shared" si="93"/>
        <v>227.85327313769753</v>
      </c>
      <c r="S971" t="str">
        <f t="shared" si="94"/>
        <v>technology</v>
      </c>
      <c r="T971" t="str">
        <f t="shared" si="95"/>
        <v>hardware</v>
      </c>
    </row>
    <row r="972" spans="1:20" ht="4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90"/>
        <v>148.33229411764705</v>
      </c>
      <c r="P972" s="13">
        <f t="shared" si="91"/>
        <v>41387.401516203703</v>
      </c>
      <c r="Q972" s="13">
        <f t="shared" si="92"/>
        <v>41417.401516203703</v>
      </c>
      <c r="R972" s="7">
        <f t="shared" si="93"/>
        <v>91.82989803350327</v>
      </c>
      <c r="S972" t="str">
        <f t="shared" si="94"/>
        <v>technology</v>
      </c>
      <c r="T972" t="str">
        <f t="shared" si="95"/>
        <v>hardware</v>
      </c>
    </row>
    <row r="973" spans="1:20" ht="16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90"/>
        <v>120.19070000000001</v>
      </c>
      <c r="P973" s="13">
        <f t="shared" si="91"/>
        <v>41575.277349537035</v>
      </c>
      <c r="Q973" s="13">
        <f t="shared" si="92"/>
        <v>41610.707638888889</v>
      </c>
      <c r="R973" s="7">
        <f t="shared" si="93"/>
        <v>80.991037735849048</v>
      </c>
      <c r="S973" t="str">
        <f t="shared" si="94"/>
        <v>technology</v>
      </c>
      <c r="T973" t="str">
        <f t="shared" si="95"/>
        <v>hardware</v>
      </c>
    </row>
    <row r="974" spans="1:20" ht="4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90"/>
        <v>473.27000000000004</v>
      </c>
      <c r="P974" s="13">
        <f t="shared" si="91"/>
        <v>42114.821504629625</v>
      </c>
      <c r="Q974" s="13">
        <f t="shared" si="92"/>
        <v>42154.821504629625</v>
      </c>
      <c r="R974" s="7">
        <f t="shared" si="93"/>
        <v>278.39411764705881</v>
      </c>
      <c r="S974" t="str">
        <f t="shared" si="94"/>
        <v>technology</v>
      </c>
      <c r="T974" t="str">
        <f t="shared" si="95"/>
        <v>hardware</v>
      </c>
    </row>
    <row r="975" spans="1:20" ht="48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90"/>
        <v>130.36250000000001</v>
      </c>
      <c r="P975" s="13">
        <f t="shared" si="91"/>
        <v>41603.772418981483</v>
      </c>
      <c r="Q975" s="13">
        <f t="shared" si="92"/>
        <v>41633.772418981483</v>
      </c>
      <c r="R975" s="7">
        <f t="shared" si="93"/>
        <v>43.095041322314053</v>
      </c>
      <c r="S975" t="str">
        <f t="shared" si="94"/>
        <v>technology</v>
      </c>
      <c r="T975" t="str">
        <f t="shared" si="95"/>
        <v>hardware</v>
      </c>
    </row>
    <row r="976" spans="1:20" ht="48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90"/>
        <v>353.048</v>
      </c>
      <c r="P976" s="13">
        <f t="shared" si="91"/>
        <v>42374.83394675926</v>
      </c>
      <c r="Q976" s="13">
        <f t="shared" si="92"/>
        <v>42419.83394675926</v>
      </c>
      <c r="R976" s="7">
        <f t="shared" si="93"/>
        <v>326.29205175600737</v>
      </c>
      <c r="S976" t="str">
        <f t="shared" si="94"/>
        <v>technology</v>
      </c>
      <c r="T976" t="str">
        <f t="shared" si="95"/>
        <v>hardware</v>
      </c>
    </row>
    <row r="977" spans="1:20" ht="48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90"/>
        <v>101.02</v>
      </c>
      <c r="P977" s="13">
        <f t="shared" si="91"/>
        <v>42303.367488425924</v>
      </c>
      <c r="Q977" s="13">
        <f t="shared" si="92"/>
        <v>42333.409155092595</v>
      </c>
      <c r="R977" s="7">
        <f t="shared" si="93"/>
        <v>41.743801652892564</v>
      </c>
      <c r="S977" t="str">
        <f t="shared" si="94"/>
        <v>technology</v>
      </c>
      <c r="T977" t="str">
        <f t="shared" si="95"/>
        <v>hardware</v>
      </c>
    </row>
    <row r="978" spans="1:20" ht="48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90"/>
        <v>113.59142857142857</v>
      </c>
      <c r="P978" s="13">
        <f t="shared" si="91"/>
        <v>41731.270949074074</v>
      </c>
      <c r="Q978" s="13">
        <f t="shared" si="92"/>
        <v>41761.270949074074</v>
      </c>
      <c r="R978" s="7">
        <f t="shared" si="93"/>
        <v>64.020933977455712</v>
      </c>
      <c r="S978" t="str">
        <f t="shared" si="94"/>
        <v>technology</v>
      </c>
      <c r="T978" t="str">
        <f t="shared" si="95"/>
        <v>hardware</v>
      </c>
    </row>
    <row r="979" spans="1:20" ht="48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90"/>
        <v>167.41666666666666</v>
      </c>
      <c r="P979" s="13">
        <f t="shared" si="91"/>
        <v>41946.424108796295</v>
      </c>
      <c r="Q979" s="13">
        <f t="shared" si="92"/>
        <v>41975.916666666672</v>
      </c>
      <c r="R979" s="7">
        <f t="shared" si="93"/>
        <v>99.455445544554451</v>
      </c>
      <c r="S979" t="str">
        <f t="shared" si="94"/>
        <v>technology</v>
      </c>
      <c r="T979" t="str">
        <f t="shared" si="95"/>
        <v>hardware</v>
      </c>
    </row>
    <row r="980" spans="1:20" ht="48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90"/>
        <v>153.452</v>
      </c>
      <c r="P980" s="13">
        <f t="shared" si="91"/>
        <v>41351.51090277778</v>
      </c>
      <c r="Q980" s="13">
        <f t="shared" si="92"/>
        <v>41381.51090277778</v>
      </c>
      <c r="R980" s="7">
        <f t="shared" si="93"/>
        <v>138.49458483754512</v>
      </c>
      <c r="S980" t="str">
        <f t="shared" si="94"/>
        <v>technology</v>
      </c>
      <c r="T980" t="str">
        <f t="shared" si="95"/>
        <v>hardware</v>
      </c>
    </row>
    <row r="981" spans="1:20" ht="48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90"/>
        <v>202.23220000000001</v>
      </c>
      <c r="P981" s="13">
        <f t="shared" si="91"/>
        <v>42396.244583333333</v>
      </c>
      <c r="Q981" s="13">
        <f t="shared" si="92"/>
        <v>42426.244583333333</v>
      </c>
      <c r="R981" s="7">
        <f t="shared" si="93"/>
        <v>45.547792792792798</v>
      </c>
      <c r="S981" t="str">
        <f t="shared" si="94"/>
        <v>technology</v>
      </c>
      <c r="T981" t="str">
        <f t="shared" si="95"/>
        <v>hardware</v>
      </c>
    </row>
    <row r="982" spans="1:20" ht="3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90"/>
        <v>168.28125</v>
      </c>
      <c r="P982" s="13">
        <f t="shared" si="91"/>
        <v>42026.120717592596</v>
      </c>
      <c r="Q982" s="13">
        <f t="shared" si="92"/>
        <v>42065.583333333328</v>
      </c>
      <c r="R982" s="7">
        <f t="shared" si="93"/>
        <v>10.507317073170732</v>
      </c>
      <c r="S982" t="str">
        <f t="shared" si="94"/>
        <v>technology</v>
      </c>
      <c r="T982" t="str">
        <f t="shared" si="95"/>
        <v>hardware</v>
      </c>
    </row>
    <row r="983" spans="1:20" ht="48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90"/>
        <v>143.45666666666668</v>
      </c>
      <c r="P983" s="13">
        <f t="shared" si="91"/>
        <v>42361.352476851855</v>
      </c>
      <c r="Q983" s="13">
        <f t="shared" si="92"/>
        <v>42400.665972222225</v>
      </c>
      <c r="R983" s="7">
        <f t="shared" si="93"/>
        <v>114.76533333333333</v>
      </c>
      <c r="S983" t="str">
        <f t="shared" si="94"/>
        <v>technology</v>
      </c>
      <c r="T983" t="str">
        <f t="shared" si="95"/>
        <v>hardware</v>
      </c>
    </row>
    <row r="984" spans="1:20" ht="48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90"/>
        <v>196.4</v>
      </c>
      <c r="P984" s="13">
        <f t="shared" si="91"/>
        <v>41783.392939814818</v>
      </c>
      <c r="Q984" s="13">
        <f t="shared" si="92"/>
        <v>41843.392939814818</v>
      </c>
      <c r="R984" s="7">
        <f t="shared" si="93"/>
        <v>35.997067448680355</v>
      </c>
      <c r="S984" t="str">
        <f t="shared" si="94"/>
        <v>technology</v>
      </c>
      <c r="T984" t="str">
        <f t="shared" si="95"/>
        <v>hardware</v>
      </c>
    </row>
    <row r="985" spans="1:20" ht="48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90"/>
        <v>107.91999999999999</v>
      </c>
      <c r="P985" s="13">
        <f t="shared" si="91"/>
        <v>42705.514513888891</v>
      </c>
      <c r="Q985" s="13">
        <f t="shared" si="92"/>
        <v>42735.514513888891</v>
      </c>
      <c r="R985" s="7">
        <f t="shared" si="93"/>
        <v>154.17142857142858</v>
      </c>
      <c r="S985" t="str">
        <f t="shared" si="94"/>
        <v>technology</v>
      </c>
      <c r="T985" t="str">
        <f t="shared" si="95"/>
        <v>hardware</v>
      </c>
    </row>
    <row r="986" spans="1:20" ht="48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90"/>
        <v>114.97699999999999</v>
      </c>
      <c r="P986" s="13">
        <f t="shared" si="91"/>
        <v>42423.1330787037</v>
      </c>
      <c r="Q986" s="13">
        <f t="shared" si="92"/>
        <v>42453.091412037036</v>
      </c>
      <c r="R986" s="7">
        <f t="shared" si="93"/>
        <v>566.38916256157631</v>
      </c>
      <c r="S986" t="str">
        <f t="shared" si="94"/>
        <v>technology</v>
      </c>
      <c r="T986" t="str">
        <f t="shared" si="95"/>
        <v>hardware</v>
      </c>
    </row>
    <row r="987" spans="1:20" ht="32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90"/>
        <v>148.04999999999998</v>
      </c>
      <c r="P987" s="13">
        <f t="shared" si="91"/>
        <v>42472.48265046296</v>
      </c>
      <c r="Q987" s="13">
        <f t="shared" si="92"/>
        <v>42505.48265046296</v>
      </c>
      <c r="R987" s="7">
        <f t="shared" si="93"/>
        <v>120.85714285714286</v>
      </c>
      <c r="S987" t="str">
        <f t="shared" si="94"/>
        <v>technology</v>
      </c>
      <c r="T987" t="str">
        <f t="shared" si="95"/>
        <v>hardware</v>
      </c>
    </row>
    <row r="988" spans="1:20" ht="48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90"/>
        <v>191.16676082790633</v>
      </c>
      <c r="P988" s="13">
        <f t="shared" si="91"/>
        <v>41389.114849537036</v>
      </c>
      <c r="Q988" s="13">
        <f t="shared" si="92"/>
        <v>41425.25</v>
      </c>
      <c r="R988" s="7">
        <f t="shared" si="93"/>
        <v>86.163845492085343</v>
      </c>
      <c r="S988" t="str">
        <f t="shared" si="94"/>
        <v>technology</v>
      </c>
      <c r="T988" t="str">
        <f t="shared" si="95"/>
        <v>hardware</v>
      </c>
    </row>
    <row r="989" spans="1:20" ht="48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90"/>
        <v>199.215125</v>
      </c>
      <c r="P989" s="13">
        <f t="shared" si="91"/>
        <v>41603.083668981482</v>
      </c>
      <c r="Q989" s="13">
        <f t="shared" si="92"/>
        <v>41633.083668981482</v>
      </c>
      <c r="R989" s="7">
        <f t="shared" si="93"/>
        <v>51.212114395886893</v>
      </c>
      <c r="S989" t="str">
        <f t="shared" si="94"/>
        <v>technology</v>
      </c>
      <c r="T989" t="str">
        <f t="shared" si="95"/>
        <v>hardware</v>
      </c>
    </row>
    <row r="990" spans="1:20" ht="48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90"/>
        <v>218.6</v>
      </c>
      <c r="P990" s="13">
        <f t="shared" si="91"/>
        <v>41844.521793981483</v>
      </c>
      <c r="Q990" s="13">
        <f t="shared" si="92"/>
        <v>41874.521793981483</v>
      </c>
      <c r="R990" s="7">
        <f t="shared" si="93"/>
        <v>67.261538461538464</v>
      </c>
      <c r="S990" t="str">
        <f t="shared" si="94"/>
        <v>technology</v>
      </c>
      <c r="T990" t="str">
        <f t="shared" si="95"/>
        <v>hardware</v>
      </c>
    </row>
    <row r="991" spans="1:20" ht="48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90"/>
        <v>126.86868686868686</v>
      </c>
      <c r="P991" s="13">
        <f t="shared" si="91"/>
        <v>42115.603888888887</v>
      </c>
      <c r="Q991" s="13">
        <f t="shared" si="92"/>
        <v>42148.603888888887</v>
      </c>
      <c r="R991" s="7">
        <f t="shared" si="93"/>
        <v>62.8</v>
      </c>
      <c r="S991" t="str">
        <f t="shared" si="94"/>
        <v>technology</v>
      </c>
      <c r="T991" t="str">
        <f t="shared" si="95"/>
        <v>hardware</v>
      </c>
    </row>
    <row r="992" spans="1:20" ht="4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90"/>
        <v>105.22388000000001</v>
      </c>
      <c r="P992" s="13">
        <f t="shared" si="91"/>
        <v>42633.591608796298</v>
      </c>
      <c r="Q992" s="13">
        <f t="shared" si="92"/>
        <v>42663.591608796298</v>
      </c>
      <c r="R992" s="7">
        <f t="shared" si="93"/>
        <v>346.13118421052633</v>
      </c>
      <c r="S992" t="str">
        <f t="shared" si="94"/>
        <v>technology</v>
      </c>
      <c r="T992" t="str">
        <f t="shared" si="95"/>
        <v>hardware</v>
      </c>
    </row>
    <row r="993" spans="1:20" ht="48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90"/>
        <v>128.40666000000002</v>
      </c>
      <c r="P993" s="13">
        <f t="shared" si="91"/>
        <v>42340.722118055557</v>
      </c>
      <c r="Q993" s="13">
        <f t="shared" si="92"/>
        <v>42371.722118055557</v>
      </c>
      <c r="R993" s="7">
        <f t="shared" si="93"/>
        <v>244.11912547528519</v>
      </c>
      <c r="S993" t="str">
        <f t="shared" si="94"/>
        <v>technology</v>
      </c>
      <c r="T993" t="str">
        <f t="shared" si="95"/>
        <v>hardware</v>
      </c>
    </row>
    <row r="994" spans="1:20" ht="4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90"/>
        <v>317.3272</v>
      </c>
      <c r="P994" s="13">
        <f t="shared" si="91"/>
        <v>42519.4065162037</v>
      </c>
      <c r="Q994" s="13">
        <f t="shared" si="92"/>
        <v>42549.4065162037</v>
      </c>
      <c r="R994" s="7">
        <f t="shared" si="93"/>
        <v>259.25424836601309</v>
      </c>
      <c r="S994" t="str">
        <f t="shared" si="94"/>
        <v>technology</v>
      </c>
      <c r="T994" t="str">
        <f t="shared" si="95"/>
        <v>hardware</v>
      </c>
    </row>
    <row r="995" spans="1:20" ht="4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90"/>
        <v>280.73</v>
      </c>
      <c r="P995" s="13">
        <f t="shared" si="91"/>
        <v>42600.028749999998</v>
      </c>
      <c r="Q995" s="13">
        <f t="shared" si="92"/>
        <v>42645.028749999998</v>
      </c>
      <c r="R995" s="7">
        <f t="shared" si="93"/>
        <v>201.96402877697841</v>
      </c>
      <c r="S995" t="str">
        <f t="shared" si="94"/>
        <v>technology</v>
      </c>
      <c r="T995" t="str">
        <f t="shared" si="95"/>
        <v>hardware</v>
      </c>
    </row>
    <row r="996" spans="1:20" ht="48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90"/>
        <v>110.73146853146854</v>
      </c>
      <c r="P996" s="13">
        <f t="shared" si="91"/>
        <v>42467.331388888888</v>
      </c>
      <c r="Q996" s="13">
        <f t="shared" si="92"/>
        <v>42497.331388888888</v>
      </c>
      <c r="R996" s="7">
        <f t="shared" si="93"/>
        <v>226.20857142857142</v>
      </c>
      <c r="S996" t="str">
        <f t="shared" si="94"/>
        <v>technology</v>
      </c>
      <c r="T996" t="str">
        <f t="shared" si="95"/>
        <v>hardware</v>
      </c>
    </row>
    <row r="997" spans="1:20" ht="48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90"/>
        <v>152.60429999999999</v>
      </c>
      <c r="P997" s="13">
        <f t="shared" si="91"/>
        <v>42087.418032407411</v>
      </c>
      <c r="Q997" s="13">
        <f t="shared" si="92"/>
        <v>42132.418032407411</v>
      </c>
      <c r="R997" s="7">
        <f t="shared" si="93"/>
        <v>324.69</v>
      </c>
      <c r="S997" t="str">
        <f t="shared" si="94"/>
        <v>technology</v>
      </c>
      <c r="T997" t="str">
        <f t="shared" si="95"/>
        <v>hardware</v>
      </c>
    </row>
    <row r="998" spans="1:20" ht="32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90"/>
        <v>102.49999999999999</v>
      </c>
      <c r="P998" s="13">
        <f t="shared" si="91"/>
        <v>42466.576180555552</v>
      </c>
      <c r="Q998" s="13">
        <f t="shared" si="92"/>
        <v>42496.576180555552</v>
      </c>
      <c r="R998" s="7">
        <f t="shared" si="93"/>
        <v>205</v>
      </c>
      <c r="S998" t="str">
        <f t="shared" si="94"/>
        <v>technology</v>
      </c>
      <c r="T998" t="str">
        <f t="shared" si="95"/>
        <v>hardware</v>
      </c>
    </row>
    <row r="999" spans="1:20" ht="48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90"/>
        <v>1678.3738373837384</v>
      </c>
      <c r="P999" s="13">
        <f t="shared" si="91"/>
        <v>41450.431574074071</v>
      </c>
      <c r="Q999" s="13">
        <f t="shared" si="92"/>
        <v>41480.431574074071</v>
      </c>
      <c r="R999" s="7">
        <f t="shared" si="93"/>
        <v>20.465926829268295</v>
      </c>
      <c r="S999" t="str">
        <f t="shared" si="94"/>
        <v>technology</v>
      </c>
      <c r="T999" t="str">
        <f t="shared" si="95"/>
        <v>hardware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90"/>
        <v>543.349156424581</v>
      </c>
      <c r="P1000" s="13">
        <f t="shared" si="91"/>
        <v>41803.630659722221</v>
      </c>
      <c r="Q1000" s="13">
        <f t="shared" si="92"/>
        <v>41843.630659722221</v>
      </c>
      <c r="R1000" s="7">
        <f t="shared" si="93"/>
        <v>116.35303146309367</v>
      </c>
      <c r="S1000" t="str">
        <f t="shared" si="94"/>
        <v>technology</v>
      </c>
      <c r="T1000" t="str">
        <f t="shared" si="95"/>
        <v>hardware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90"/>
        <v>115.50800000000001</v>
      </c>
      <c r="P1001" s="13">
        <f t="shared" si="91"/>
        <v>42102.792546296296</v>
      </c>
      <c r="Q1001" s="13">
        <f t="shared" si="92"/>
        <v>42160.625</v>
      </c>
      <c r="R1001" s="7">
        <f t="shared" si="93"/>
        <v>307.20212765957444</v>
      </c>
      <c r="S1001" t="str">
        <f t="shared" si="94"/>
        <v>technology</v>
      </c>
      <c r="T1001" t="str">
        <f t="shared" si="95"/>
        <v>hardware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90"/>
        <v>131.20499999999998</v>
      </c>
      <c r="P1002" s="13">
        <f t="shared" si="91"/>
        <v>42692.521493055552</v>
      </c>
      <c r="Q1002" s="13">
        <f t="shared" si="92"/>
        <v>42722.521493055552</v>
      </c>
      <c r="R1002" s="7">
        <f t="shared" si="93"/>
        <v>546.6875</v>
      </c>
      <c r="S1002" t="str">
        <f t="shared" si="94"/>
        <v>technology</v>
      </c>
      <c r="T1002" t="str">
        <f t="shared" si="95"/>
        <v>hardware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90"/>
        <v>288.17</v>
      </c>
      <c r="P1003" s="13">
        <f t="shared" si="91"/>
        <v>42150.46056712963</v>
      </c>
      <c r="Q1003" s="13">
        <f t="shared" si="92"/>
        <v>42180.541666666672</v>
      </c>
      <c r="R1003" s="7">
        <f t="shared" si="93"/>
        <v>47.474464579901152</v>
      </c>
      <c r="S1003" t="str">
        <f t="shared" si="94"/>
        <v>technology</v>
      </c>
      <c r="T1003" t="str">
        <f t="shared" si="95"/>
        <v>hardware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90"/>
        <v>507.8</v>
      </c>
      <c r="P1004" s="13">
        <f t="shared" si="91"/>
        <v>42289.707175925927</v>
      </c>
      <c r="Q1004" s="13">
        <f t="shared" si="92"/>
        <v>42319.748842592591</v>
      </c>
      <c r="R1004" s="7">
        <f t="shared" si="93"/>
        <v>101.56</v>
      </c>
      <c r="S1004" t="str">
        <f t="shared" si="94"/>
        <v>technology</v>
      </c>
      <c r="T1004" t="str">
        <f t="shared" si="95"/>
        <v>hardware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90"/>
        <v>114.57142857142857</v>
      </c>
      <c r="P1005" s="13">
        <f t="shared" si="91"/>
        <v>41003.906886574077</v>
      </c>
      <c r="Q1005" s="13">
        <f t="shared" si="92"/>
        <v>41044.957638888889</v>
      </c>
      <c r="R1005" s="7">
        <f t="shared" si="93"/>
        <v>72.909090909090907</v>
      </c>
      <c r="S1005" t="str">
        <f t="shared" si="94"/>
        <v>music</v>
      </c>
      <c r="T1005" t="str">
        <f t="shared" si="95"/>
        <v>indie rock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90"/>
        <v>110.73333333333333</v>
      </c>
      <c r="P1006" s="13">
        <f t="shared" si="91"/>
        <v>40810.870324074072</v>
      </c>
      <c r="Q1006" s="13">
        <f t="shared" si="92"/>
        <v>40870.911990740737</v>
      </c>
      <c r="R1006" s="7">
        <f t="shared" si="93"/>
        <v>43.710526315789473</v>
      </c>
      <c r="S1006" t="str">
        <f t="shared" si="94"/>
        <v>music</v>
      </c>
      <c r="T1006" t="str">
        <f t="shared" si="95"/>
        <v>indie rock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90"/>
        <v>113.33333333333333</v>
      </c>
      <c r="P1007" s="13">
        <f t="shared" si="91"/>
        <v>41034.47216435185</v>
      </c>
      <c r="Q1007" s="13">
        <f t="shared" si="92"/>
        <v>41064.47216435185</v>
      </c>
      <c r="R1007" s="7">
        <f t="shared" si="93"/>
        <v>34</v>
      </c>
      <c r="S1007" t="str">
        <f t="shared" si="94"/>
        <v>music</v>
      </c>
      <c r="T1007" t="str">
        <f t="shared" si="95"/>
        <v>indie rock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90"/>
        <v>108.33333333333333</v>
      </c>
      <c r="P1008" s="13">
        <f t="shared" si="91"/>
        <v>41731.583124999997</v>
      </c>
      <c r="Q1008" s="13">
        <f t="shared" si="92"/>
        <v>41763.040972222225</v>
      </c>
      <c r="R1008" s="7">
        <f t="shared" si="93"/>
        <v>70.652173913043484</v>
      </c>
      <c r="S1008" t="str">
        <f t="shared" si="94"/>
        <v>music</v>
      </c>
      <c r="T1008" t="str">
        <f t="shared" si="95"/>
        <v>indie rock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90"/>
        <v>123.53333333333335</v>
      </c>
      <c r="P1009" s="13">
        <f t="shared" si="91"/>
        <v>41075.585497685184</v>
      </c>
      <c r="Q1009" s="13">
        <f t="shared" si="92"/>
        <v>41105.585497685184</v>
      </c>
      <c r="R1009" s="7">
        <f t="shared" si="93"/>
        <v>89.301204819277103</v>
      </c>
      <c r="S1009" t="str">
        <f t="shared" si="94"/>
        <v>music</v>
      </c>
      <c r="T1009" t="str">
        <f t="shared" si="95"/>
        <v>indie rock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90"/>
        <v>100.69999999999999</v>
      </c>
      <c r="P1010" s="13">
        <f t="shared" si="91"/>
        <v>40860.42050925926</v>
      </c>
      <c r="Q1010" s="13">
        <f t="shared" si="92"/>
        <v>40890.957638888889</v>
      </c>
      <c r="R1010" s="7">
        <f t="shared" si="93"/>
        <v>115.08571428571429</v>
      </c>
      <c r="S1010" t="str">
        <f t="shared" si="94"/>
        <v>music</v>
      </c>
      <c r="T1010" t="str">
        <f t="shared" si="95"/>
        <v>indie rock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90"/>
        <v>103.53333333333335</v>
      </c>
      <c r="P1011" s="13">
        <f t="shared" si="91"/>
        <v>40763.954375000001</v>
      </c>
      <c r="Q1011" s="13">
        <f t="shared" si="92"/>
        <v>40793.954375000001</v>
      </c>
      <c r="R1011" s="7">
        <f t="shared" si="93"/>
        <v>62.12</v>
      </c>
      <c r="S1011" t="str">
        <f t="shared" si="94"/>
        <v>music</v>
      </c>
      <c r="T1011" t="str">
        <f t="shared" si="95"/>
        <v>indie rock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90"/>
        <v>115.51066666666668</v>
      </c>
      <c r="P1012" s="13">
        <f t="shared" si="91"/>
        <v>40395.464722222219</v>
      </c>
      <c r="Q1012" s="13">
        <f t="shared" si="92"/>
        <v>40431.915972222225</v>
      </c>
      <c r="R1012" s="7">
        <f t="shared" si="93"/>
        <v>46.204266666666669</v>
      </c>
      <c r="S1012" t="str">
        <f t="shared" si="94"/>
        <v>music</v>
      </c>
      <c r="T1012" t="str">
        <f t="shared" si="95"/>
        <v>indie rock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90"/>
        <v>120.4004</v>
      </c>
      <c r="P1013" s="13">
        <f t="shared" si="91"/>
        <v>41452.826319444444</v>
      </c>
      <c r="Q1013" s="13">
        <f t="shared" si="92"/>
        <v>41487.826319444444</v>
      </c>
      <c r="R1013" s="7">
        <f t="shared" si="93"/>
        <v>48.54854838709678</v>
      </c>
      <c r="S1013" t="str">
        <f t="shared" si="94"/>
        <v>music</v>
      </c>
      <c r="T1013" t="str">
        <f t="shared" si="95"/>
        <v>indie rock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90"/>
        <v>115.040375</v>
      </c>
      <c r="P1014" s="13">
        <f t="shared" si="91"/>
        <v>41299.131423611114</v>
      </c>
      <c r="Q1014" s="13">
        <f t="shared" si="92"/>
        <v>41329.131423611114</v>
      </c>
      <c r="R1014" s="7">
        <f t="shared" si="93"/>
        <v>57.520187499999999</v>
      </c>
      <c r="S1014" t="str">
        <f t="shared" si="94"/>
        <v>music</v>
      </c>
      <c r="T1014" t="str">
        <f t="shared" si="95"/>
        <v>indie rock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90"/>
        <v>120.46777777777777</v>
      </c>
      <c r="P1015" s="13">
        <f t="shared" si="91"/>
        <v>40555.072662037033</v>
      </c>
      <c r="Q1015" s="13">
        <f t="shared" si="92"/>
        <v>40603.583333333336</v>
      </c>
      <c r="R1015" s="7">
        <f t="shared" si="93"/>
        <v>88.147154471544724</v>
      </c>
      <c r="S1015" t="str">
        <f t="shared" si="94"/>
        <v>music</v>
      </c>
      <c r="T1015" t="str">
        <f t="shared" si="95"/>
        <v>indie rock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90"/>
        <v>101.28333333333333</v>
      </c>
      <c r="P1016" s="13">
        <f t="shared" si="91"/>
        <v>40763.457546296297</v>
      </c>
      <c r="Q1016" s="13">
        <f t="shared" si="92"/>
        <v>40823.457546296297</v>
      </c>
      <c r="R1016" s="7">
        <f t="shared" si="93"/>
        <v>110.49090909090908</v>
      </c>
      <c r="S1016" t="str">
        <f t="shared" si="94"/>
        <v>music</v>
      </c>
      <c r="T1016" t="str">
        <f t="shared" si="95"/>
        <v>indie rock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90"/>
        <v>102.46666666666667</v>
      </c>
      <c r="P1017" s="13">
        <f t="shared" si="91"/>
        <v>41205.604537037041</v>
      </c>
      <c r="Q1017" s="13">
        <f t="shared" si="92"/>
        <v>41265.646203703705</v>
      </c>
      <c r="R1017" s="7">
        <f t="shared" si="93"/>
        <v>66.826086956521735</v>
      </c>
      <c r="S1017" t="str">
        <f t="shared" si="94"/>
        <v>music</v>
      </c>
      <c r="T1017" t="str">
        <f t="shared" si="95"/>
        <v>indie rock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90"/>
        <v>120.54285714285714</v>
      </c>
      <c r="P1018" s="13">
        <f t="shared" si="91"/>
        <v>40938.77002314815</v>
      </c>
      <c r="Q1018" s="13">
        <f t="shared" si="92"/>
        <v>40972.875</v>
      </c>
      <c r="R1018" s="7">
        <f t="shared" si="93"/>
        <v>58.597222222222221</v>
      </c>
      <c r="S1018" t="str">
        <f t="shared" si="94"/>
        <v>music</v>
      </c>
      <c r="T1018" t="str">
        <f t="shared" si="95"/>
        <v>indie rock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90"/>
        <v>100</v>
      </c>
      <c r="P1019" s="13">
        <f t="shared" si="91"/>
        <v>40758.483483796292</v>
      </c>
      <c r="Q1019" s="13">
        <f t="shared" si="92"/>
        <v>40818.483483796292</v>
      </c>
      <c r="R1019" s="7">
        <f t="shared" si="93"/>
        <v>113.63636363636364</v>
      </c>
      <c r="S1019" t="str">
        <f t="shared" si="94"/>
        <v>music</v>
      </c>
      <c r="T1019" t="str">
        <f t="shared" si="95"/>
        <v>indie rock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90"/>
        <v>101.66666666666666</v>
      </c>
      <c r="P1020" s="13">
        <f t="shared" si="91"/>
        <v>41192.508506944447</v>
      </c>
      <c r="Q1020" s="13">
        <f t="shared" si="92"/>
        <v>41207.915972222225</v>
      </c>
      <c r="R1020" s="7">
        <f t="shared" si="93"/>
        <v>43.571428571428569</v>
      </c>
      <c r="S1020" t="str">
        <f t="shared" si="94"/>
        <v>music</v>
      </c>
      <c r="T1020" t="str">
        <f t="shared" si="95"/>
        <v>indie rock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90"/>
        <v>100</v>
      </c>
      <c r="P1021" s="13">
        <f t="shared" si="91"/>
        <v>40818.33489583333</v>
      </c>
      <c r="Q1021" s="13">
        <f t="shared" si="92"/>
        <v>40878.376562500001</v>
      </c>
      <c r="R1021" s="7">
        <f t="shared" si="93"/>
        <v>78.94736842105263</v>
      </c>
      <c r="S1021" t="str">
        <f t="shared" si="94"/>
        <v>music</v>
      </c>
      <c r="T1021" t="str">
        <f t="shared" si="95"/>
        <v>indie rock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90"/>
        <v>100.33333333333334</v>
      </c>
      <c r="P1022" s="13">
        <f t="shared" si="91"/>
        <v>40945.86383101852</v>
      </c>
      <c r="Q1022" s="13">
        <f t="shared" si="92"/>
        <v>40975.86383101852</v>
      </c>
      <c r="R1022" s="7">
        <f t="shared" si="93"/>
        <v>188.125</v>
      </c>
      <c r="S1022" t="str">
        <f t="shared" si="94"/>
        <v>music</v>
      </c>
      <c r="T1022" t="str">
        <f t="shared" si="95"/>
        <v>indie rock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90"/>
        <v>132.36666666666667</v>
      </c>
      <c r="P1023" s="13">
        <f t="shared" si="91"/>
        <v>42173.496342592596</v>
      </c>
      <c r="Q1023" s="13">
        <f t="shared" si="92"/>
        <v>42186.902777777781</v>
      </c>
      <c r="R1023" s="7">
        <f t="shared" si="93"/>
        <v>63.031746031746032</v>
      </c>
      <c r="S1023" t="str">
        <f t="shared" si="94"/>
        <v>music</v>
      </c>
      <c r="T1023" t="str">
        <f t="shared" si="95"/>
        <v>indie rock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90"/>
        <v>136.66666666666666</v>
      </c>
      <c r="P1024" s="13">
        <f t="shared" si="91"/>
        <v>41074.584965277776</v>
      </c>
      <c r="Q1024" s="13">
        <f t="shared" si="92"/>
        <v>41089.915972222225</v>
      </c>
      <c r="R1024" s="7">
        <f t="shared" si="93"/>
        <v>30.37037037037037</v>
      </c>
      <c r="S1024" t="str">
        <f t="shared" si="94"/>
        <v>music</v>
      </c>
      <c r="T1024" t="str">
        <f t="shared" si="95"/>
        <v>indie rock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90"/>
        <v>113.25</v>
      </c>
      <c r="P1025" s="13">
        <f t="shared" si="91"/>
        <v>40891.899467592593</v>
      </c>
      <c r="Q1025" s="13">
        <f t="shared" si="92"/>
        <v>40951.899467592593</v>
      </c>
      <c r="R1025" s="7">
        <f t="shared" si="93"/>
        <v>51.477272727272727</v>
      </c>
      <c r="S1025" t="str">
        <f t="shared" si="94"/>
        <v>music</v>
      </c>
      <c r="T1025" t="str">
        <f t="shared" si="95"/>
        <v>indie rock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ref="O1026:O1089" si="96">(E1026/D1026)*100</f>
        <v>136</v>
      </c>
      <c r="P1026" s="13">
        <f t="shared" ref="P1026:P1089" si="97">(((J1026/60)/60)/24)+DATE(1970,1,1)+(-6/24)</f>
        <v>40638.618611111109</v>
      </c>
      <c r="Q1026" s="13">
        <f t="shared" ref="Q1026:Q1089" si="98">(((I1026/60)/60)/24)+DATE(1970,1,1)+(-6/24)</f>
        <v>40668.618611111109</v>
      </c>
      <c r="R1026" s="7">
        <f t="shared" ref="R1026:R1089" si="99">E1026/L1026</f>
        <v>35.789473684210527</v>
      </c>
      <c r="S1026" t="str">
        <f t="shared" ref="S1026:S1089" si="100">LEFT(N1026,SEARCH("/",N1026,1)-1)</f>
        <v>music</v>
      </c>
      <c r="T1026" t="str">
        <f t="shared" ref="T1026:T1089" si="101">RIGHT(N1026,LEN(N1026)-SEARCH("/",N1026,1))</f>
        <v>indie rock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si="96"/>
        <v>146.12318374694613</v>
      </c>
      <c r="P1027" s="13">
        <f t="shared" si="97"/>
        <v>41192.504942129628</v>
      </c>
      <c r="Q1027" s="13">
        <f t="shared" si="98"/>
        <v>41222.5466087963</v>
      </c>
      <c r="R1027" s="7">
        <f t="shared" si="99"/>
        <v>98.817391304347822</v>
      </c>
      <c r="S1027" t="str">
        <f t="shared" si="100"/>
        <v>music</v>
      </c>
      <c r="T1027" t="str">
        <f t="shared" si="101"/>
        <v>indie rock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96"/>
        <v>129.5</v>
      </c>
      <c r="P1028" s="13">
        <f t="shared" si="97"/>
        <v>41393.824467592596</v>
      </c>
      <c r="Q1028" s="13">
        <f t="shared" si="98"/>
        <v>41424.75</v>
      </c>
      <c r="R1028" s="7">
        <f t="shared" si="99"/>
        <v>28</v>
      </c>
      <c r="S1028" t="str">
        <f t="shared" si="100"/>
        <v>music</v>
      </c>
      <c r="T1028" t="str">
        <f t="shared" si="101"/>
        <v>indie rock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96"/>
        <v>254</v>
      </c>
      <c r="P1029" s="13">
        <f t="shared" si="97"/>
        <v>41951.538807870369</v>
      </c>
      <c r="Q1029" s="13">
        <f t="shared" si="98"/>
        <v>41963.916666666672</v>
      </c>
      <c r="R1029" s="7">
        <f t="shared" si="99"/>
        <v>51.313131313131315</v>
      </c>
      <c r="S1029" t="str">
        <f t="shared" si="100"/>
        <v>music</v>
      </c>
      <c r="T1029" t="str">
        <f t="shared" si="101"/>
        <v>indie rock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96"/>
        <v>107.04545454545456</v>
      </c>
      <c r="P1030" s="13">
        <f t="shared" si="97"/>
        <v>41269.96497685185</v>
      </c>
      <c r="Q1030" s="13">
        <f t="shared" si="98"/>
        <v>41299.96497685185</v>
      </c>
      <c r="R1030" s="7">
        <f t="shared" si="99"/>
        <v>53.522727272727273</v>
      </c>
      <c r="S1030" t="str">
        <f t="shared" si="100"/>
        <v>music</v>
      </c>
      <c r="T1030" t="str">
        <f t="shared" si="101"/>
        <v>indie rock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96"/>
        <v>107.73299999999999</v>
      </c>
      <c r="P1031" s="13">
        <f t="shared" si="97"/>
        <v>41934.46056712963</v>
      </c>
      <c r="Q1031" s="13">
        <f t="shared" si="98"/>
        <v>41955.502233796295</v>
      </c>
      <c r="R1031" s="7">
        <f t="shared" si="99"/>
        <v>37.149310344827583</v>
      </c>
      <c r="S1031" t="str">
        <f t="shared" si="100"/>
        <v>music</v>
      </c>
      <c r="T1031" t="str">
        <f t="shared" si="101"/>
        <v>indie rock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96"/>
        <v>107.31250000000001</v>
      </c>
      <c r="P1032" s="13">
        <f t="shared" si="97"/>
        <v>41134.925694444442</v>
      </c>
      <c r="Q1032" s="13">
        <f t="shared" si="98"/>
        <v>41161.913194444445</v>
      </c>
      <c r="R1032" s="7">
        <f t="shared" si="99"/>
        <v>89.895287958115176</v>
      </c>
      <c r="S1032" t="str">
        <f t="shared" si="100"/>
        <v>music</v>
      </c>
      <c r="T1032" t="str">
        <f t="shared" si="101"/>
        <v>indie rock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96"/>
        <v>106.52500000000001</v>
      </c>
      <c r="P1033" s="13">
        <f t="shared" si="97"/>
        <v>42160.458530092597</v>
      </c>
      <c r="Q1033" s="13">
        <f t="shared" si="98"/>
        <v>42190.458530092597</v>
      </c>
      <c r="R1033" s="7">
        <f t="shared" si="99"/>
        <v>106.52500000000001</v>
      </c>
      <c r="S1033" t="str">
        <f t="shared" si="100"/>
        <v>music</v>
      </c>
      <c r="T1033" t="str">
        <f t="shared" si="101"/>
        <v>indie rock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96"/>
        <v>100.35000000000001</v>
      </c>
      <c r="P1034" s="13">
        <f t="shared" si="97"/>
        <v>41759.420937499999</v>
      </c>
      <c r="Q1034" s="13">
        <f t="shared" si="98"/>
        <v>41786.957638888889</v>
      </c>
      <c r="R1034" s="7">
        <f t="shared" si="99"/>
        <v>52.815789473684212</v>
      </c>
      <c r="S1034" t="str">
        <f t="shared" si="100"/>
        <v>music</v>
      </c>
      <c r="T1034" t="str">
        <f t="shared" si="101"/>
        <v>indie rock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96"/>
        <v>106.5</v>
      </c>
      <c r="P1035" s="13">
        <f t="shared" si="97"/>
        <v>40702.947048611109</v>
      </c>
      <c r="Q1035" s="13">
        <f t="shared" si="98"/>
        <v>40769.791666666664</v>
      </c>
      <c r="R1035" s="7">
        <f t="shared" si="99"/>
        <v>54.615384615384613</v>
      </c>
      <c r="S1035" t="str">
        <f t="shared" si="100"/>
        <v>music</v>
      </c>
      <c r="T1035" t="str">
        <f t="shared" si="101"/>
        <v>indie rock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96"/>
        <v>100</v>
      </c>
      <c r="P1036" s="13">
        <f t="shared" si="97"/>
        <v>41365.678159722222</v>
      </c>
      <c r="Q1036" s="13">
        <f t="shared" si="98"/>
        <v>41379.678159722222</v>
      </c>
      <c r="R1036" s="7">
        <f t="shared" si="99"/>
        <v>27.272727272727273</v>
      </c>
      <c r="S1036" t="str">
        <f t="shared" si="100"/>
        <v>music</v>
      </c>
      <c r="T1036" t="str">
        <f t="shared" si="101"/>
        <v>indie rock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96"/>
        <v>104.85714285714285</v>
      </c>
      <c r="P1037" s="13">
        <f t="shared" si="97"/>
        <v>41870.61546296296</v>
      </c>
      <c r="Q1037" s="13">
        <f t="shared" si="98"/>
        <v>41905.61546296296</v>
      </c>
      <c r="R1037" s="7">
        <f t="shared" si="99"/>
        <v>68.598130841121488</v>
      </c>
      <c r="S1037" t="str">
        <f t="shared" si="100"/>
        <v>music</v>
      </c>
      <c r="T1037" t="str">
        <f t="shared" si="101"/>
        <v>indie rock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96"/>
        <v>104.69999999999999</v>
      </c>
      <c r="P1038" s="13">
        <f t="shared" si="97"/>
        <v>40458.565625000003</v>
      </c>
      <c r="Q1038" s="13">
        <f t="shared" si="98"/>
        <v>40520.957638888889</v>
      </c>
      <c r="R1038" s="7">
        <f t="shared" si="99"/>
        <v>35.612244897959187</v>
      </c>
      <c r="S1038" t="str">
        <f t="shared" si="100"/>
        <v>music</v>
      </c>
      <c r="T1038" t="str">
        <f t="shared" si="101"/>
        <v>indie rock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96"/>
        <v>225.66666666666669</v>
      </c>
      <c r="P1039" s="13">
        <f t="shared" si="97"/>
        <v>40563.831030092595</v>
      </c>
      <c r="Q1039" s="13">
        <f t="shared" si="98"/>
        <v>40593.831030092595</v>
      </c>
      <c r="R1039" s="7">
        <f t="shared" si="99"/>
        <v>94.027777777777771</v>
      </c>
      <c r="S1039" t="str">
        <f t="shared" si="100"/>
        <v>music</v>
      </c>
      <c r="T1039" t="str">
        <f t="shared" si="101"/>
        <v>indie rock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96"/>
        <v>100.90416666666667</v>
      </c>
      <c r="P1040" s="13">
        <f t="shared" si="97"/>
        <v>41136.527812500004</v>
      </c>
      <c r="Q1040" s="13">
        <f t="shared" si="98"/>
        <v>41184.527812500004</v>
      </c>
      <c r="R1040" s="7">
        <f t="shared" si="99"/>
        <v>526.45652173913038</v>
      </c>
      <c r="S1040" t="str">
        <f t="shared" si="100"/>
        <v>music</v>
      </c>
      <c r="T1040" t="str">
        <f t="shared" si="101"/>
        <v>indie rock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96"/>
        <v>147.75</v>
      </c>
      <c r="P1041" s="13">
        <f t="shared" si="97"/>
        <v>42289.809594907405</v>
      </c>
      <c r="Q1041" s="13">
        <f t="shared" si="98"/>
        <v>42303.957638888889</v>
      </c>
      <c r="R1041" s="7">
        <f t="shared" si="99"/>
        <v>50.657142857142858</v>
      </c>
      <c r="S1041" t="str">
        <f t="shared" si="100"/>
        <v>music</v>
      </c>
      <c r="T1041" t="str">
        <f t="shared" si="101"/>
        <v>indie rock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96"/>
        <v>134.61099999999999</v>
      </c>
      <c r="P1042" s="13">
        <f t="shared" si="97"/>
        <v>40718.589537037034</v>
      </c>
      <c r="Q1042" s="13">
        <f t="shared" si="98"/>
        <v>40748.589537037034</v>
      </c>
      <c r="R1042" s="7">
        <f t="shared" si="99"/>
        <v>79.182941176470578</v>
      </c>
      <c r="S1042" t="str">
        <f t="shared" si="100"/>
        <v>music</v>
      </c>
      <c r="T1042" t="str">
        <f t="shared" si="101"/>
        <v>indie rock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96"/>
        <v>100.75</v>
      </c>
      <c r="P1043" s="13">
        <f t="shared" si="97"/>
        <v>41106.880150462966</v>
      </c>
      <c r="Q1043" s="13">
        <f t="shared" si="98"/>
        <v>41136.880150462966</v>
      </c>
      <c r="R1043" s="7">
        <f t="shared" si="99"/>
        <v>91.590909090909093</v>
      </c>
      <c r="S1043" t="str">
        <f t="shared" si="100"/>
        <v>music</v>
      </c>
      <c r="T1043" t="str">
        <f t="shared" si="101"/>
        <v>indie rock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96"/>
        <v>100.880375</v>
      </c>
      <c r="P1044" s="13">
        <f t="shared" si="97"/>
        <v>41591.714537037034</v>
      </c>
      <c r="Q1044" s="13">
        <f t="shared" si="98"/>
        <v>41640.714537037034</v>
      </c>
      <c r="R1044" s="7">
        <f t="shared" si="99"/>
        <v>116.96275362318841</v>
      </c>
      <c r="S1044" t="str">
        <f t="shared" si="100"/>
        <v>music</v>
      </c>
      <c r="T1044" t="str">
        <f t="shared" si="101"/>
        <v>indie rock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96"/>
        <v>115.75</v>
      </c>
      <c r="P1045" s="13">
        <f t="shared" si="97"/>
        <v>42240.602534722217</v>
      </c>
      <c r="Q1045" s="13">
        <f t="shared" si="98"/>
        <v>42270.602534722217</v>
      </c>
      <c r="R1045" s="7">
        <f t="shared" si="99"/>
        <v>35.615384615384613</v>
      </c>
      <c r="S1045" t="str">
        <f t="shared" si="100"/>
        <v>music</v>
      </c>
      <c r="T1045" t="str">
        <f t="shared" si="101"/>
        <v>rock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96"/>
        <v>112.26666666666667</v>
      </c>
      <c r="P1046" s="13">
        <f t="shared" si="97"/>
        <v>41813.516099537039</v>
      </c>
      <c r="Q1046" s="13">
        <f t="shared" si="98"/>
        <v>41844.516099537039</v>
      </c>
      <c r="R1046" s="7">
        <f t="shared" si="99"/>
        <v>87.103448275862064</v>
      </c>
      <c r="S1046" t="str">
        <f t="shared" si="100"/>
        <v>music</v>
      </c>
      <c r="T1046" t="str">
        <f t="shared" si="101"/>
        <v>rock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96"/>
        <v>132.20000000000002</v>
      </c>
      <c r="P1047" s="13">
        <f t="shared" si="97"/>
        <v>42111.649537037039</v>
      </c>
      <c r="Q1047" s="13">
        <f t="shared" si="98"/>
        <v>42162.909722222219</v>
      </c>
      <c r="R1047" s="7">
        <f t="shared" si="99"/>
        <v>75.11363636363636</v>
      </c>
      <c r="S1047" t="str">
        <f t="shared" si="100"/>
        <v>music</v>
      </c>
      <c r="T1047" t="str">
        <f t="shared" si="101"/>
        <v>rock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96"/>
        <v>102.63636363636364</v>
      </c>
      <c r="P1048" s="13">
        <f t="shared" si="97"/>
        <v>42515.46775462963</v>
      </c>
      <c r="Q1048" s="13">
        <f t="shared" si="98"/>
        <v>42545.915972222225</v>
      </c>
      <c r="R1048" s="7">
        <f t="shared" si="99"/>
        <v>68.01204819277109</v>
      </c>
      <c r="S1048" t="str">
        <f t="shared" si="100"/>
        <v>music</v>
      </c>
      <c r="T1048" t="str">
        <f t="shared" si="101"/>
        <v>rock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96"/>
        <v>138.64000000000001</v>
      </c>
      <c r="P1049" s="13">
        <f t="shared" si="97"/>
        <v>42438.417071759264</v>
      </c>
      <c r="Q1049" s="13">
        <f t="shared" si="98"/>
        <v>42468.375405092593</v>
      </c>
      <c r="R1049" s="7">
        <f t="shared" si="99"/>
        <v>29.623931623931625</v>
      </c>
      <c r="S1049" t="str">
        <f t="shared" si="100"/>
        <v>music</v>
      </c>
      <c r="T1049" t="str">
        <f t="shared" si="101"/>
        <v>rock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96"/>
        <v>146.6</v>
      </c>
      <c r="P1050" s="13">
        <f t="shared" si="97"/>
        <v>41933.588171296295</v>
      </c>
      <c r="Q1050" s="13">
        <f t="shared" si="98"/>
        <v>41978.629837962959</v>
      </c>
      <c r="R1050" s="7">
        <f t="shared" si="99"/>
        <v>91.625</v>
      </c>
      <c r="S1050" t="str">
        <f t="shared" si="100"/>
        <v>music</v>
      </c>
      <c r="T1050" t="str">
        <f t="shared" si="101"/>
        <v>rock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96"/>
        <v>120</v>
      </c>
      <c r="P1051" s="13">
        <f t="shared" si="97"/>
        <v>41152.816400462965</v>
      </c>
      <c r="Q1051" s="13">
        <f t="shared" si="98"/>
        <v>41166.816400462965</v>
      </c>
      <c r="R1051" s="7">
        <f t="shared" si="99"/>
        <v>22.5</v>
      </c>
      <c r="S1051" t="str">
        <f t="shared" si="100"/>
        <v>music</v>
      </c>
      <c r="T1051" t="str">
        <f t="shared" si="101"/>
        <v>rock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96"/>
        <v>121.5816111111111</v>
      </c>
      <c r="P1052" s="13">
        <f t="shared" si="97"/>
        <v>42745.350243055553</v>
      </c>
      <c r="Q1052" s="13">
        <f t="shared" si="98"/>
        <v>42775.958333333328</v>
      </c>
      <c r="R1052" s="7">
        <f t="shared" si="99"/>
        <v>64.366735294117646</v>
      </c>
      <c r="S1052" t="str">
        <f t="shared" si="100"/>
        <v>music</v>
      </c>
      <c r="T1052" t="str">
        <f t="shared" si="101"/>
        <v>rock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96"/>
        <v>100</v>
      </c>
      <c r="P1053" s="13">
        <f t="shared" si="97"/>
        <v>42793.450821759259</v>
      </c>
      <c r="Q1053" s="13">
        <f t="shared" si="98"/>
        <v>42796.450821759259</v>
      </c>
      <c r="R1053" s="7">
        <f t="shared" si="99"/>
        <v>21.857142857142858</v>
      </c>
      <c r="S1053" t="str">
        <f t="shared" si="100"/>
        <v>music</v>
      </c>
      <c r="T1053" t="str">
        <f t="shared" si="101"/>
        <v>rock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96"/>
        <v>180.85714285714286</v>
      </c>
      <c r="P1054" s="13">
        <f t="shared" si="97"/>
        <v>42198.500254629631</v>
      </c>
      <c r="Q1054" s="13">
        <f t="shared" si="98"/>
        <v>42238.500254629631</v>
      </c>
      <c r="R1054" s="7">
        <f t="shared" si="99"/>
        <v>33.315789473684212</v>
      </c>
      <c r="S1054" t="str">
        <f t="shared" si="100"/>
        <v>music</v>
      </c>
      <c r="T1054" t="str">
        <f t="shared" si="101"/>
        <v>rock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96"/>
        <v>106.075</v>
      </c>
      <c r="P1055" s="13">
        <f t="shared" si="97"/>
        <v>42141.70711805555</v>
      </c>
      <c r="Q1055" s="13">
        <f t="shared" si="98"/>
        <v>42176.958333333328</v>
      </c>
      <c r="R1055" s="7">
        <f t="shared" si="99"/>
        <v>90.276595744680847</v>
      </c>
      <c r="S1055" t="str">
        <f t="shared" si="100"/>
        <v>music</v>
      </c>
      <c r="T1055" t="str">
        <f t="shared" si="101"/>
        <v>rock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96"/>
        <v>100</v>
      </c>
      <c r="P1056" s="13">
        <f t="shared" si="97"/>
        <v>42082.330092592587</v>
      </c>
      <c r="Q1056" s="13">
        <f t="shared" si="98"/>
        <v>42112.330092592587</v>
      </c>
      <c r="R1056" s="7">
        <f t="shared" si="99"/>
        <v>76.92307692307692</v>
      </c>
      <c r="S1056" t="str">
        <f t="shared" si="100"/>
        <v>music</v>
      </c>
      <c r="T1056" t="str">
        <f t="shared" si="101"/>
        <v>rock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96"/>
        <v>126.92857142857143</v>
      </c>
      <c r="P1057" s="13">
        <f t="shared" si="97"/>
        <v>41495.442627314813</v>
      </c>
      <c r="Q1057" s="13">
        <f t="shared" si="98"/>
        <v>41526.915972222225</v>
      </c>
      <c r="R1057" s="7">
        <f t="shared" si="99"/>
        <v>59.233333333333334</v>
      </c>
      <c r="S1057" t="str">
        <f t="shared" si="100"/>
        <v>music</v>
      </c>
      <c r="T1057" t="str">
        <f t="shared" si="101"/>
        <v>rock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96"/>
        <v>102.97499999999999</v>
      </c>
      <c r="P1058" s="13">
        <f t="shared" si="97"/>
        <v>42465.292905092589</v>
      </c>
      <c r="Q1058" s="13">
        <f t="shared" si="98"/>
        <v>42495.292905092589</v>
      </c>
      <c r="R1058" s="7">
        <f t="shared" si="99"/>
        <v>65.38095238095238</v>
      </c>
      <c r="S1058" t="str">
        <f t="shared" si="100"/>
        <v>music</v>
      </c>
      <c r="T1058" t="str">
        <f t="shared" si="101"/>
        <v>rock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96"/>
        <v>250</v>
      </c>
      <c r="P1059" s="13">
        <f t="shared" si="97"/>
        <v>42564.759097222224</v>
      </c>
      <c r="Q1059" s="13">
        <f t="shared" si="98"/>
        <v>42571.759097222224</v>
      </c>
      <c r="R1059" s="7">
        <f t="shared" si="99"/>
        <v>67.307692307692307</v>
      </c>
      <c r="S1059" t="str">
        <f t="shared" si="100"/>
        <v>music</v>
      </c>
      <c r="T1059" t="str">
        <f t="shared" si="101"/>
        <v>rock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96"/>
        <v>126.02</v>
      </c>
      <c r="P1060" s="13">
        <f t="shared" si="97"/>
        <v>42096.383206018523</v>
      </c>
      <c r="Q1060" s="13">
        <f t="shared" si="98"/>
        <v>42126.383206018523</v>
      </c>
      <c r="R1060" s="7">
        <f t="shared" si="99"/>
        <v>88.74647887323944</v>
      </c>
      <c r="S1060" t="str">
        <f t="shared" si="100"/>
        <v>music</v>
      </c>
      <c r="T1060" t="str">
        <f t="shared" si="101"/>
        <v>rock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96"/>
        <v>100.12</v>
      </c>
      <c r="P1061" s="13">
        <f t="shared" si="97"/>
        <v>42502.000775462962</v>
      </c>
      <c r="Q1061" s="13">
        <f t="shared" si="98"/>
        <v>42527.000775462962</v>
      </c>
      <c r="R1061" s="7">
        <f t="shared" si="99"/>
        <v>65.868421052631575</v>
      </c>
      <c r="S1061" t="str">
        <f t="shared" si="100"/>
        <v>music</v>
      </c>
      <c r="T1061" t="str">
        <f t="shared" si="101"/>
        <v>rock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96"/>
        <v>138.64000000000001</v>
      </c>
      <c r="P1062" s="13">
        <f t="shared" si="97"/>
        <v>42723.38653935185</v>
      </c>
      <c r="Q1062" s="13">
        <f t="shared" si="98"/>
        <v>42753.38653935185</v>
      </c>
      <c r="R1062" s="7">
        <f t="shared" si="99"/>
        <v>40.349243306169967</v>
      </c>
      <c r="S1062" t="str">
        <f t="shared" si="100"/>
        <v>music</v>
      </c>
      <c r="T1062" t="str">
        <f t="shared" si="101"/>
        <v>rock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96"/>
        <v>161.4</v>
      </c>
      <c r="P1063" s="13">
        <f t="shared" si="97"/>
        <v>42074.921203703707</v>
      </c>
      <c r="Q1063" s="13">
        <f t="shared" si="98"/>
        <v>42104.921203703707</v>
      </c>
      <c r="R1063" s="7">
        <f t="shared" si="99"/>
        <v>76.857142857142861</v>
      </c>
      <c r="S1063" t="str">
        <f t="shared" si="100"/>
        <v>music</v>
      </c>
      <c r="T1063" t="str">
        <f t="shared" si="101"/>
        <v>rock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96"/>
        <v>107.18419999999999</v>
      </c>
      <c r="P1064" s="13">
        <f t="shared" si="97"/>
        <v>42279.419768518521</v>
      </c>
      <c r="Q1064" s="13">
        <f t="shared" si="98"/>
        <v>42321.461435185185</v>
      </c>
      <c r="R1064" s="7">
        <f t="shared" si="99"/>
        <v>68.707820512820518</v>
      </c>
      <c r="S1064" t="str">
        <f t="shared" si="100"/>
        <v>music</v>
      </c>
      <c r="T1064" t="str">
        <f t="shared" si="101"/>
        <v>rock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96"/>
        <v>153.1</v>
      </c>
      <c r="P1065" s="13">
        <f t="shared" si="97"/>
        <v>42772.755243055552</v>
      </c>
      <c r="Q1065" s="13">
        <f t="shared" si="98"/>
        <v>42786.755243055552</v>
      </c>
      <c r="R1065" s="7">
        <f t="shared" si="99"/>
        <v>57.773584905660378</v>
      </c>
      <c r="S1065" t="str">
        <f t="shared" si="100"/>
        <v>games</v>
      </c>
      <c r="T1065" t="str">
        <f t="shared" si="101"/>
        <v>tabletop games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96"/>
        <v>524.16666666666663</v>
      </c>
      <c r="P1066" s="13">
        <f t="shared" si="97"/>
        <v>41879.650752314818</v>
      </c>
      <c r="Q1066" s="13">
        <f t="shared" si="98"/>
        <v>41914.650752314818</v>
      </c>
      <c r="R1066" s="7">
        <f t="shared" si="99"/>
        <v>44.171348314606739</v>
      </c>
      <c r="S1066" t="str">
        <f t="shared" si="100"/>
        <v>games</v>
      </c>
      <c r="T1066" t="str">
        <f t="shared" si="101"/>
        <v>tabletop games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96"/>
        <v>489.27777777777777</v>
      </c>
      <c r="P1067" s="13">
        <f t="shared" si="97"/>
        <v>42745.115474537044</v>
      </c>
      <c r="Q1067" s="13">
        <f t="shared" si="98"/>
        <v>42774.958333333328</v>
      </c>
      <c r="R1067" s="7">
        <f t="shared" si="99"/>
        <v>31.566308243727597</v>
      </c>
      <c r="S1067" t="str">
        <f t="shared" si="100"/>
        <v>games</v>
      </c>
      <c r="T1067" t="str">
        <f t="shared" si="101"/>
        <v>tabletop games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96"/>
        <v>284.74</v>
      </c>
      <c r="P1068" s="13">
        <f t="shared" si="97"/>
        <v>42380.440289351856</v>
      </c>
      <c r="Q1068" s="13">
        <f t="shared" si="98"/>
        <v>42394.416666666672</v>
      </c>
      <c r="R1068" s="7">
        <f t="shared" si="99"/>
        <v>107.04511278195488</v>
      </c>
      <c r="S1068" t="str">
        <f t="shared" si="100"/>
        <v>games</v>
      </c>
      <c r="T1068" t="str">
        <f t="shared" si="101"/>
        <v>tabletop games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96"/>
        <v>1856.97</v>
      </c>
      <c r="P1069" s="13">
        <f t="shared" si="97"/>
        <v>41319.099988425929</v>
      </c>
      <c r="Q1069" s="13">
        <f t="shared" si="98"/>
        <v>41359.099988425929</v>
      </c>
      <c r="R1069" s="7">
        <f t="shared" si="99"/>
        <v>149.03451043338683</v>
      </c>
      <c r="S1069" t="str">
        <f t="shared" si="100"/>
        <v>games</v>
      </c>
      <c r="T1069" t="str">
        <f t="shared" si="101"/>
        <v>tabletop games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96"/>
        <v>109.67499999999998</v>
      </c>
      <c r="P1070" s="13">
        <f t="shared" si="97"/>
        <v>42583.365081018521</v>
      </c>
      <c r="Q1070" s="13">
        <f t="shared" si="98"/>
        <v>42619.833333333328</v>
      </c>
      <c r="R1070" s="7">
        <f t="shared" si="99"/>
        <v>55.956632653061227</v>
      </c>
      <c r="S1070" t="str">
        <f t="shared" si="100"/>
        <v>games</v>
      </c>
      <c r="T1070" t="str">
        <f t="shared" si="101"/>
        <v>tabletop games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96"/>
        <v>1014.6425</v>
      </c>
      <c r="P1071" s="13">
        <f t="shared" si="97"/>
        <v>42067.959097222221</v>
      </c>
      <c r="Q1071" s="13">
        <f t="shared" si="98"/>
        <v>42096.915972222225</v>
      </c>
      <c r="R1071" s="7">
        <f t="shared" si="99"/>
        <v>56.970381807973048</v>
      </c>
      <c r="S1071" t="str">
        <f t="shared" si="100"/>
        <v>games</v>
      </c>
      <c r="T1071" t="str">
        <f t="shared" si="101"/>
        <v>tabletop games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96"/>
        <v>412.17692027666544</v>
      </c>
      <c r="P1072" s="13">
        <f t="shared" si="97"/>
        <v>42633.336122685185</v>
      </c>
      <c r="Q1072" s="13">
        <f t="shared" si="98"/>
        <v>42668.458333333328</v>
      </c>
      <c r="R1072" s="7">
        <f t="shared" si="99"/>
        <v>44.056420233463037</v>
      </c>
      <c r="S1072" t="str">
        <f t="shared" si="100"/>
        <v>games</v>
      </c>
      <c r="T1072" t="str">
        <f t="shared" si="101"/>
        <v>tabletop games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96"/>
        <v>503.25</v>
      </c>
      <c r="P1073" s="13">
        <f t="shared" si="97"/>
        <v>42467.538194444445</v>
      </c>
      <c r="Q1073" s="13">
        <f t="shared" si="98"/>
        <v>42481.666666666672</v>
      </c>
      <c r="R1073" s="7">
        <f t="shared" si="99"/>
        <v>68.625</v>
      </c>
      <c r="S1073" t="str">
        <f t="shared" si="100"/>
        <v>games</v>
      </c>
      <c r="T1073" t="str">
        <f t="shared" si="101"/>
        <v>tabletop games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96"/>
        <v>184.61052631578946</v>
      </c>
      <c r="P1074" s="13">
        <f t="shared" si="97"/>
        <v>42417.375046296293</v>
      </c>
      <c r="Q1074" s="13">
        <f t="shared" si="98"/>
        <v>42452.040972222225</v>
      </c>
      <c r="R1074" s="7">
        <f t="shared" si="99"/>
        <v>65.318435754189949</v>
      </c>
      <c r="S1074" t="str">
        <f t="shared" si="100"/>
        <v>games</v>
      </c>
      <c r="T1074" t="str">
        <f t="shared" si="101"/>
        <v>tabletop games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96"/>
        <v>119.73333333333333</v>
      </c>
      <c r="P1075" s="13">
        <f t="shared" si="97"/>
        <v>42768.583645833336</v>
      </c>
      <c r="Q1075" s="13">
        <f t="shared" si="98"/>
        <v>42780.583645833336</v>
      </c>
      <c r="R1075" s="7">
        <f t="shared" si="99"/>
        <v>35.92</v>
      </c>
      <c r="S1075" t="str">
        <f t="shared" si="100"/>
        <v>games</v>
      </c>
      <c r="T1075" t="str">
        <f t="shared" si="101"/>
        <v>tabletop games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96"/>
        <v>1081.2401666666667</v>
      </c>
      <c r="P1076" s="13">
        <f t="shared" si="97"/>
        <v>42691.6012037037</v>
      </c>
      <c r="Q1076" s="13">
        <f t="shared" si="98"/>
        <v>42719.708333333328</v>
      </c>
      <c r="R1076" s="7">
        <f t="shared" si="99"/>
        <v>40.070667078443485</v>
      </c>
      <c r="S1076" t="str">
        <f t="shared" si="100"/>
        <v>games</v>
      </c>
      <c r="T1076" t="str">
        <f t="shared" si="101"/>
        <v>tabletop games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96"/>
        <v>452.37333333333333</v>
      </c>
      <c r="P1077" s="13">
        <f t="shared" si="97"/>
        <v>42664.155925925923</v>
      </c>
      <c r="Q1077" s="13">
        <f t="shared" si="98"/>
        <v>42694.957638888889</v>
      </c>
      <c r="R1077" s="7">
        <f t="shared" si="99"/>
        <v>75.647714604236342</v>
      </c>
      <c r="S1077" t="str">
        <f t="shared" si="100"/>
        <v>games</v>
      </c>
      <c r="T1077" t="str">
        <f t="shared" si="101"/>
        <v>tabletop games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96"/>
        <v>537.37</v>
      </c>
      <c r="P1078" s="13">
        <f t="shared" si="97"/>
        <v>42425.507986111115</v>
      </c>
      <c r="Q1078" s="13">
        <f t="shared" si="98"/>
        <v>42455.466319444444</v>
      </c>
      <c r="R1078" s="7">
        <f t="shared" si="99"/>
        <v>61.203872437357631</v>
      </c>
      <c r="S1078" t="str">
        <f t="shared" si="100"/>
        <v>games</v>
      </c>
      <c r="T1078" t="str">
        <f t="shared" si="101"/>
        <v>tabletop games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96"/>
        <v>120.32608695652173</v>
      </c>
      <c r="P1079" s="13">
        <f t="shared" si="97"/>
        <v>42197.521990740745</v>
      </c>
      <c r="Q1079" s="13">
        <f t="shared" si="98"/>
        <v>42227.521990740745</v>
      </c>
      <c r="R1079" s="7">
        <f t="shared" si="99"/>
        <v>48.130434782608695</v>
      </c>
      <c r="S1079" t="str">
        <f t="shared" si="100"/>
        <v>games</v>
      </c>
      <c r="T1079" t="str">
        <f t="shared" si="101"/>
        <v>tabletop games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96"/>
        <v>113.83571428571429</v>
      </c>
      <c r="P1080" s="13">
        <f t="shared" si="97"/>
        <v>42675.237291666665</v>
      </c>
      <c r="Q1080" s="13">
        <f t="shared" si="98"/>
        <v>42706.041666666672</v>
      </c>
      <c r="R1080" s="7">
        <f t="shared" si="99"/>
        <v>68.106837606837601</v>
      </c>
      <c r="S1080" t="str">
        <f t="shared" si="100"/>
        <v>games</v>
      </c>
      <c r="T1080" t="str">
        <f t="shared" si="101"/>
        <v>tabletop games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96"/>
        <v>951.03109999999992</v>
      </c>
      <c r="P1081" s="13">
        <f t="shared" si="97"/>
        <v>42033.334016203706</v>
      </c>
      <c r="Q1081" s="13">
        <f t="shared" si="98"/>
        <v>42063.334016203706</v>
      </c>
      <c r="R1081" s="7">
        <f t="shared" si="99"/>
        <v>65.891300230946882</v>
      </c>
      <c r="S1081" t="str">
        <f t="shared" si="100"/>
        <v>games</v>
      </c>
      <c r="T1081" t="str">
        <f t="shared" si="101"/>
        <v>tabletop games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96"/>
        <v>132.89249999999998</v>
      </c>
      <c r="P1082" s="13">
        <f t="shared" si="97"/>
        <v>42292.263888888891</v>
      </c>
      <c r="Q1082" s="13">
        <f t="shared" si="98"/>
        <v>42322.305555555555</v>
      </c>
      <c r="R1082" s="7">
        <f t="shared" si="99"/>
        <v>81.654377880184327</v>
      </c>
      <c r="S1082" t="str">
        <f t="shared" si="100"/>
        <v>games</v>
      </c>
      <c r="T1082" t="str">
        <f t="shared" si="101"/>
        <v>tabletop games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96"/>
        <v>146.97777777777779</v>
      </c>
      <c r="P1083" s="13">
        <f t="shared" si="97"/>
        <v>42262.166643518518</v>
      </c>
      <c r="Q1083" s="13">
        <f t="shared" si="98"/>
        <v>42292.166643518518</v>
      </c>
      <c r="R1083" s="7">
        <f t="shared" si="99"/>
        <v>52.701195219123505</v>
      </c>
      <c r="S1083" t="str">
        <f t="shared" si="100"/>
        <v>games</v>
      </c>
      <c r="T1083" t="str">
        <f t="shared" si="101"/>
        <v>tabletop games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96"/>
        <v>542.15</v>
      </c>
      <c r="P1084" s="13">
        <f t="shared" si="97"/>
        <v>42163.375787037032</v>
      </c>
      <c r="Q1084" s="13">
        <f t="shared" si="98"/>
        <v>42190.875</v>
      </c>
      <c r="R1084" s="7">
        <f t="shared" si="99"/>
        <v>41.228136882129277</v>
      </c>
      <c r="S1084" t="str">
        <f t="shared" si="100"/>
        <v>games</v>
      </c>
      <c r="T1084" t="str">
        <f t="shared" si="101"/>
        <v>tabletop games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96"/>
        <v>382.71818181818185</v>
      </c>
      <c r="P1085" s="13">
        <f t="shared" si="97"/>
        <v>41276.596817129634</v>
      </c>
      <c r="Q1085" s="13">
        <f t="shared" si="98"/>
        <v>41290.596817129634</v>
      </c>
      <c r="R1085" s="7">
        <f t="shared" si="99"/>
        <v>15.035357142857142</v>
      </c>
      <c r="S1085" t="str">
        <f t="shared" si="100"/>
        <v>music</v>
      </c>
      <c r="T1085" t="str">
        <f t="shared" si="101"/>
        <v>electronic music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96"/>
        <v>704.18124999999998</v>
      </c>
      <c r="P1086" s="13">
        <f t="shared" si="97"/>
        <v>41184.599166666667</v>
      </c>
      <c r="Q1086" s="13">
        <f t="shared" si="98"/>
        <v>41214.599166666667</v>
      </c>
      <c r="R1086" s="7">
        <f t="shared" si="99"/>
        <v>39.066920943134534</v>
      </c>
      <c r="S1086" t="str">
        <f t="shared" si="100"/>
        <v>music</v>
      </c>
      <c r="T1086" t="str">
        <f t="shared" si="101"/>
        <v>electronic music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96"/>
        <v>109.55</v>
      </c>
      <c r="P1087" s="13">
        <f t="shared" si="97"/>
        <v>42241.60974537037</v>
      </c>
      <c r="Q1087" s="13">
        <f t="shared" si="98"/>
        <v>42271.60974537037</v>
      </c>
      <c r="R1087" s="7">
        <f t="shared" si="99"/>
        <v>43.82</v>
      </c>
      <c r="S1087" t="str">
        <f t="shared" si="100"/>
        <v>music</v>
      </c>
      <c r="T1087" t="str">
        <f t="shared" si="101"/>
        <v>electronic music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96"/>
        <v>132.86666666666667</v>
      </c>
      <c r="P1088" s="13">
        <f t="shared" si="97"/>
        <v>41312.061562499999</v>
      </c>
      <c r="Q1088" s="13">
        <f t="shared" si="98"/>
        <v>41342.061562499999</v>
      </c>
      <c r="R1088" s="7">
        <f t="shared" si="99"/>
        <v>27.301369863013697</v>
      </c>
      <c r="S1088" t="str">
        <f t="shared" si="100"/>
        <v>music</v>
      </c>
      <c r="T1088" t="str">
        <f t="shared" si="101"/>
        <v>electronic music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96"/>
        <v>152</v>
      </c>
      <c r="P1089" s="13">
        <f t="shared" si="97"/>
        <v>41031.57163194444</v>
      </c>
      <c r="Q1089" s="13">
        <f t="shared" si="98"/>
        <v>41061.57163194444</v>
      </c>
      <c r="R1089" s="7">
        <f t="shared" si="99"/>
        <v>42.222222222222221</v>
      </c>
      <c r="S1089" t="str">
        <f t="shared" si="100"/>
        <v>music</v>
      </c>
      <c r="T1089" t="str">
        <f t="shared" si="101"/>
        <v>electronic music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ref="O1090:O1153" si="102">(E1090/D1090)*100</f>
        <v>102.72727272727273</v>
      </c>
      <c r="P1090" s="13">
        <f t="shared" ref="P1090:P1153" si="103">(((J1090/60)/60)/24)+DATE(1970,1,1)+(-6/24)</f>
        <v>40997.007222222222</v>
      </c>
      <c r="Q1090" s="13">
        <f t="shared" ref="Q1090:Q1153" si="104">(((I1090/60)/60)/24)+DATE(1970,1,1)+(-6/24)</f>
        <v>41015.007222222222</v>
      </c>
      <c r="R1090" s="7">
        <f t="shared" ref="R1090:R1153" si="105">E1090/L1090</f>
        <v>33.235294117647058</v>
      </c>
      <c r="S1090" t="str">
        <f t="shared" ref="S1090:S1153" si="106">LEFT(N1090,SEARCH("/",N1090,1)-1)</f>
        <v>music</v>
      </c>
      <c r="T1090" t="str">
        <f t="shared" ref="T1090:T1153" si="107">RIGHT(N1090,LEN(N1090)-SEARCH("/",N1090,1))</f>
        <v>electronic music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si="102"/>
        <v>100</v>
      </c>
      <c r="P1091" s="13">
        <f t="shared" si="103"/>
        <v>41563.944131944445</v>
      </c>
      <c r="Q1091" s="13">
        <f t="shared" si="104"/>
        <v>41593.985798611109</v>
      </c>
      <c r="R1091" s="7">
        <f t="shared" si="105"/>
        <v>285.71428571428572</v>
      </c>
      <c r="S1091" t="str">
        <f t="shared" si="106"/>
        <v>music</v>
      </c>
      <c r="T1091" t="str">
        <f t="shared" si="107"/>
        <v>electronic music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102"/>
        <v>101.6</v>
      </c>
      <c r="P1092" s="13">
        <f t="shared" si="103"/>
        <v>40946.632245370369</v>
      </c>
      <c r="Q1092" s="13">
        <f t="shared" si="104"/>
        <v>41005.916666666664</v>
      </c>
      <c r="R1092" s="7">
        <f t="shared" si="105"/>
        <v>42.333333333333336</v>
      </c>
      <c r="S1092" t="str">
        <f t="shared" si="106"/>
        <v>music</v>
      </c>
      <c r="T1092" t="str">
        <f t="shared" si="107"/>
        <v>electronic music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102"/>
        <v>150.80000000000001</v>
      </c>
      <c r="P1093" s="13">
        <f t="shared" si="103"/>
        <v>41732.229675925926</v>
      </c>
      <c r="Q1093" s="13">
        <f t="shared" si="104"/>
        <v>41743.708333333336</v>
      </c>
      <c r="R1093" s="7">
        <f t="shared" si="105"/>
        <v>50.266666666666666</v>
      </c>
      <c r="S1093" t="str">
        <f t="shared" si="106"/>
        <v>music</v>
      </c>
      <c r="T1093" t="str">
        <f t="shared" si="107"/>
        <v>electronic music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102"/>
        <v>111.425</v>
      </c>
      <c r="P1094" s="13">
        <f t="shared" si="103"/>
        <v>40955.816087962965</v>
      </c>
      <c r="Q1094" s="13">
        <f t="shared" si="104"/>
        <v>41013.48333333333</v>
      </c>
      <c r="R1094" s="7">
        <f t="shared" si="105"/>
        <v>61.902777777777779</v>
      </c>
      <c r="S1094" t="str">
        <f t="shared" si="106"/>
        <v>music</v>
      </c>
      <c r="T1094" t="str">
        <f t="shared" si="107"/>
        <v>electronic music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102"/>
        <v>195.6</v>
      </c>
      <c r="P1095" s="13">
        <f t="shared" si="103"/>
        <v>41716.535011574073</v>
      </c>
      <c r="Q1095" s="13">
        <f t="shared" si="104"/>
        <v>41739.040972222225</v>
      </c>
      <c r="R1095" s="7">
        <f t="shared" si="105"/>
        <v>40.75</v>
      </c>
      <c r="S1095" t="str">
        <f t="shared" si="106"/>
        <v>music</v>
      </c>
      <c r="T1095" t="str">
        <f t="shared" si="107"/>
        <v>electronic music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102"/>
        <v>114.38333333333333</v>
      </c>
      <c r="P1096" s="13">
        <f t="shared" si="103"/>
        <v>41548.497418981482</v>
      </c>
      <c r="Q1096" s="13">
        <f t="shared" si="104"/>
        <v>41581.791666666664</v>
      </c>
      <c r="R1096" s="7">
        <f t="shared" si="105"/>
        <v>55.796747967479675</v>
      </c>
      <c r="S1096" t="str">
        <f t="shared" si="106"/>
        <v>music</v>
      </c>
      <c r="T1096" t="str">
        <f t="shared" si="107"/>
        <v>electronic music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102"/>
        <v>200</v>
      </c>
      <c r="P1097" s="13">
        <f t="shared" si="103"/>
        <v>42109.576145833329</v>
      </c>
      <c r="Q1097" s="13">
        <f t="shared" si="104"/>
        <v>42139.576145833329</v>
      </c>
      <c r="R1097" s="7">
        <f t="shared" si="105"/>
        <v>10</v>
      </c>
      <c r="S1097" t="str">
        <f t="shared" si="106"/>
        <v>music</v>
      </c>
      <c r="T1097" t="str">
        <f t="shared" si="107"/>
        <v>electronic music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102"/>
        <v>292.50166666666667</v>
      </c>
      <c r="P1098" s="13">
        <f t="shared" si="103"/>
        <v>41646.542222222226</v>
      </c>
      <c r="Q1098" s="13">
        <f t="shared" si="104"/>
        <v>41676.542222222226</v>
      </c>
      <c r="R1098" s="7">
        <f t="shared" si="105"/>
        <v>73.125416666666666</v>
      </c>
      <c r="S1098" t="str">
        <f t="shared" si="106"/>
        <v>music</v>
      </c>
      <c r="T1098" t="str">
        <f t="shared" si="107"/>
        <v>electronic music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102"/>
        <v>156.36363636363637</v>
      </c>
      <c r="P1099" s="13">
        <f t="shared" si="103"/>
        <v>40958.467268518521</v>
      </c>
      <c r="Q1099" s="13">
        <f t="shared" si="104"/>
        <v>40981.040972222225</v>
      </c>
      <c r="R1099" s="7">
        <f t="shared" si="105"/>
        <v>26.060606060606062</v>
      </c>
      <c r="S1099" t="str">
        <f t="shared" si="106"/>
        <v>music</v>
      </c>
      <c r="T1099" t="str">
        <f t="shared" si="107"/>
        <v>electronic music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102"/>
        <v>105.66666666666666</v>
      </c>
      <c r="P1100" s="13">
        <f t="shared" si="103"/>
        <v>42194.501678240747</v>
      </c>
      <c r="Q1100" s="13">
        <f t="shared" si="104"/>
        <v>42208.501678240747</v>
      </c>
      <c r="R1100" s="7">
        <f t="shared" si="105"/>
        <v>22.642857142857142</v>
      </c>
      <c r="S1100" t="str">
        <f t="shared" si="106"/>
        <v>music</v>
      </c>
      <c r="T1100" t="str">
        <f t="shared" si="107"/>
        <v>electronic music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102"/>
        <v>101.19047619047619</v>
      </c>
      <c r="P1101" s="13">
        <f t="shared" si="103"/>
        <v>42299.526770833334</v>
      </c>
      <c r="Q1101" s="13">
        <f t="shared" si="104"/>
        <v>42310.083333333328</v>
      </c>
      <c r="R1101" s="7">
        <f t="shared" si="105"/>
        <v>47.222222222222221</v>
      </c>
      <c r="S1101" t="str">
        <f t="shared" si="106"/>
        <v>music</v>
      </c>
      <c r="T1101" t="str">
        <f t="shared" si="107"/>
        <v>electronic music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102"/>
        <v>122.833</v>
      </c>
      <c r="P1102" s="13">
        <f t="shared" si="103"/>
        <v>41127.562303240738</v>
      </c>
      <c r="Q1102" s="13">
        <f t="shared" si="104"/>
        <v>41149.75</v>
      </c>
      <c r="R1102" s="7">
        <f t="shared" si="105"/>
        <v>32.324473684210524</v>
      </c>
      <c r="S1102" t="str">
        <f t="shared" si="106"/>
        <v>music</v>
      </c>
      <c r="T1102" t="str">
        <f t="shared" si="107"/>
        <v>electronic music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102"/>
        <v>101.49999999999999</v>
      </c>
      <c r="P1103" s="13">
        <f t="shared" si="103"/>
        <v>42205.468888888892</v>
      </c>
      <c r="Q1103" s="13">
        <f t="shared" si="104"/>
        <v>42235.468888888892</v>
      </c>
      <c r="R1103" s="7">
        <f t="shared" si="105"/>
        <v>53.421052631578945</v>
      </c>
      <c r="S1103" t="str">
        <f t="shared" si="106"/>
        <v>music</v>
      </c>
      <c r="T1103" t="str">
        <f t="shared" si="107"/>
        <v>electronic music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102"/>
        <v>101.14285714285714</v>
      </c>
      <c r="P1104" s="13">
        <f t="shared" si="103"/>
        <v>41451.810601851852</v>
      </c>
      <c r="Q1104" s="13">
        <f t="shared" si="104"/>
        <v>41481.810601851852</v>
      </c>
      <c r="R1104" s="7">
        <f t="shared" si="105"/>
        <v>51.304347826086953</v>
      </c>
      <c r="S1104" t="str">
        <f t="shared" si="106"/>
        <v>music</v>
      </c>
      <c r="T1104" t="str">
        <f t="shared" si="107"/>
        <v>electronic music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102"/>
        <v>108.11999999999999</v>
      </c>
      <c r="P1105" s="13">
        <f t="shared" si="103"/>
        <v>42452.416770833333</v>
      </c>
      <c r="Q1105" s="13">
        <f t="shared" si="104"/>
        <v>42482.75</v>
      </c>
      <c r="R1105" s="7">
        <f t="shared" si="105"/>
        <v>37.197247706422019</v>
      </c>
      <c r="S1105" t="str">
        <f t="shared" si="106"/>
        <v>games</v>
      </c>
      <c r="T1105" t="str">
        <f t="shared" si="107"/>
        <v>tabletop games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102"/>
        <v>162.6</v>
      </c>
      <c r="P1106" s="13">
        <f t="shared" si="103"/>
        <v>40906.537581018521</v>
      </c>
      <c r="Q1106" s="13">
        <f t="shared" si="104"/>
        <v>40936.537581018521</v>
      </c>
      <c r="R1106" s="7">
        <f t="shared" si="105"/>
        <v>27.1</v>
      </c>
      <c r="S1106" t="str">
        <f t="shared" si="106"/>
        <v>games</v>
      </c>
      <c r="T1106" t="str">
        <f t="shared" si="107"/>
        <v>tabletop games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102"/>
        <v>105.80000000000001</v>
      </c>
      <c r="P1107" s="13">
        <f t="shared" si="103"/>
        <v>42152.390833333338</v>
      </c>
      <c r="Q1107" s="13">
        <f t="shared" si="104"/>
        <v>42182.390833333338</v>
      </c>
      <c r="R1107" s="7">
        <f t="shared" si="105"/>
        <v>206.31</v>
      </c>
      <c r="S1107" t="str">
        <f t="shared" si="106"/>
        <v>games</v>
      </c>
      <c r="T1107" t="str">
        <f t="shared" si="107"/>
        <v>tabletop games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102"/>
        <v>243.15000000000003</v>
      </c>
      <c r="P1108" s="13">
        <f t="shared" si="103"/>
        <v>42644.417534722219</v>
      </c>
      <c r="Q1108" s="13">
        <f t="shared" si="104"/>
        <v>42672.541666666672</v>
      </c>
      <c r="R1108" s="7">
        <f t="shared" si="105"/>
        <v>82.145270270270274</v>
      </c>
      <c r="S1108" t="str">
        <f t="shared" si="106"/>
        <v>games</v>
      </c>
      <c r="T1108" t="str">
        <f t="shared" si="107"/>
        <v>tabletop games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102"/>
        <v>944.83338095238094</v>
      </c>
      <c r="P1109" s="13">
        <f t="shared" si="103"/>
        <v>41873.54184027778</v>
      </c>
      <c r="Q1109" s="13">
        <f t="shared" si="104"/>
        <v>41903.54184027778</v>
      </c>
      <c r="R1109" s="7">
        <f t="shared" si="105"/>
        <v>164.79651993355483</v>
      </c>
      <c r="S1109" t="str">
        <f t="shared" si="106"/>
        <v>games</v>
      </c>
      <c r="T1109" t="str">
        <f t="shared" si="107"/>
        <v>tabletop games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102"/>
        <v>108.46283333333334</v>
      </c>
      <c r="P1110" s="13">
        <f t="shared" si="103"/>
        <v>42381.54886574074</v>
      </c>
      <c r="Q1110" s="13">
        <f t="shared" si="104"/>
        <v>42411.957638888889</v>
      </c>
      <c r="R1110" s="7">
        <f t="shared" si="105"/>
        <v>60.820280373831778</v>
      </c>
      <c r="S1110" t="str">
        <f t="shared" si="106"/>
        <v>games</v>
      </c>
      <c r="T1110" t="str">
        <f t="shared" si="107"/>
        <v>tabletop games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102"/>
        <v>157.37692307692308</v>
      </c>
      <c r="P1111" s="13">
        <f t="shared" si="103"/>
        <v>41561.557349537034</v>
      </c>
      <c r="Q1111" s="13">
        <f t="shared" si="104"/>
        <v>41591.599016203705</v>
      </c>
      <c r="R1111" s="7">
        <f t="shared" si="105"/>
        <v>67.970099667774093</v>
      </c>
      <c r="S1111" t="str">
        <f t="shared" si="106"/>
        <v>games</v>
      </c>
      <c r="T1111" t="str">
        <f t="shared" si="107"/>
        <v>tabletop games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102"/>
        <v>1174.49</v>
      </c>
      <c r="P1112" s="13">
        <f t="shared" si="103"/>
        <v>42202.028194444443</v>
      </c>
      <c r="Q1112" s="13">
        <f t="shared" si="104"/>
        <v>42232.028194444443</v>
      </c>
      <c r="R1112" s="7">
        <f t="shared" si="105"/>
        <v>81.561805555555551</v>
      </c>
      <c r="S1112" t="str">
        <f t="shared" si="106"/>
        <v>games</v>
      </c>
      <c r="T1112" t="str">
        <f t="shared" si="107"/>
        <v>tabletop games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102"/>
        <v>171.04755366949576</v>
      </c>
      <c r="P1113" s="13">
        <f t="shared" si="103"/>
        <v>41484.414247685185</v>
      </c>
      <c r="Q1113" s="13">
        <f t="shared" si="104"/>
        <v>41519.916666666664</v>
      </c>
      <c r="R1113" s="7">
        <f t="shared" si="105"/>
        <v>25.42547309833024</v>
      </c>
      <c r="S1113" t="str">
        <f t="shared" si="106"/>
        <v>games</v>
      </c>
      <c r="T1113" t="str">
        <f t="shared" si="107"/>
        <v>tabletop games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102"/>
        <v>125.95294117647057</v>
      </c>
      <c r="P1114" s="13">
        <f t="shared" si="103"/>
        <v>41724.631099537037</v>
      </c>
      <c r="Q1114" s="13">
        <f t="shared" si="104"/>
        <v>41754.631099537037</v>
      </c>
      <c r="R1114" s="7">
        <f t="shared" si="105"/>
        <v>21.497991967871485</v>
      </c>
      <c r="S1114" t="str">
        <f t="shared" si="106"/>
        <v>games</v>
      </c>
      <c r="T1114" t="str">
        <f t="shared" si="107"/>
        <v>tabletop games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102"/>
        <v>1212.1296000000002</v>
      </c>
      <c r="P1115" s="13">
        <f t="shared" si="103"/>
        <v>41423.660891203705</v>
      </c>
      <c r="Q1115" s="13">
        <f t="shared" si="104"/>
        <v>41449.958333333336</v>
      </c>
      <c r="R1115" s="7">
        <f t="shared" si="105"/>
        <v>27.226630727762803</v>
      </c>
      <c r="S1115" t="str">
        <f t="shared" si="106"/>
        <v>games</v>
      </c>
      <c r="T1115" t="str">
        <f t="shared" si="107"/>
        <v>tabletop games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102"/>
        <v>495.8</v>
      </c>
      <c r="P1116" s="13">
        <f t="shared" si="103"/>
        <v>41806.544074074074</v>
      </c>
      <c r="Q1116" s="13">
        <f t="shared" si="104"/>
        <v>41838.875</v>
      </c>
      <c r="R1116" s="7">
        <f t="shared" si="105"/>
        <v>25.091093117408906</v>
      </c>
      <c r="S1116" t="str">
        <f t="shared" si="106"/>
        <v>games</v>
      </c>
      <c r="T1116" t="str">
        <f t="shared" si="107"/>
        <v>tabletop games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102"/>
        <v>332.03999999999996</v>
      </c>
      <c r="P1117" s="13">
        <f t="shared" si="103"/>
        <v>42331.128923611104</v>
      </c>
      <c r="Q1117" s="13">
        <f t="shared" si="104"/>
        <v>42351.75</v>
      </c>
      <c r="R1117" s="7">
        <f t="shared" si="105"/>
        <v>21.230179028132991</v>
      </c>
      <c r="S1117" t="str">
        <f t="shared" si="106"/>
        <v>games</v>
      </c>
      <c r="T1117" t="str">
        <f t="shared" si="107"/>
        <v>tabletop games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102"/>
        <v>1165</v>
      </c>
      <c r="P1118" s="13">
        <f t="shared" si="103"/>
        <v>42710.574618055558</v>
      </c>
      <c r="Q1118" s="13">
        <f t="shared" si="104"/>
        <v>42740.574618055558</v>
      </c>
      <c r="R1118" s="7">
        <f t="shared" si="105"/>
        <v>41.607142857142854</v>
      </c>
      <c r="S1118" t="str">
        <f t="shared" si="106"/>
        <v>games</v>
      </c>
      <c r="T1118" t="str">
        <f t="shared" si="107"/>
        <v>tabletop games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102"/>
        <v>153.3153846153846</v>
      </c>
      <c r="P1119" s="13">
        <f t="shared" si="103"/>
        <v>42061.772118055553</v>
      </c>
      <c r="Q1119" s="13">
        <f t="shared" si="104"/>
        <v>42091.730451388896</v>
      </c>
      <c r="R1119" s="7">
        <f t="shared" si="105"/>
        <v>135.58503401360545</v>
      </c>
      <c r="S1119" t="str">
        <f t="shared" si="106"/>
        <v>games</v>
      </c>
      <c r="T1119" t="str">
        <f t="shared" si="107"/>
        <v>tabletop games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102"/>
        <v>537.10714285714289</v>
      </c>
      <c r="P1120" s="13">
        <f t="shared" si="103"/>
        <v>42371.367164351846</v>
      </c>
      <c r="Q1120" s="13">
        <f t="shared" si="104"/>
        <v>42401.367164351846</v>
      </c>
      <c r="R1120" s="7">
        <f t="shared" si="105"/>
        <v>22.116176470588236</v>
      </c>
      <c r="S1120" t="str">
        <f t="shared" si="106"/>
        <v>games</v>
      </c>
      <c r="T1120" t="str">
        <f t="shared" si="107"/>
        <v>tabletop games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102"/>
        <v>352.92777777777775</v>
      </c>
      <c r="P1121" s="13">
        <f t="shared" si="103"/>
        <v>41914.753275462965</v>
      </c>
      <c r="Q1121" s="13">
        <f t="shared" si="104"/>
        <v>41955.082638888889</v>
      </c>
      <c r="R1121" s="7">
        <f t="shared" si="105"/>
        <v>64.625635808748726</v>
      </c>
      <c r="S1121" t="str">
        <f t="shared" si="106"/>
        <v>games</v>
      </c>
      <c r="T1121" t="str">
        <f t="shared" si="107"/>
        <v>tabletop games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102"/>
        <v>137.4</v>
      </c>
      <c r="P1122" s="13">
        <f t="shared" si="103"/>
        <v>42774.371712962966</v>
      </c>
      <c r="Q1122" s="13">
        <f t="shared" si="104"/>
        <v>42804.371712962966</v>
      </c>
      <c r="R1122" s="7">
        <f t="shared" si="105"/>
        <v>69.569620253164558</v>
      </c>
      <c r="S1122" t="str">
        <f t="shared" si="106"/>
        <v>games</v>
      </c>
      <c r="T1122" t="str">
        <f t="shared" si="107"/>
        <v>tabletop games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102"/>
        <v>128.02668</v>
      </c>
      <c r="P1123" s="13">
        <f t="shared" si="103"/>
        <v>41572.708495370374</v>
      </c>
      <c r="Q1123" s="13">
        <f t="shared" si="104"/>
        <v>41608.918055555558</v>
      </c>
      <c r="R1123" s="7">
        <f t="shared" si="105"/>
        <v>75.133028169014082</v>
      </c>
      <c r="S1123" t="str">
        <f t="shared" si="106"/>
        <v>games</v>
      </c>
      <c r="T1123" t="str">
        <f t="shared" si="107"/>
        <v>tabletop games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102"/>
        <v>270.68</v>
      </c>
      <c r="P1124" s="13">
        <f t="shared" si="103"/>
        <v>42452.575740740736</v>
      </c>
      <c r="Q1124" s="13">
        <f t="shared" si="104"/>
        <v>42482.575740740736</v>
      </c>
      <c r="R1124" s="7">
        <f t="shared" si="105"/>
        <v>140.97916666666666</v>
      </c>
      <c r="S1124" t="str">
        <f t="shared" si="106"/>
        <v>games</v>
      </c>
      <c r="T1124" t="str">
        <f t="shared" si="107"/>
        <v>tabletop games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102"/>
        <v>806.4</v>
      </c>
      <c r="P1125" s="13">
        <f t="shared" si="103"/>
        <v>42766.577546296292</v>
      </c>
      <c r="Q1125" s="13">
        <f t="shared" si="104"/>
        <v>42796.577546296292</v>
      </c>
      <c r="R1125" s="7">
        <f t="shared" si="105"/>
        <v>49.472392638036808</v>
      </c>
      <c r="S1125" t="str">
        <f t="shared" si="106"/>
        <v>games</v>
      </c>
      <c r="T1125" t="str">
        <f t="shared" si="107"/>
        <v>tabletop games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102"/>
        <v>1360.0976000000001</v>
      </c>
      <c r="P1126" s="13">
        <f t="shared" si="103"/>
        <v>41569.325613425928</v>
      </c>
      <c r="Q1126" s="13">
        <f t="shared" si="104"/>
        <v>41604.876388888886</v>
      </c>
      <c r="R1126" s="7">
        <f t="shared" si="105"/>
        <v>53.865251485148519</v>
      </c>
      <c r="S1126" t="str">
        <f t="shared" si="106"/>
        <v>games</v>
      </c>
      <c r="T1126" t="str">
        <f t="shared" si="107"/>
        <v>tabletop games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102"/>
        <v>930250</v>
      </c>
      <c r="P1127" s="13">
        <f t="shared" si="103"/>
        <v>42800.501041666663</v>
      </c>
      <c r="Q1127" s="13">
        <f t="shared" si="104"/>
        <v>42806.875</v>
      </c>
      <c r="R1127" s="7">
        <f t="shared" si="105"/>
        <v>4.5712530712530715</v>
      </c>
      <c r="S1127" t="str">
        <f t="shared" si="106"/>
        <v>games</v>
      </c>
      <c r="T1127" t="str">
        <f t="shared" si="107"/>
        <v>tabletop games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102"/>
        <v>377.02</v>
      </c>
      <c r="P1128" s="13">
        <f t="shared" si="103"/>
        <v>42647.568819444445</v>
      </c>
      <c r="Q1128" s="13">
        <f t="shared" si="104"/>
        <v>42659.604166666672</v>
      </c>
      <c r="R1128" s="7">
        <f t="shared" si="105"/>
        <v>65.00344827586207</v>
      </c>
      <c r="S1128" t="str">
        <f t="shared" si="106"/>
        <v>games</v>
      </c>
      <c r="T1128" t="str">
        <f t="shared" si="107"/>
        <v>tabletop games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102"/>
        <v>2647.0250000000001</v>
      </c>
      <c r="P1129" s="13">
        <f t="shared" si="103"/>
        <v>41660.458530092597</v>
      </c>
      <c r="Q1129" s="13">
        <f t="shared" si="104"/>
        <v>41691.5</v>
      </c>
      <c r="R1129" s="7">
        <f t="shared" si="105"/>
        <v>53.475252525252522</v>
      </c>
      <c r="S1129" t="str">
        <f t="shared" si="106"/>
        <v>games</v>
      </c>
      <c r="T1129" t="str">
        <f t="shared" si="107"/>
        <v>tabletop games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102"/>
        <v>100.12</v>
      </c>
      <c r="P1130" s="13">
        <f t="shared" si="103"/>
        <v>42221.54178240741</v>
      </c>
      <c r="Q1130" s="13">
        <f t="shared" si="104"/>
        <v>42251.54178240741</v>
      </c>
      <c r="R1130" s="7">
        <f t="shared" si="105"/>
        <v>43.912280701754383</v>
      </c>
      <c r="S1130" t="str">
        <f t="shared" si="106"/>
        <v>games</v>
      </c>
      <c r="T1130" t="str">
        <f t="shared" si="107"/>
        <v>tabletop games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102"/>
        <v>104.45405405405405</v>
      </c>
      <c r="P1131" s="13">
        <f t="shared" si="103"/>
        <v>42200.416261574079</v>
      </c>
      <c r="Q1131" s="13">
        <f t="shared" si="104"/>
        <v>42214.416261574079</v>
      </c>
      <c r="R1131" s="7">
        <f t="shared" si="105"/>
        <v>50.852631578947367</v>
      </c>
      <c r="S1131" t="str">
        <f t="shared" si="106"/>
        <v>games</v>
      </c>
      <c r="T1131" t="str">
        <f t="shared" si="107"/>
        <v>tabletop games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102"/>
        <v>107.21428571428571</v>
      </c>
      <c r="P1132" s="13">
        <f t="shared" si="103"/>
        <v>42688.625902777778</v>
      </c>
      <c r="Q1132" s="13">
        <f t="shared" si="104"/>
        <v>42718.625902777778</v>
      </c>
      <c r="R1132" s="7">
        <f t="shared" si="105"/>
        <v>58.6328125</v>
      </c>
      <c r="S1132" t="str">
        <f t="shared" si="106"/>
        <v>games</v>
      </c>
      <c r="T1132" t="str">
        <f t="shared" si="107"/>
        <v>tabletop games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102"/>
        <v>168.77142857142857</v>
      </c>
      <c r="P1133" s="13">
        <f t="shared" si="103"/>
        <v>41336.453298611108</v>
      </c>
      <c r="Q1133" s="13">
        <f t="shared" si="104"/>
        <v>41366.411631944444</v>
      </c>
      <c r="R1133" s="7">
        <f t="shared" si="105"/>
        <v>32.81666666666667</v>
      </c>
      <c r="S1133" t="str">
        <f t="shared" si="106"/>
        <v>games</v>
      </c>
      <c r="T1133" t="str">
        <f t="shared" si="107"/>
        <v>tabletop games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102"/>
        <v>975.11200000000008</v>
      </c>
      <c r="P1134" s="13">
        <f t="shared" si="103"/>
        <v>42676.755474537036</v>
      </c>
      <c r="Q1134" s="13">
        <f t="shared" si="104"/>
        <v>42706.7971412037</v>
      </c>
      <c r="R1134" s="7">
        <f t="shared" si="105"/>
        <v>426.93169877408059</v>
      </c>
      <c r="S1134" t="str">
        <f t="shared" si="106"/>
        <v>games</v>
      </c>
      <c r="T1134" t="str">
        <f t="shared" si="107"/>
        <v>tabletop games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102"/>
        <v>134.44929411764704</v>
      </c>
      <c r="P1135" s="13">
        <f t="shared" si="103"/>
        <v>41846.09579861111</v>
      </c>
      <c r="Q1135" s="13">
        <f t="shared" si="104"/>
        <v>41867.09579861111</v>
      </c>
      <c r="R1135" s="7">
        <f t="shared" si="105"/>
        <v>23.808729166666669</v>
      </c>
      <c r="S1135" t="str">
        <f t="shared" si="106"/>
        <v>games</v>
      </c>
      <c r="T1135" t="str">
        <f t="shared" si="107"/>
        <v>tabletop games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102"/>
        <v>272.27777777777777</v>
      </c>
      <c r="P1136" s="13">
        <f t="shared" si="103"/>
        <v>42573.077986111108</v>
      </c>
      <c r="Q1136" s="13">
        <f t="shared" si="104"/>
        <v>42588.077986111108</v>
      </c>
      <c r="R1136" s="7">
        <f t="shared" si="105"/>
        <v>98.413654618473899</v>
      </c>
      <c r="S1136" t="str">
        <f t="shared" si="106"/>
        <v>games</v>
      </c>
      <c r="T1136" t="str">
        <f t="shared" si="107"/>
        <v>tabletop games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102"/>
        <v>112.6875</v>
      </c>
      <c r="P1137" s="13">
        <f t="shared" si="103"/>
        <v>42296.381331018521</v>
      </c>
      <c r="Q1137" s="13">
        <f t="shared" si="104"/>
        <v>42326.422997685186</v>
      </c>
      <c r="R1137" s="7">
        <f t="shared" si="105"/>
        <v>107.32142857142857</v>
      </c>
      <c r="S1137" t="str">
        <f t="shared" si="106"/>
        <v>games</v>
      </c>
      <c r="T1137" t="str">
        <f t="shared" si="107"/>
        <v>tabletop games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102"/>
        <v>459.8</v>
      </c>
      <c r="P1138" s="13">
        <f t="shared" si="103"/>
        <v>42752.397777777776</v>
      </c>
      <c r="Q1138" s="13">
        <f t="shared" si="104"/>
        <v>42759.397777777776</v>
      </c>
      <c r="R1138" s="7">
        <f t="shared" si="105"/>
        <v>11.67005076142132</v>
      </c>
      <c r="S1138" t="str">
        <f t="shared" si="106"/>
        <v>games</v>
      </c>
      <c r="T1138" t="str">
        <f t="shared" si="107"/>
        <v>tabletop games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102"/>
        <v>286.65822784810126</v>
      </c>
      <c r="P1139" s="13">
        <f t="shared" si="103"/>
        <v>42467.701979166668</v>
      </c>
      <c r="Q1139" s="13">
        <f t="shared" si="104"/>
        <v>42497.701979166668</v>
      </c>
      <c r="R1139" s="7">
        <f t="shared" si="105"/>
        <v>41.782287822878232</v>
      </c>
      <c r="S1139" t="str">
        <f t="shared" si="106"/>
        <v>games</v>
      </c>
      <c r="T1139" t="str">
        <f t="shared" si="107"/>
        <v>tabletop games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102"/>
        <v>222.70833333333334</v>
      </c>
      <c r="P1140" s="13">
        <f t="shared" si="103"/>
        <v>42682.201921296291</v>
      </c>
      <c r="Q1140" s="13">
        <f t="shared" si="104"/>
        <v>42696.201921296291</v>
      </c>
      <c r="R1140" s="7">
        <f t="shared" si="105"/>
        <v>21.38</v>
      </c>
      <c r="S1140" t="str">
        <f t="shared" si="106"/>
        <v>games</v>
      </c>
      <c r="T1140" t="str">
        <f t="shared" si="107"/>
        <v>tabletop games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102"/>
        <v>636.14</v>
      </c>
      <c r="P1141" s="13">
        <f t="shared" si="103"/>
        <v>42505.686678240745</v>
      </c>
      <c r="Q1141" s="13">
        <f t="shared" si="104"/>
        <v>42540.708333333328</v>
      </c>
      <c r="R1141" s="7">
        <f t="shared" si="105"/>
        <v>94.103550295857985</v>
      </c>
      <c r="S1141" t="str">
        <f t="shared" si="106"/>
        <v>games</v>
      </c>
      <c r="T1141" t="str">
        <f t="shared" si="107"/>
        <v>tabletop games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102"/>
        <v>146.5</v>
      </c>
      <c r="P1142" s="13">
        <f t="shared" si="103"/>
        <v>42136.50100694444</v>
      </c>
      <c r="Q1142" s="13">
        <f t="shared" si="104"/>
        <v>42166.50100694444</v>
      </c>
      <c r="R1142" s="7">
        <f t="shared" si="105"/>
        <v>15.721951219512196</v>
      </c>
      <c r="S1142" t="str">
        <f t="shared" si="106"/>
        <v>games</v>
      </c>
      <c r="T1142" t="str">
        <f t="shared" si="107"/>
        <v>tabletop games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102"/>
        <v>1867.1</v>
      </c>
      <c r="P1143" s="13">
        <f t="shared" si="103"/>
        <v>42702.554814814815</v>
      </c>
      <c r="Q1143" s="13">
        <f t="shared" si="104"/>
        <v>42712.554814814815</v>
      </c>
      <c r="R1143" s="7">
        <f t="shared" si="105"/>
        <v>90.635922330097088</v>
      </c>
      <c r="S1143" t="str">
        <f t="shared" si="106"/>
        <v>games</v>
      </c>
      <c r="T1143" t="str">
        <f t="shared" si="107"/>
        <v>tabletop games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102"/>
        <v>326.92</v>
      </c>
      <c r="P1144" s="13">
        <f t="shared" si="103"/>
        <v>41694.766782407409</v>
      </c>
      <c r="Q1144" s="13">
        <f t="shared" si="104"/>
        <v>41724.725115740745</v>
      </c>
      <c r="R1144" s="7">
        <f t="shared" si="105"/>
        <v>97.297619047619051</v>
      </c>
      <c r="S1144" t="str">
        <f t="shared" si="106"/>
        <v>games</v>
      </c>
      <c r="T1144" t="str">
        <f t="shared" si="107"/>
        <v>tabletop games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102"/>
        <v>779.5</v>
      </c>
      <c r="P1145" s="13">
        <f t="shared" si="103"/>
        <v>42759.474768518514</v>
      </c>
      <c r="Q1145" s="13">
        <f t="shared" si="104"/>
        <v>42780.474768518514</v>
      </c>
      <c r="R1145" s="7">
        <f t="shared" si="105"/>
        <v>37.11904761904762</v>
      </c>
      <c r="S1145" t="str">
        <f t="shared" si="106"/>
        <v>games</v>
      </c>
      <c r="T1145" t="str">
        <f t="shared" si="107"/>
        <v>tabletop games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102"/>
        <v>154.15151515151516</v>
      </c>
      <c r="P1146" s="13">
        <f t="shared" si="103"/>
        <v>41926.335162037038</v>
      </c>
      <c r="Q1146" s="13">
        <f t="shared" si="104"/>
        <v>41960.75</v>
      </c>
      <c r="R1146" s="7">
        <f t="shared" si="105"/>
        <v>28.104972375690608</v>
      </c>
      <c r="S1146" t="str">
        <f t="shared" si="106"/>
        <v>games</v>
      </c>
      <c r="T1146" t="str">
        <f t="shared" si="107"/>
        <v>tabletop games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102"/>
        <v>115.54666666666667</v>
      </c>
      <c r="P1147" s="13">
        <f t="shared" si="103"/>
        <v>42014.582326388889</v>
      </c>
      <c r="Q1147" s="13">
        <f t="shared" si="104"/>
        <v>42035.582326388889</v>
      </c>
      <c r="R1147" s="7">
        <f t="shared" si="105"/>
        <v>144.43333333333334</v>
      </c>
      <c r="S1147" t="str">
        <f t="shared" si="106"/>
        <v>games</v>
      </c>
      <c r="T1147" t="str">
        <f t="shared" si="107"/>
        <v>tabletop games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102"/>
        <v>180.03333333333333</v>
      </c>
      <c r="P1148" s="13">
        <f t="shared" si="103"/>
        <v>42496.332337962958</v>
      </c>
      <c r="Q1148" s="13">
        <f t="shared" si="104"/>
        <v>42512.875</v>
      </c>
      <c r="R1148" s="7">
        <f t="shared" si="105"/>
        <v>24.274157303370785</v>
      </c>
      <c r="S1148" t="str">
        <f t="shared" si="106"/>
        <v>games</v>
      </c>
      <c r="T1148" t="str">
        <f t="shared" si="107"/>
        <v>tabletop games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102"/>
        <v>298.5</v>
      </c>
      <c r="P1149" s="13">
        <f t="shared" si="103"/>
        <v>42689.603090277778</v>
      </c>
      <c r="Q1149" s="13">
        <f t="shared" si="104"/>
        <v>42696.603090277778</v>
      </c>
      <c r="R1149" s="7">
        <f t="shared" si="105"/>
        <v>35.117647058823529</v>
      </c>
      <c r="S1149" t="str">
        <f t="shared" si="106"/>
        <v>games</v>
      </c>
      <c r="T1149" t="str">
        <f t="shared" si="107"/>
        <v>tabletop games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102"/>
        <v>320.26666666666665</v>
      </c>
      <c r="P1150" s="13">
        <f t="shared" si="103"/>
        <v>42469.624907407408</v>
      </c>
      <c r="Q1150" s="13">
        <f t="shared" si="104"/>
        <v>42486.833333333328</v>
      </c>
      <c r="R1150" s="7">
        <f t="shared" si="105"/>
        <v>24.762886597938145</v>
      </c>
      <c r="S1150" t="str">
        <f t="shared" si="106"/>
        <v>games</v>
      </c>
      <c r="T1150" t="str">
        <f t="shared" si="107"/>
        <v>tabletop games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102"/>
        <v>380.52499999999998</v>
      </c>
      <c r="P1151" s="13">
        <f t="shared" si="103"/>
        <v>41968.579826388886</v>
      </c>
      <c r="Q1151" s="13">
        <f t="shared" si="104"/>
        <v>41993.791666666672</v>
      </c>
      <c r="R1151" s="7">
        <f t="shared" si="105"/>
        <v>188.37871287128712</v>
      </c>
      <c r="S1151" t="str">
        <f t="shared" si="106"/>
        <v>games</v>
      </c>
      <c r="T1151" t="str">
        <f t="shared" si="107"/>
        <v>tabletop games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102"/>
        <v>102.60000000000001</v>
      </c>
      <c r="P1152" s="13">
        <f t="shared" si="103"/>
        <v>42775.832349537035</v>
      </c>
      <c r="Q1152" s="13">
        <f t="shared" si="104"/>
        <v>42805.832349537035</v>
      </c>
      <c r="R1152" s="7">
        <f t="shared" si="105"/>
        <v>148.08247422680412</v>
      </c>
      <c r="S1152" t="str">
        <f t="shared" si="106"/>
        <v>games</v>
      </c>
      <c r="T1152" t="str">
        <f t="shared" si="107"/>
        <v>tabletop games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102"/>
        <v>1801.64</v>
      </c>
      <c r="P1153" s="13">
        <f t="shared" si="103"/>
        <v>42776.454432870371</v>
      </c>
      <c r="Q1153" s="13">
        <f t="shared" si="104"/>
        <v>42800.958333333328</v>
      </c>
      <c r="R1153" s="7">
        <f t="shared" si="105"/>
        <v>49.934589800443462</v>
      </c>
      <c r="S1153" t="str">
        <f t="shared" si="106"/>
        <v>games</v>
      </c>
      <c r="T1153" t="str">
        <f t="shared" si="107"/>
        <v>tabletop games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ref="O1154:O1217" si="108">(E1154/D1154)*100</f>
        <v>720.24800000000005</v>
      </c>
      <c r="P1154" s="13">
        <f t="shared" ref="P1154:P1217" si="109">(((J1154/60)/60)/24)+DATE(1970,1,1)+(-6/24)</f>
        <v>42725.619363425925</v>
      </c>
      <c r="Q1154" s="13">
        <f t="shared" ref="Q1154:Q1217" si="110">(((I1154/60)/60)/24)+DATE(1970,1,1)+(-6/24)</f>
        <v>42745.665972222225</v>
      </c>
      <c r="R1154" s="7">
        <f t="shared" ref="R1154:R1217" si="111">E1154/L1154</f>
        <v>107.82155688622754</v>
      </c>
      <c r="S1154" t="str">
        <f t="shared" ref="S1154:S1217" si="112">LEFT(N1154,SEARCH("/",N1154,1)-1)</f>
        <v>games</v>
      </c>
      <c r="T1154" t="str">
        <f t="shared" ref="T1154:T1217" si="113">RIGHT(N1154,LEN(N1154)-SEARCH("/",N1154,1))</f>
        <v>tabletop games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si="108"/>
        <v>283.09000000000003</v>
      </c>
      <c r="P1155" s="13">
        <f t="shared" si="109"/>
        <v>42683.750046296293</v>
      </c>
      <c r="Q1155" s="13">
        <f t="shared" si="110"/>
        <v>42713.750046296293</v>
      </c>
      <c r="R1155" s="7">
        <f t="shared" si="111"/>
        <v>42.63403614457831</v>
      </c>
      <c r="S1155" t="str">
        <f t="shared" si="112"/>
        <v>games</v>
      </c>
      <c r="T1155" t="str">
        <f t="shared" si="113"/>
        <v>tabletop games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108"/>
        <v>1356.6000000000001</v>
      </c>
      <c r="P1156" s="13">
        <f t="shared" si="109"/>
        <v>42315.449490740735</v>
      </c>
      <c r="Q1156" s="13">
        <f t="shared" si="110"/>
        <v>42345.449490740735</v>
      </c>
      <c r="R1156" s="7">
        <f t="shared" si="111"/>
        <v>14.370762711864407</v>
      </c>
      <c r="S1156" t="str">
        <f t="shared" si="112"/>
        <v>games</v>
      </c>
      <c r="T1156" t="str">
        <f t="shared" si="113"/>
        <v>tabletop games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108"/>
        <v>220.35999999999999</v>
      </c>
      <c r="P1157" s="13">
        <f t="shared" si="109"/>
        <v>42781.299097222218</v>
      </c>
      <c r="Q1157" s="13">
        <f t="shared" si="110"/>
        <v>42806.257430555561</v>
      </c>
      <c r="R1157" s="7">
        <f t="shared" si="111"/>
        <v>37.476190476190474</v>
      </c>
      <c r="S1157" t="str">
        <f t="shared" si="112"/>
        <v>games</v>
      </c>
      <c r="T1157" t="str">
        <f t="shared" si="113"/>
        <v>tabletop games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108"/>
        <v>119.6</v>
      </c>
      <c r="P1158" s="13">
        <f t="shared" si="109"/>
        <v>41663.250659722224</v>
      </c>
      <c r="Q1158" s="13">
        <f t="shared" si="110"/>
        <v>41693.250659722224</v>
      </c>
      <c r="R1158" s="7">
        <f t="shared" si="111"/>
        <v>30.202020202020201</v>
      </c>
      <c r="S1158" t="str">
        <f t="shared" si="112"/>
        <v>games</v>
      </c>
      <c r="T1158" t="str">
        <f t="shared" si="113"/>
        <v>tabletop games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108"/>
        <v>407.76923076923077</v>
      </c>
      <c r="P1159" s="13">
        <f t="shared" si="109"/>
        <v>41965.366655092599</v>
      </c>
      <c r="Q1159" s="13">
        <f t="shared" si="110"/>
        <v>41995.366655092599</v>
      </c>
      <c r="R1159" s="7">
        <f t="shared" si="111"/>
        <v>33.550632911392405</v>
      </c>
      <c r="S1159" t="str">
        <f t="shared" si="112"/>
        <v>games</v>
      </c>
      <c r="T1159" t="str">
        <f t="shared" si="113"/>
        <v>tabletop games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108"/>
        <v>105.81826105905425</v>
      </c>
      <c r="P1160" s="13">
        <f t="shared" si="109"/>
        <v>41614.401493055557</v>
      </c>
      <c r="Q1160" s="13">
        <f t="shared" si="110"/>
        <v>41644.401493055557</v>
      </c>
      <c r="R1160" s="7">
        <f t="shared" si="111"/>
        <v>64.74666666666667</v>
      </c>
      <c r="S1160" t="str">
        <f t="shared" si="112"/>
        <v>games</v>
      </c>
      <c r="T1160" t="str">
        <f t="shared" si="113"/>
        <v>tabletop games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108"/>
        <v>141.08235294117648</v>
      </c>
      <c r="P1161" s="13">
        <f t="shared" si="109"/>
        <v>40936.428506944445</v>
      </c>
      <c r="Q1161" s="13">
        <f t="shared" si="110"/>
        <v>40966.428506944445</v>
      </c>
      <c r="R1161" s="7">
        <f t="shared" si="111"/>
        <v>57.932367149758456</v>
      </c>
      <c r="S1161" t="str">
        <f t="shared" si="112"/>
        <v>games</v>
      </c>
      <c r="T1161" t="str">
        <f t="shared" si="113"/>
        <v>tabletop games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108"/>
        <v>270.7</v>
      </c>
      <c r="P1162" s="13">
        <f t="shared" si="109"/>
        <v>42338.459108796291</v>
      </c>
      <c r="Q1162" s="13">
        <f t="shared" si="110"/>
        <v>42372.707638888889</v>
      </c>
      <c r="R1162" s="7">
        <f t="shared" si="111"/>
        <v>53.078431372549019</v>
      </c>
      <c r="S1162" t="str">
        <f t="shared" si="112"/>
        <v>games</v>
      </c>
      <c r="T1162" t="str">
        <f t="shared" si="113"/>
        <v>tabletop games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108"/>
        <v>153.80000000000001</v>
      </c>
      <c r="P1163" s="13">
        <f t="shared" si="109"/>
        <v>42020.556701388887</v>
      </c>
      <c r="Q1163" s="13">
        <f t="shared" si="110"/>
        <v>42038.916666666672</v>
      </c>
      <c r="R1163" s="7">
        <f t="shared" si="111"/>
        <v>48.0625</v>
      </c>
      <c r="S1163" t="str">
        <f t="shared" si="112"/>
        <v>games</v>
      </c>
      <c r="T1163" t="str">
        <f t="shared" si="113"/>
        <v>tabletop games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108"/>
        <v>403.57653061224488</v>
      </c>
      <c r="P1164" s="13">
        <f t="shared" si="109"/>
        <v>42234.374895833331</v>
      </c>
      <c r="Q1164" s="13">
        <f t="shared" si="110"/>
        <v>42264.374895833331</v>
      </c>
      <c r="R1164" s="7">
        <f t="shared" si="111"/>
        <v>82.396874999999994</v>
      </c>
      <c r="S1164" t="str">
        <f t="shared" si="112"/>
        <v>games</v>
      </c>
      <c r="T1164" t="str">
        <f t="shared" si="113"/>
        <v>tabletop games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108"/>
        <v>185</v>
      </c>
      <c r="P1165" s="13">
        <f t="shared" si="109"/>
        <v>40687.035844907405</v>
      </c>
      <c r="Q1165" s="13">
        <f t="shared" si="110"/>
        <v>40749.034722222219</v>
      </c>
      <c r="R1165" s="7">
        <f t="shared" si="111"/>
        <v>50.454545454545453</v>
      </c>
      <c r="S1165" t="str">
        <f t="shared" si="112"/>
        <v>music</v>
      </c>
      <c r="T1165" t="str">
        <f t="shared" si="113"/>
        <v>rock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108"/>
        <v>185.33333333333331</v>
      </c>
      <c r="P1166" s="13">
        <f t="shared" si="109"/>
        <v>42322.92460648148</v>
      </c>
      <c r="Q1166" s="13">
        <f t="shared" si="110"/>
        <v>42382.92460648148</v>
      </c>
      <c r="R1166" s="7">
        <f t="shared" si="111"/>
        <v>115.83333333333333</v>
      </c>
      <c r="S1166" t="str">
        <f t="shared" si="112"/>
        <v>music</v>
      </c>
      <c r="T1166" t="str">
        <f t="shared" si="113"/>
        <v>rock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108"/>
        <v>100.85533333333332</v>
      </c>
      <c r="P1167" s="13">
        <f t="shared" si="109"/>
        <v>40977.875046296293</v>
      </c>
      <c r="Q1167" s="13">
        <f t="shared" si="110"/>
        <v>41037.833379629628</v>
      </c>
      <c r="R1167" s="7">
        <f t="shared" si="111"/>
        <v>63.03458333333333</v>
      </c>
      <c r="S1167" t="str">
        <f t="shared" si="112"/>
        <v>music</v>
      </c>
      <c r="T1167" t="str">
        <f t="shared" si="113"/>
        <v>rock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108"/>
        <v>106.22116666666668</v>
      </c>
      <c r="P1168" s="13">
        <f t="shared" si="109"/>
        <v>40585.546817129631</v>
      </c>
      <c r="Q1168" s="13">
        <f t="shared" si="110"/>
        <v>40613.916666666664</v>
      </c>
      <c r="R1168" s="7">
        <f t="shared" si="111"/>
        <v>108.02152542372882</v>
      </c>
      <c r="S1168" t="str">
        <f t="shared" si="112"/>
        <v>music</v>
      </c>
      <c r="T1168" t="str">
        <f t="shared" si="113"/>
        <v>rock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108"/>
        <v>121.36666666666667</v>
      </c>
      <c r="P1169" s="13">
        <f t="shared" si="109"/>
        <v>41058.935682870368</v>
      </c>
      <c r="Q1169" s="13">
        <f t="shared" si="110"/>
        <v>41088.935682870368</v>
      </c>
      <c r="R1169" s="7">
        <f t="shared" si="111"/>
        <v>46.088607594936711</v>
      </c>
      <c r="S1169" t="str">
        <f t="shared" si="112"/>
        <v>music</v>
      </c>
      <c r="T1169" t="str">
        <f t="shared" si="113"/>
        <v>rock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108"/>
        <v>100.06666666666666</v>
      </c>
      <c r="P1170" s="13">
        <f t="shared" si="109"/>
        <v>41494.713587962964</v>
      </c>
      <c r="Q1170" s="13">
        <f t="shared" si="110"/>
        <v>41522.915972222225</v>
      </c>
      <c r="R1170" s="7">
        <f t="shared" si="111"/>
        <v>107.21428571428571</v>
      </c>
      <c r="S1170" t="str">
        <f t="shared" si="112"/>
        <v>music</v>
      </c>
      <c r="T1170" t="str">
        <f t="shared" si="113"/>
        <v>rock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108"/>
        <v>119.97755555555555</v>
      </c>
      <c r="P1171" s="13">
        <f t="shared" si="109"/>
        <v>41792.417361111111</v>
      </c>
      <c r="Q1171" s="13">
        <f t="shared" si="110"/>
        <v>41813.417361111111</v>
      </c>
      <c r="R1171" s="7">
        <f t="shared" si="111"/>
        <v>50.9338679245283</v>
      </c>
      <c r="S1171" t="str">
        <f t="shared" si="112"/>
        <v>music</v>
      </c>
      <c r="T1171" t="str">
        <f t="shared" si="113"/>
        <v>rock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108"/>
        <v>100.1</v>
      </c>
      <c r="P1172" s="13">
        <f t="shared" si="109"/>
        <v>41067.577418981484</v>
      </c>
      <c r="Q1172" s="13">
        <f t="shared" si="110"/>
        <v>41086.5</v>
      </c>
      <c r="R1172" s="7">
        <f t="shared" si="111"/>
        <v>40.04</v>
      </c>
      <c r="S1172" t="str">
        <f t="shared" si="112"/>
        <v>music</v>
      </c>
      <c r="T1172" t="str">
        <f t="shared" si="113"/>
        <v>rock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108"/>
        <v>107.4</v>
      </c>
      <c r="P1173" s="13">
        <f t="shared" si="109"/>
        <v>41571.748379629629</v>
      </c>
      <c r="Q1173" s="13">
        <f t="shared" si="110"/>
        <v>41614.723611111112</v>
      </c>
      <c r="R1173" s="7">
        <f t="shared" si="111"/>
        <v>64.44</v>
      </c>
      <c r="S1173" t="str">
        <f t="shared" si="112"/>
        <v>music</v>
      </c>
      <c r="T1173" t="str">
        <f t="shared" si="113"/>
        <v>rock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108"/>
        <v>104.06666666666666</v>
      </c>
      <c r="P1174" s="13">
        <f t="shared" si="109"/>
        <v>40070.003819444442</v>
      </c>
      <c r="Q1174" s="13">
        <f t="shared" si="110"/>
        <v>40148.458333333336</v>
      </c>
      <c r="R1174" s="7">
        <f t="shared" si="111"/>
        <v>53.827586206896555</v>
      </c>
      <c r="S1174" t="str">
        <f t="shared" si="112"/>
        <v>music</v>
      </c>
      <c r="T1174" t="str">
        <f t="shared" si="113"/>
        <v>rock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108"/>
        <v>172.8</v>
      </c>
      <c r="P1175" s="13">
        <f t="shared" si="109"/>
        <v>40987.727060185185</v>
      </c>
      <c r="Q1175" s="13">
        <f t="shared" si="110"/>
        <v>41021.916666666664</v>
      </c>
      <c r="R1175" s="7">
        <f t="shared" si="111"/>
        <v>100.46511627906976</v>
      </c>
      <c r="S1175" t="str">
        <f t="shared" si="112"/>
        <v>music</v>
      </c>
      <c r="T1175" t="str">
        <f t="shared" si="113"/>
        <v>rock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108"/>
        <v>107.2505</v>
      </c>
      <c r="P1176" s="13">
        <f t="shared" si="109"/>
        <v>40987.447638888887</v>
      </c>
      <c r="Q1176" s="13">
        <f t="shared" si="110"/>
        <v>41017.447638888887</v>
      </c>
      <c r="R1176" s="7">
        <f t="shared" si="111"/>
        <v>46.630652173913049</v>
      </c>
      <c r="S1176" t="str">
        <f t="shared" si="112"/>
        <v>music</v>
      </c>
      <c r="T1176" t="str">
        <f t="shared" si="113"/>
        <v>rock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108"/>
        <v>108.23529411764706</v>
      </c>
      <c r="P1177" s="13">
        <f t="shared" si="109"/>
        <v>41151.458321759259</v>
      </c>
      <c r="Q1177" s="13">
        <f t="shared" si="110"/>
        <v>41176.915972222225</v>
      </c>
      <c r="R1177" s="7">
        <f t="shared" si="111"/>
        <v>34.074074074074076</v>
      </c>
      <c r="S1177" t="str">
        <f t="shared" si="112"/>
        <v>music</v>
      </c>
      <c r="T1177" t="str">
        <f t="shared" si="113"/>
        <v>rock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108"/>
        <v>146.08079999999998</v>
      </c>
      <c r="P1178" s="13">
        <f t="shared" si="109"/>
        <v>41264.47314814815</v>
      </c>
      <c r="Q1178" s="13">
        <f t="shared" si="110"/>
        <v>41294.47314814815</v>
      </c>
      <c r="R1178" s="7">
        <f t="shared" si="111"/>
        <v>65.214642857142863</v>
      </c>
      <c r="S1178" t="str">
        <f t="shared" si="112"/>
        <v>music</v>
      </c>
      <c r="T1178" t="str">
        <f t="shared" si="113"/>
        <v>rock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108"/>
        <v>125.25</v>
      </c>
      <c r="P1179" s="13">
        <f t="shared" si="109"/>
        <v>41270.704351851848</v>
      </c>
      <c r="Q1179" s="13">
        <f t="shared" si="110"/>
        <v>41300.704351851848</v>
      </c>
      <c r="R1179" s="7">
        <f t="shared" si="111"/>
        <v>44.205882352941174</v>
      </c>
      <c r="S1179" t="str">
        <f t="shared" si="112"/>
        <v>music</v>
      </c>
      <c r="T1179" t="str">
        <f t="shared" si="113"/>
        <v>rock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108"/>
        <v>149.07142857142856</v>
      </c>
      <c r="P1180" s="13">
        <f t="shared" si="109"/>
        <v>40927.481782407405</v>
      </c>
      <c r="Q1180" s="13">
        <f t="shared" si="110"/>
        <v>40962.481782407405</v>
      </c>
      <c r="R1180" s="7">
        <f t="shared" si="111"/>
        <v>71.965517241379317</v>
      </c>
      <c r="S1180" t="str">
        <f t="shared" si="112"/>
        <v>music</v>
      </c>
      <c r="T1180" t="str">
        <f t="shared" si="113"/>
        <v>rock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108"/>
        <v>100.6</v>
      </c>
      <c r="P1181" s="13">
        <f t="shared" si="109"/>
        <v>40947.792233796295</v>
      </c>
      <c r="Q1181" s="13">
        <f t="shared" si="110"/>
        <v>40981.915972222225</v>
      </c>
      <c r="R1181" s="7">
        <f t="shared" si="111"/>
        <v>52.94736842105263</v>
      </c>
      <c r="S1181" t="str">
        <f t="shared" si="112"/>
        <v>music</v>
      </c>
      <c r="T1181" t="str">
        <f t="shared" si="113"/>
        <v>rock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108"/>
        <v>105.07333333333332</v>
      </c>
      <c r="P1182" s="13">
        <f t="shared" si="109"/>
        <v>41694.59065972222</v>
      </c>
      <c r="Q1182" s="13">
        <f t="shared" si="110"/>
        <v>41724.548993055556</v>
      </c>
      <c r="R1182" s="7">
        <f t="shared" si="111"/>
        <v>109.45138888888889</v>
      </c>
      <c r="S1182" t="str">
        <f t="shared" si="112"/>
        <v>music</v>
      </c>
      <c r="T1182" t="str">
        <f t="shared" si="113"/>
        <v>rock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108"/>
        <v>350.16666666666663</v>
      </c>
      <c r="P1183" s="13">
        <f t="shared" si="109"/>
        <v>40564.782511574071</v>
      </c>
      <c r="Q1183" s="13">
        <f t="shared" si="110"/>
        <v>40579.782511574071</v>
      </c>
      <c r="R1183" s="7">
        <f t="shared" si="111"/>
        <v>75.035714285714292</v>
      </c>
      <c r="S1183" t="str">
        <f t="shared" si="112"/>
        <v>music</v>
      </c>
      <c r="T1183" t="str">
        <f t="shared" si="113"/>
        <v>rock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108"/>
        <v>101.25</v>
      </c>
      <c r="P1184" s="13">
        <f t="shared" si="109"/>
        <v>41074.477037037039</v>
      </c>
      <c r="Q1184" s="13">
        <f t="shared" si="110"/>
        <v>41088.477037037039</v>
      </c>
      <c r="R1184" s="7">
        <f t="shared" si="111"/>
        <v>115.71428571428571</v>
      </c>
      <c r="S1184" t="str">
        <f t="shared" si="112"/>
        <v>music</v>
      </c>
      <c r="T1184" t="str">
        <f t="shared" si="113"/>
        <v>rock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108"/>
        <v>133.6044</v>
      </c>
      <c r="P1185" s="13">
        <f t="shared" si="109"/>
        <v>41415.896944444445</v>
      </c>
      <c r="Q1185" s="13">
        <f t="shared" si="110"/>
        <v>41445.896944444445</v>
      </c>
      <c r="R1185" s="7">
        <f t="shared" si="111"/>
        <v>31.659810426540286</v>
      </c>
      <c r="S1185" t="str">
        <f t="shared" si="112"/>
        <v>music</v>
      </c>
      <c r="T1185" t="str">
        <f t="shared" si="113"/>
        <v>indie rock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108"/>
        <v>170.65217391304347</v>
      </c>
      <c r="P1186" s="13">
        <f t="shared" si="109"/>
        <v>41605.618449074071</v>
      </c>
      <c r="Q1186" s="13">
        <f t="shared" si="110"/>
        <v>41639.041666666664</v>
      </c>
      <c r="R1186" s="7">
        <f t="shared" si="111"/>
        <v>46.176470588235297</v>
      </c>
      <c r="S1186" t="str">
        <f t="shared" si="112"/>
        <v>music</v>
      </c>
      <c r="T1186" t="str">
        <f t="shared" si="113"/>
        <v>indie rock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108"/>
        <v>109.35829457364341</v>
      </c>
      <c r="P1187" s="13">
        <f t="shared" si="109"/>
        <v>40849.861064814817</v>
      </c>
      <c r="Q1187" s="13">
        <f t="shared" si="110"/>
        <v>40889.902731481481</v>
      </c>
      <c r="R1187" s="7">
        <f t="shared" si="111"/>
        <v>68.481650485436887</v>
      </c>
      <c r="S1187" t="str">
        <f t="shared" si="112"/>
        <v>music</v>
      </c>
      <c r="T1187" t="str">
        <f t="shared" si="113"/>
        <v>indie rock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108"/>
        <v>100.70033333333335</v>
      </c>
      <c r="P1188" s="13">
        <f t="shared" si="109"/>
        <v>40502.565868055557</v>
      </c>
      <c r="Q1188" s="13">
        <f t="shared" si="110"/>
        <v>40543.957638888889</v>
      </c>
      <c r="R1188" s="7">
        <f t="shared" si="111"/>
        <v>53.469203539823013</v>
      </c>
      <c r="S1188" t="str">
        <f t="shared" si="112"/>
        <v>music</v>
      </c>
      <c r="T1188" t="str">
        <f t="shared" si="113"/>
        <v>indie rock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108"/>
        <v>101.22777777777779</v>
      </c>
      <c r="P1189" s="13">
        <f t="shared" si="109"/>
        <v>41834.445277777777</v>
      </c>
      <c r="Q1189" s="13">
        <f t="shared" si="110"/>
        <v>41859.5</v>
      </c>
      <c r="R1189" s="7">
        <f t="shared" si="111"/>
        <v>109.10778443113773</v>
      </c>
      <c r="S1189" t="str">
        <f t="shared" si="112"/>
        <v>music</v>
      </c>
      <c r="T1189" t="str">
        <f t="shared" si="113"/>
        <v>indie rock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108"/>
        <v>106.75857142857143</v>
      </c>
      <c r="P1190" s="13">
        <f t="shared" si="109"/>
        <v>40947.91815972222</v>
      </c>
      <c r="Q1190" s="13">
        <f t="shared" si="110"/>
        <v>40977.91815972222</v>
      </c>
      <c r="R1190" s="7">
        <f t="shared" si="111"/>
        <v>51.185616438356163</v>
      </c>
      <c r="S1190" t="str">
        <f t="shared" si="112"/>
        <v>music</v>
      </c>
      <c r="T1190" t="str">
        <f t="shared" si="113"/>
        <v>indie rock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108"/>
        <v>106.65777537961894</v>
      </c>
      <c r="P1191" s="13">
        <f t="shared" si="109"/>
        <v>41004.552465277775</v>
      </c>
      <c r="Q1191" s="13">
        <f t="shared" si="110"/>
        <v>41034.552407407406</v>
      </c>
      <c r="R1191" s="7">
        <f t="shared" si="111"/>
        <v>27.936800000000002</v>
      </c>
      <c r="S1191" t="str">
        <f t="shared" si="112"/>
        <v>music</v>
      </c>
      <c r="T1191" t="str">
        <f t="shared" si="113"/>
        <v>indie rock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108"/>
        <v>101.30622</v>
      </c>
      <c r="P1192" s="13">
        <f t="shared" si="109"/>
        <v>41851.712916666671</v>
      </c>
      <c r="Q1192" s="13">
        <f t="shared" si="110"/>
        <v>41879.791666666664</v>
      </c>
      <c r="R1192" s="7">
        <f t="shared" si="111"/>
        <v>82.496921824104234</v>
      </c>
      <c r="S1192" t="str">
        <f t="shared" si="112"/>
        <v>music</v>
      </c>
      <c r="T1192" t="str">
        <f t="shared" si="113"/>
        <v>indie rock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108"/>
        <v>106.67450000000001</v>
      </c>
      <c r="P1193" s="13">
        <f t="shared" si="109"/>
        <v>41307.737696759257</v>
      </c>
      <c r="Q1193" s="13">
        <f t="shared" si="110"/>
        <v>41342.737696759257</v>
      </c>
      <c r="R1193" s="7">
        <f t="shared" si="111"/>
        <v>59.817476635514019</v>
      </c>
      <c r="S1193" t="str">
        <f t="shared" si="112"/>
        <v>music</v>
      </c>
      <c r="T1193" t="str">
        <f t="shared" si="113"/>
        <v>indie rock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108"/>
        <v>428.83978378378379</v>
      </c>
      <c r="P1194" s="13">
        <f t="shared" si="109"/>
        <v>41324.54415509259</v>
      </c>
      <c r="Q1194" s="13">
        <f t="shared" si="110"/>
        <v>41354.502488425926</v>
      </c>
      <c r="R1194" s="7">
        <f t="shared" si="111"/>
        <v>64.816470588235291</v>
      </c>
      <c r="S1194" t="str">
        <f t="shared" si="112"/>
        <v>music</v>
      </c>
      <c r="T1194" t="str">
        <f t="shared" si="113"/>
        <v>indie rock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108"/>
        <v>104.11111111111111</v>
      </c>
      <c r="P1195" s="13">
        <f t="shared" si="109"/>
        <v>41735.754502314812</v>
      </c>
      <c r="Q1195" s="13">
        <f t="shared" si="110"/>
        <v>41765.754502314812</v>
      </c>
      <c r="R1195" s="7">
        <f t="shared" si="111"/>
        <v>90.09615384615384</v>
      </c>
      <c r="S1195" t="str">
        <f t="shared" si="112"/>
        <v>music</v>
      </c>
      <c r="T1195" t="str">
        <f t="shared" si="113"/>
        <v>indie rock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108"/>
        <v>107.86666666666666</v>
      </c>
      <c r="P1196" s="13">
        <f t="shared" si="109"/>
        <v>41716.382847222223</v>
      </c>
      <c r="Q1196" s="13">
        <f t="shared" si="110"/>
        <v>41747.708333333336</v>
      </c>
      <c r="R1196" s="7">
        <f t="shared" si="111"/>
        <v>40.962025316455694</v>
      </c>
      <c r="S1196" t="str">
        <f t="shared" si="112"/>
        <v>music</v>
      </c>
      <c r="T1196" t="str">
        <f t="shared" si="113"/>
        <v>indie rock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108"/>
        <v>175.84040000000002</v>
      </c>
      <c r="P1197" s="13">
        <f t="shared" si="109"/>
        <v>41002.708634259259</v>
      </c>
      <c r="Q1197" s="13">
        <f t="shared" si="110"/>
        <v>41032.708634259259</v>
      </c>
      <c r="R1197" s="7">
        <f t="shared" si="111"/>
        <v>56.000127388535034</v>
      </c>
      <c r="S1197" t="str">
        <f t="shared" si="112"/>
        <v>music</v>
      </c>
      <c r="T1197" t="str">
        <f t="shared" si="113"/>
        <v>indie rock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108"/>
        <v>156.97</v>
      </c>
      <c r="P1198" s="13">
        <f t="shared" si="109"/>
        <v>41037.301585648151</v>
      </c>
      <c r="Q1198" s="13">
        <f t="shared" si="110"/>
        <v>41067.301585648151</v>
      </c>
      <c r="R1198" s="7">
        <f t="shared" si="111"/>
        <v>37.672800000000002</v>
      </c>
      <c r="S1198" t="str">
        <f t="shared" si="112"/>
        <v>music</v>
      </c>
      <c r="T1198" t="str">
        <f t="shared" si="113"/>
        <v>indie rock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108"/>
        <v>102.60000000000001</v>
      </c>
      <c r="P1199" s="13">
        <f t="shared" si="109"/>
        <v>41004.47619212963</v>
      </c>
      <c r="Q1199" s="13">
        <f t="shared" si="110"/>
        <v>41034.47619212963</v>
      </c>
      <c r="R1199" s="7">
        <f t="shared" si="111"/>
        <v>40.078125</v>
      </c>
      <c r="S1199" t="str">
        <f t="shared" si="112"/>
        <v>music</v>
      </c>
      <c r="T1199" t="str">
        <f t="shared" si="113"/>
        <v>indie rock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108"/>
        <v>104.04266666666666</v>
      </c>
      <c r="P1200" s="13">
        <f t="shared" si="109"/>
        <v>40079.475115740745</v>
      </c>
      <c r="Q1200" s="13">
        <f t="shared" si="110"/>
        <v>40156.51666666667</v>
      </c>
      <c r="R1200" s="7">
        <f t="shared" si="111"/>
        <v>78.031999999999996</v>
      </c>
      <c r="S1200" t="str">
        <f t="shared" si="112"/>
        <v>music</v>
      </c>
      <c r="T1200" t="str">
        <f t="shared" si="113"/>
        <v>indie rock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108"/>
        <v>104</v>
      </c>
      <c r="P1201" s="13">
        <f t="shared" si="109"/>
        <v>40192.292233796295</v>
      </c>
      <c r="Q1201" s="13">
        <f t="shared" si="110"/>
        <v>40223.958333333336</v>
      </c>
      <c r="R1201" s="7">
        <f t="shared" si="111"/>
        <v>18.90909090909091</v>
      </c>
      <c r="S1201" t="str">
        <f t="shared" si="112"/>
        <v>music</v>
      </c>
      <c r="T1201" t="str">
        <f t="shared" si="113"/>
        <v>indie rock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108"/>
        <v>121.05999999999999</v>
      </c>
      <c r="P1202" s="13">
        <f t="shared" si="109"/>
        <v>40050.393680555557</v>
      </c>
      <c r="Q1202" s="13">
        <f t="shared" si="110"/>
        <v>40081.915972222225</v>
      </c>
      <c r="R1202" s="7">
        <f t="shared" si="111"/>
        <v>37.134969325153371</v>
      </c>
      <c r="S1202" t="str">
        <f t="shared" si="112"/>
        <v>music</v>
      </c>
      <c r="T1202" t="str">
        <f t="shared" si="113"/>
        <v>indie rock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108"/>
        <v>107.69999999999999</v>
      </c>
      <c r="P1203" s="13">
        <f t="shared" si="109"/>
        <v>41592.832002314812</v>
      </c>
      <c r="Q1203" s="13">
        <f t="shared" si="110"/>
        <v>41622.832002314812</v>
      </c>
      <c r="R1203" s="7">
        <f t="shared" si="111"/>
        <v>41.961038961038959</v>
      </c>
      <c r="S1203" t="str">
        <f t="shared" si="112"/>
        <v>music</v>
      </c>
      <c r="T1203" t="str">
        <f t="shared" si="113"/>
        <v>indie rock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108"/>
        <v>108.66</v>
      </c>
      <c r="P1204" s="13">
        <f t="shared" si="109"/>
        <v>41696.567129629628</v>
      </c>
      <c r="Q1204" s="13">
        <f t="shared" si="110"/>
        <v>41731.525462962964</v>
      </c>
      <c r="R1204" s="7">
        <f t="shared" si="111"/>
        <v>61.044943820224717</v>
      </c>
      <c r="S1204" t="str">
        <f t="shared" si="112"/>
        <v>music</v>
      </c>
      <c r="T1204" t="str">
        <f t="shared" si="113"/>
        <v>indie rock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108"/>
        <v>526.09431428571429</v>
      </c>
      <c r="P1205" s="13">
        <f t="shared" si="109"/>
        <v>41842.667129629634</v>
      </c>
      <c r="Q1205" s="13">
        <f t="shared" si="110"/>
        <v>41877.667129629634</v>
      </c>
      <c r="R1205" s="7">
        <f t="shared" si="111"/>
        <v>54.883162444113267</v>
      </c>
      <c r="S1205" t="str">
        <f t="shared" si="112"/>
        <v>food</v>
      </c>
      <c r="T1205" t="str">
        <f t="shared" si="113"/>
        <v>small batch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108"/>
        <v>254.45000000000002</v>
      </c>
      <c r="P1206" s="13">
        <f t="shared" si="109"/>
        <v>42139.531678240746</v>
      </c>
      <c r="Q1206" s="13">
        <f t="shared" si="110"/>
        <v>42169.531678240746</v>
      </c>
      <c r="R1206" s="7">
        <f t="shared" si="111"/>
        <v>47.383612662942269</v>
      </c>
      <c r="S1206" t="str">
        <f t="shared" si="112"/>
        <v>food</v>
      </c>
      <c r="T1206" t="str">
        <f t="shared" si="113"/>
        <v>small batch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108"/>
        <v>105.91999999999999</v>
      </c>
      <c r="P1207" s="13">
        <f t="shared" si="109"/>
        <v>41807.374374999999</v>
      </c>
      <c r="Q1207" s="13">
        <f t="shared" si="110"/>
        <v>41837.374374999999</v>
      </c>
      <c r="R1207" s="7">
        <f t="shared" si="111"/>
        <v>211.84</v>
      </c>
      <c r="S1207" t="str">
        <f t="shared" si="112"/>
        <v>food</v>
      </c>
      <c r="T1207" t="str">
        <f t="shared" si="113"/>
        <v>small batch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108"/>
        <v>102.42285714285715</v>
      </c>
      <c r="P1208" s="13">
        <f t="shared" si="109"/>
        <v>42332.64980324074</v>
      </c>
      <c r="Q1208" s="13">
        <f t="shared" si="110"/>
        <v>42362.75</v>
      </c>
      <c r="R1208" s="7">
        <f t="shared" si="111"/>
        <v>219.92638036809817</v>
      </c>
      <c r="S1208" t="str">
        <f t="shared" si="112"/>
        <v>food</v>
      </c>
      <c r="T1208" t="str">
        <f t="shared" si="113"/>
        <v>small batch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108"/>
        <v>144.31375</v>
      </c>
      <c r="P1209" s="13">
        <f t="shared" si="109"/>
        <v>41838.755671296298</v>
      </c>
      <c r="Q1209" s="13">
        <f t="shared" si="110"/>
        <v>41868.755671296298</v>
      </c>
      <c r="R1209" s="7">
        <f t="shared" si="111"/>
        <v>40.795406360424032</v>
      </c>
      <c r="S1209" t="str">
        <f t="shared" si="112"/>
        <v>food</v>
      </c>
      <c r="T1209" t="str">
        <f t="shared" si="113"/>
        <v>small batch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108"/>
        <v>106.30800000000001</v>
      </c>
      <c r="P1210" s="13">
        <f t="shared" si="109"/>
        <v>42011.378136574072</v>
      </c>
      <c r="Q1210" s="13">
        <f t="shared" si="110"/>
        <v>42041.378136574072</v>
      </c>
      <c r="R1210" s="7">
        <f t="shared" si="111"/>
        <v>75.502840909090907</v>
      </c>
      <c r="S1210" t="str">
        <f t="shared" si="112"/>
        <v>food</v>
      </c>
      <c r="T1210" t="str">
        <f t="shared" si="113"/>
        <v>small batch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108"/>
        <v>212.16666666666666</v>
      </c>
      <c r="P1211" s="13">
        <f t="shared" si="109"/>
        <v>41767.400347222225</v>
      </c>
      <c r="Q1211" s="13">
        <f t="shared" si="110"/>
        <v>41788.493055555555</v>
      </c>
      <c r="R1211" s="7">
        <f t="shared" si="111"/>
        <v>13.542553191489361</v>
      </c>
      <c r="S1211" t="str">
        <f t="shared" si="112"/>
        <v>food</v>
      </c>
      <c r="T1211" t="str">
        <f t="shared" si="113"/>
        <v>small batch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108"/>
        <v>101.95</v>
      </c>
      <c r="P1212" s="13">
        <f t="shared" si="109"/>
        <v>41918.420115740737</v>
      </c>
      <c r="Q1212" s="13">
        <f t="shared" si="110"/>
        <v>41948.481944444444</v>
      </c>
      <c r="R1212" s="7">
        <f t="shared" si="111"/>
        <v>60.865671641791046</v>
      </c>
      <c r="S1212" t="str">
        <f t="shared" si="112"/>
        <v>food</v>
      </c>
      <c r="T1212" t="str">
        <f t="shared" si="113"/>
        <v>small batch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108"/>
        <v>102.27200000000001</v>
      </c>
      <c r="P1213" s="13">
        <f t="shared" si="109"/>
        <v>41771.322256944448</v>
      </c>
      <c r="Q1213" s="13">
        <f t="shared" si="110"/>
        <v>41801.322256944448</v>
      </c>
      <c r="R1213" s="7">
        <f t="shared" si="111"/>
        <v>115.69230769230769</v>
      </c>
      <c r="S1213" t="str">
        <f t="shared" si="112"/>
        <v>food</v>
      </c>
      <c r="T1213" t="str">
        <f t="shared" si="113"/>
        <v>small batch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108"/>
        <v>520.73254999999995</v>
      </c>
      <c r="P1214" s="13">
        <f t="shared" si="109"/>
        <v>41666.674710648149</v>
      </c>
      <c r="Q1214" s="13">
        <f t="shared" si="110"/>
        <v>41706.674710648149</v>
      </c>
      <c r="R1214" s="7">
        <f t="shared" si="111"/>
        <v>48.104623556581984</v>
      </c>
      <c r="S1214" t="str">
        <f t="shared" si="112"/>
        <v>food</v>
      </c>
      <c r="T1214" t="str">
        <f t="shared" si="113"/>
        <v>small batch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108"/>
        <v>110.65833333333333</v>
      </c>
      <c r="P1215" s="13">
        <f t="shared" si="109"/>
        <v>41786.390543981484</v>
      </c>
      <c r="Q1215" s="13">
        <f t="shared" si="110"/>
        <v>41816.390543981484</v>
      </c>
      <c r="R1215" s="7">
        <f t="shared" si="111"/>
        <v>74.184357541899445</v>
      </c>
      <c r="S1215" t="str">
        <f t="shared" si="112"/>
        <v>food</v>
      </c>
      <c r="T1215" t="str">
        <f t="shared" si="113"/>
        <v>small batch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108"/>
        <v>101.14333333333335</v>
      </c>
      <c r="P1216" s="13">
        <f t="shared" si="109"/>
        <v>41789.646805555552</v>
      </c>
      <c r="Q1216" s="13">
        <f t="shared" si="110"/>
        <v>41819.646805555552</v>
      </c>
      <c r="R1216" s="7">
        <f t="shared" si="111"/>
        <v>123.34552845528455</v>
      </c>
      <c r="S1216" t="str">
        <f t="shared" si="112"/>
        <v>food</v>
      </c>
      <c r="T1216" t="str">
        <f t="shared" si="113"/>
        <v>small batch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108"/>
        <v>294.20799999999997</v>
      </c>
      <c r="P1217" s="13">
        <f t="shared" si="109"/>
        <v>42692.54987268518</v>
      </c>
      <c r="Q1217" s="13">
        <f t="shared" si="110"/>
        <v>42723.082638888889</v>
      </c>
      <c r="R1217" s="7">
        <f t="shared" si="111"/>
        <v>66.623188405797094</v>
      </c>
      <c r="S1217" t="str">
        <f t="shared" si="112"/>
        <v>food</v>
      </c>
      <c r="T1217" t="str">
        <f t="shared" si="113"/>
        <v>small batch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ref="O1218:O1281" si="114">(E1218/D1218)*100</f>
        <v>105.77749999999999</v>
      </c>
      <c r="P1218" s="13">
        <f t="shared" ref="P1218:P1281" si="115">(((J1218/60)/60)/24)+DATE(1970,1,1)+(-6/24)</f>
        <v>42643.392800925925</v>
      </c>
      <c r="Q1218" s="13">
        <f t="shared" ref="Q1218:Q1281" si="116">(((I1218/60)/60)/24)+DATE(1970,1,1)+(-6/24)</f>
        <v>42673.392800925925</v>
      </c>
      <c r="R1218" s="7">
        <f t="shared" ref="R1218:R1281" si="117">E1218/L1218</f>
        <v>104.99007444168734</v>
      </c>
      <c r="S1218" t="str">
        <f t="shared" ref="S1218:S1281" si="118">LEFT(N1218,SEARCH("/",N1218,1)-1)</f>
        <v>food</v>
      </c>
      <c r="T1218" t="str">
        <f t="shared" ref="T1218:T1281" si="119">RIGHT(N1218,LEN(N1218)-SEARCH("/",N1218,1))</f>
        <v>small batch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si="114"/>
        <v>107.88</v>
      </c>
      <c r="P1219" s="13">
        <f t="shared" si="115"/>
        <v>42186.875625000001</v>
      </c>
      <c r="Q1219" s="13">
        <f t="shared" si="116"/>
        <v>42207.957638888889</v>
      </c>
      <c r="R1219" s="7">
        <f t="shared" si="117"/>
        <v>74.22935779816514</v>
      </c>
      <c r="S1219" t="str">
        <f t="shared" si="118"/>
        <v>food</v>
      </c>
      <c r="T1219" t="str">
        <f t="shared" si="119"/>
        <v>small batch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114"/>
        <v>125.94166666666666</v>
      </c>
      <c r="P1220" s="13">
        <f t="shared" si="115"/>
        <v>42052.416990740734</v>
      </c>
      <c r="Q1220" s="13">
        <f t="shared" si="116"/>
        <v>42082.375324074077</v>
      </c>
      <c r="R1220" s="7">
        <f t="shared" si="117"/>
        <v>81.252688172043008</v>
      </c>
      <c r="S1220" t="str">
        <f t="shared" si="118"/>
        <v>food</v>
      </c>
      <c r="T1220" t="str">
        <f t="shared" si="119"/>
        <v>small batch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114"/>
        <v>202.51495</v>
      </c>
      <c r="P1221" s="13">
        <f t="shared" si="115"/>
        <v>41836.375254629631</v>
      </c>
      <c r="Q1221" s="13">
        <f t="shared" si="116"/>
        <v>41866.375254629631</v>
      </c>
      <c r="R1221" s="7">
        <f t="shared" si="117"/>
        <v>130.23469453376205</v>
      </c>
      <c r="S1221" t="str">
        <f t="shared" si="118"/>
        <v>food</v>
      </c>
      <c r="T1221" t="str">
        <f t="shared" si="119"/>
        <v>small batch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114"/>
        <v>108.60000000000001</v>
      </c>
      <c r="P1222" s="13">
        <f t="shared" si="115"/>
        <v>42485.504525462966</v>
      </c>
      <c r="Q1222" s="13">
        <f t="shared" si="116"/>
        <v>42515.504525462966</v>
      </c>
      <c r="R1222" s="7">
        <f t="shared" si="117"/>
        <v>53.409836065573771</v>
      </c>
      <c r="S1222" t="str">
        <f t="shared" si="118"/>
        <v>food</v>
      </c>
      <c r="T1222" t="str">
        <f t="shared" si="119"/>
        <v>small batch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114"/>
        <v>172.8</v>
      </c>
      <c r="P1223" s="13">
        <f t="shared" si="115"/>
        <v>42242.940057870372</v>
      </c>
      <c r="Q1223" s="13">
        <f t="shared" si="116"/>
        <v>42272.940057870372</v>
      </c>
      <c r="R1223" s="7">
        <f t="shared" si="117"/>
        <v>75.130434782608702</v>
      </c>
      <c r="S1223" t="str">
        <f t="shared" si="118"/>
        <v>food</v>
      </c>
      <c r="T1223" t="str">
        <f t="shared" si="119"/>
        <v>small batch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114"/>
        <v>167.98</v>
      </c>
      <c r="P1224" s="13">
        <f t="shared" si="115"/>
        <v>42670.352673611109</v>
      </c>
      <c r="Q1224" s="13">
        <f t="shared" si="116"/>
        <v>42700.39434027778</v>
      </c>
      <c r="R1224" s="7">
        <f t="shared" si="117"/>
        <v>75.666666666666671</v>
      </c>
      <c r="S1224" t="str">
        <f t="shared" si="118"/>
        <v>food</v>
      </c>
      <c r="T1224" t="str">
        <f t="shared" si="119"/>
        <v>small batch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114"/>
        <v>427.20000000000005</v>
      </c>
      <c r="P1225" s="13">
        <f t="shared" si="115"/>
        <v>42654.219826388886</v>
      </c>
      <c r="Q1225" s="13">
        <f t="shared" si="116"/>
        <v>42685.916666666672</v>
      </c>
      <c r="R1225" s="7">
        <f t="shared" si="117"/>
        <v>31.691394658753708</v>
      </c>
      <c r="S1225" t="str">
        <f t="shared" si="118"/>
        <v>food</v>
      </c>
      <c r="T1225" t="str">
        <f t="shared" si="119"/>
        <v>small batch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114"/>
        <v>107.5</v>
      </c>
      <c r="P1226" s="13">
        <f t="shared" si="115"/>
        <v>42607.066122685181</v>
      </c>
      <c r="Q1226" s="13">
        <f t="shared" si="116"/>
        <v>42612.983333333337</v>
      </c>
      <c r="R1226" s="7">
        <f t="shared" si="117"/>
        <v>47.777777777777779</v>
      </c>
      <c r="S1226" t="str">
        <f t="shared" si="118"/>
        <v>food</v>
      </c>
      <c r="T1226" t="str">
        <f t="shared" si="119"/>
        <v>small batch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114"/>
        <v>108</v>
      </c>
      <c r="P1227" s="13">
        <f t="shared" si="115"/>
        <v>41942.892534722225</v>
      </c>
      <c r="Q1227" s="13">
        <f t="shared" si="116"/>
        <v>41972.934201388889</v>
      </c>
      <c r="R1227" s="7">
        <f t="shared" si="117"/>
        <v>90</v>
      </c>
      <c r="S1227" t="str">
        <f t="shared" si="118"/>
        <v>food</v>
      </c>
      <c r="T1227" t="str">
        <f t="shared" si="119"/>
        <v>small batch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114"/>
        <v>101.53353333333335</v>
      </c>
      <c r="P1228" s="13">
        <f t="shared" si="115"/>
        <v>41901.82240740741</v>
      </c>
      <c r="Q1228" s="13">
        <f t="shared" si="116"/>
        <v>41939.882638888892</v>
      </c>
      <c r="R1228" s="7">
        <f t="shared" si="117"/>
        <v>149.31401960784314</v>
      </c>
      <c r="S1228" t="str">
        <f t="shared" si="118"/>
        <v>food</v>
      </c>
      <c r="T1228" t="str">
        <f t="shared" si="119"/>
        <v>small batch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114"/>
        <v>115.45</v>
      </c>
      <c r="P1229" s="13">
        <f t="shared" si="115"/>
        <v>42779.658449074079</v>
      </c>
      <c r="Q1229" s="13">
        <f t="shared" si="116"/>
        <v>42799.658449074079</v>
      </c>
      <c r="R1229" s="7">
        <f t="shared" si="117"/>
        <v>62.06989247311828</v>
      </c>
      <c r="S1229" t="str">
        <f t="shared" si="118"/>
        <v>food</v>
      </c>
      <c r="T1229" t="str">
        <f t="shared" si="119"/>
        <v>small batch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114"/>
        <v>133.5</v>
      </c>
      <c r="P1230" s="13">
        <f t="shared" si="115"/>
        <v>42338.59375</v>
      </c>
      <c r="Q1230" s="13">
        <f t="shared" si="116"/>
        <v>42367.708333333328</v>
      </c>
      <c r="R1230" s="7">
        <f t="shared" si="117"/>
        <v>53.4</v>
      </c>
      <c r="S1230" t="str">
        <f t="shared" si="118"/>
        <v>food</v>
      </c>
      <c r="T1230" t="str">
        <f t="shared" si="119"/>
        <v>small batch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114"/>
        <v>154.69999999999999</v>
      </c>
      <c r="P1231" s="13">
        <f t="shared" si="115"/>
        <v>42738.442233796297</v>
      </c>
      <c r="Q1231" s="13">
        <f t="shared" si="116"/>
        <v>42768.442233796297</v>
      </c>
      <c r="R1231" s="7">
        <f t="shared" si="117"/>
        <v>69.268656716417908</v>
      </c>
      <c r="S1231" t="str">
        <f t="shared" si="118"/>
        <v>food</v>
      </c>
      <c r="T1231" t="str">
        <f t="shared" si="119"/>
        <v>small batch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114"/>
        <v>100.84571428571429</v>
      </c>
      <c r="P1232" s="13">
        <f t="shared" si="115"/>
        <v>42769.951481481476</v>
      </c>
      <c r="Q1232" s="13">
        <f t="shared" si="116"/>
        <v>42804.951481481476</v>
      </c>
      <c r="R1232" s="7">
        <f t="shared" si="117"/>
        <v>271.50769230769231</v>
      </c>
      <c r="S1232" t="str">
        <f t="shared" si="118"/>
        <v>food</v>
      </c>
      <c r="T1232" t="str">
        <f t="shared" si="119"/>
        <v>small batch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114"/>
        <v>182</v>
      </c>
      <c r="P1233" s="13">
        <f t="shared" si="115"/>
        <v>42452.531828703708</v>
      </c>
      <c r="Q1233" s="13">
        <f t="shared" si="116"/>
        <v>42480.531828703708</v>
      </c>
      <c r="R1233" s="7">
        <f t="shared" si="117"/>
        <v>34.125</v>
      </c>
      <c r="S1233" t="str">
        <f t="shared" si="118"/>
        <v>food</v>
      </c>
      <c r="T1233" t="str">
        <f t="shared" si="119"/>
        <v>small batch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114"/>
        <v>180.86666666666667</v>
      </c>
      <c r="P1234" s="13">
        <f t="shared" si="115"/>
        <v>42761.711099537039</v>
      </c>
      <c r="Q1234" s="13">
        <f t="shared" si="116"/>
        <v>42791.711099537039</v>
      </c>
      <c r="R1234" s="7">
        <f t="shared" si="117"/>
        <v>40.492537313432834</v>
      </c>
      <c r="S1234" t="str">
        <f t="shared" si="118"/>
        <v>food</v>
      </c>
      <c r="T1234" t="str">
        <f t="shared" si="119"/>
        <v>small batch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114"/>
        <v>102.30434782608695</v>
      </c>
      <c r="P1235" s="13">
        <f t="shared" si="115"/>
        <v>42423.352500000001</v>
      </c>
      <c r="Q1235" s="13">
        <f t="shared" si="116"/>
        <v>42453.310833333337</v>
      </c>
      <c r="R1235" s="7">
        <f t="shared" si="117"/>
        <v>189.75806451612902</v>
      </c>
      <c r="S1235" t="str">
        <f t="shared" si="118"/>
        <v>food</v>
      </c>
      <c r="T1235" t="str">
        <f t="shared" si="119"/>
        <v>small batch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114"/>
        <v>110.17999999999999</v>
      </c>
      <c r="P1236" s="13">
        <f t="shared" si="115"/>
        <v>42495.621736111112</v>
      </c>
      <c r="Q1236" s="13">
        <f t="shared" si="116"/>
        <v>42530.541666666672</v>
      </c>
      <c r="R1236" s="7">
        <f t="shared" si="117"/>
        <v>68.862499999999997</v>
      </c>
      <c r="S1236" t="str">
        <f t="shared" si="118"/>
        <v>food</v>
      </c>
      <c r="T1236" t="str">
        <f t="shared" si="119"/>
        <v>small batch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114"/>
        <v>102.25</v>
      </c>
      <c r="P1237" s="13">
        <f t="shared" si="115"/>
        <v>42407.387557870374</v>
      </c>
      <c r="Q1237" s="13">
        <f t="shared" si="116"/>
        <v>42452.345891203702</v>
      </c>
      <c r="R1237" s="7">
        <f t="shared" si="117"/>
        <v>108.77659574468085</v>
      </c>
      <c r="S1237" t="str">
        <f t="shared" si="118"/>
        <v>food</v>
      </c>
      <c r="T1237" t="str">
        <f t="shared" si="119"/>
        <v>small batch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114"/>
        <v>100.78823529411764</v>
      </c>
      <c r="P1238" s="13">
        <f t="shared" si="115"/>
        <v>42703.937118055561</v>
      </c>
      <c r="Q1238" s="13">
        <f t="shared" si="116"/>
        <v>42737.928472222222</v>
      </c>
      <c r="R1238" s="7">
        <f t="shared" si="117"/>
        <v>125.98529411764706</v>
      </c>
      <c r="S1238" t="str">
        <f t="shared" si="118"/>
        <v>food</v>
      </c>
      <c r="T1238" t="str">
        <f t="shared" si="119"/>
        <v>small batch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114"/>
        <v>103.8</v>
      </c>
      <c r="P1239" s="13">
        <f t="shared" si="115"/>
        <v>40783.762696759259</v>
      </c>
      <c r="Q1239" s="13">
        <f t="shared" si="116"/>
        <v>40816.875</v>
      </c>
      <c r="R1239" s="7">
        <f t="shared" si="117"/>
        <v>90.523255813953483</v>
      </c>
      <c r="S1239" t="str">
        <f t="shared" si="118"/>
        <v>music</v>
      </c>
      <c r="T1239" t="str">
        <f t="shared" si="119"/>
        <v>indie rock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114"/>
        <v>110.70833333333334</v>
      </c>
      <c r="P1240" s="13">
        <f t="shared" si="115"/>
        <v>41088.936296296299</v>
      </c>
      <c r="Q1240" s="13">
        <f t="shared" si="116"/>
        <v>41108.936296296299</v>
      </c>
      <c r="R1240" s="7">
        <f t="shared" si="117"/>
        <v>28.880434782608695</v>
      </c>
      <c r="S1240" t="str">
        <f t="shared" si="118"/>
        <v>music</v>
      </c>
      <c r="T1240" t="str">
        <f t="shared" si="119"/>
        <v>indie rock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114"/>
        <v>116.25000000000001</v>
      </c>
      <c r="P1241" s="13">
        <f t="shared" si="115"/>
        <v>41340.861400462964</v>
      </c>
      <c r="Q1241" s="13">
        <f t="shared" si="116"/>
        <v>41380.541666666664</v>
      </c>
      <c r="R1241" s="7">
        <f t="shared" si="117"/>
        <v>31</v>
      </c>
      <c r="S1241" t="str">
        <f t="shared" si="118"/>
        <v>music</v>
      </c>
      <c r="T1241" t="str">
        <f t="shared" si="119"/>
        <v>indie rock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114"/>
        <v>111.1</v>
      </c>
      <c r="P1242" s="13">
        <f t="shared" si="115"/>
        <v>42248.65042824074</v>
      </c>
      <c r="Q1242" s="13">
        <f t="shared" si="116"/>
        <v>42277.561805555553</v>
      </c>
      <c r="R1242" s="7">
        <f t="shared" si="117"/>
        <v>51.674418604651166</v>
      </c>
      <c r="S1242" t="str">
        <f t="shared" si="118"/>
        <v>music</v>
      </c>
      <c r="T1242" t="str">
        <f t="shared" si="119"/>
        <v>indie rock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114"/>
        <v>180.14285714285714</v>
      </c>
      <c r="P1243" s="13">
        <f t="shared" si="115"/>
        <v>41145.469305555554</v>
      </c>
      <c r="Q1243" s="13">
        <f t="shared" si="116"/>
        <v>41175.469305555554</v>
      </c>
      <c r="R1243" s="7">
        <f t="shared" si="117"/>
        <v>26.270833333333332</v>
      </c>
      <c r="S1243" t="str">
        <f t="shared" si="118"/>
        <v>music</v>
      </c>
      <c r="T1243" t="str">
        <f t="shared" si="119"/>
        <v>indie rock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114"/>
        <v>100</v>
      </c>
      <c r="P1244" s="13">
        <f t="shared" si="115"/>
        <v>41372.852465277778</v>
      </c>
      <c r="Q1244" s="13">
        <f t="shared" si="116"/>
        <v>41402.852465277778</v>
      </c>
      <c r="R1244" s="7">
        <f t="shared" si="117"/>
        <v>48.07692307692308</v>
      </c>
      <c r="S1244" t="str">
        <f t="shared" si="118"/>
        <v>music</v>
      </c>
      <c r="T1244" t="str">
        <f t="shared" si="119"/>
        <v>indie rock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114"/>
        <v>118.5</v>
      </c>
      <c r="P1245" s="13">
        <f t="shared" si="115"/>
        <v>41025.624201388891</v>
      </c>
      <c r="Q1245" s="13">
        <f t="shared" si="116"/>
        <v>41039.458333333336</v>
      </c>
      <c r="R1245" s="7">
        <f t="shared" si="117"/>
        <v>27.558139534883722</v>
      </c>
      <c r="S1245" t="str">
        <f t="shared" si="118"/>
        <v>music</v>
      </c>
      <c r="T1245" t="str">
        <f t="shared" si="119"/>
        <v>indie rock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114"/>
        <v>107.21700000000001</v>
      </c>
      <c r="P1246" s="13">
        <f t="shared" si="115"/>
        <v>41173.904178240737</v>
      </c>
      <c r="Q1246" s="13">
        <f t="shared" si="116"/>
        <v>41209.958333333336</v>
      </c>
      <c r="R1246" s="7">
        <f t="shared" si="117"/>
        <v>36.97137931034483</v>
      </c>
      <c r="S1246" t="str">
        <f t="shared" si="118"/>
        <v>music</v>
      </c>
      <c r="T1246" t="str">
        <f t="shared" si="119"/>
        <v>indie rock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114"/>
        <v>113.66666666666667</v>
      </c>
      <c r="P1247" s="13">
        <f t="shared" si="115"/>
        <v>40557.179733796293</v>
      </c>
      <c r="Q1247" s="13">
        <f t="shared" si="116"/>
        <v>40582.179733796293</v>
      </c>
      <c r="R1247" s="7">
        <f t="shared" si="117"/>
        <v>29.021276595744681</v>
      </c>
      <c r="S1247" t="str">
        <f t="shared" si="118"/>
        <v>music</v>
      </c>
      <c r="T1247" t="str">
        <f t="shared" si="119"/>
        <v>indie rock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114"/>
        <v>103.16400000000002</v>
      </c>
      <c r="P1248" s="13">
        <f t="shared" si="115"/>
        <v>41022.82471064815</v>
      </c>
      <c r="Q1248" s="13">
        <f t="shared" si="116"/>
        <v>41052.82471064815</v>
      </c>
      <c r="R1248" s="7">
        <f t="shared" si="117"/>
        <v>28.65666666666667</v>
      </c>
      <c r="S1248" t="str">
        <f t="shared" si="118"/>
        <v>music</v>
      </c>
      <c r="T1248" t="str">
        <f t="shared" si="119"/>
        <v>indie rock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114"/>
        <v>128</v>
      </c>
      <c r="P1249" s="13">
        <f t="shared" si="115"/>
        <v>40893.742962962962</v>
      </c>
      <c r="Q1249" s="13">
        <f t="shared" si="116"/>
        <v>40933.742962962962</v>
      </c>
      <c r="R1249" s="7">
        <f t="shared" si="117"/>
        <v>37.647058823529413</v>
      </c>
      <c r="S1249" t="str">
        <f t="shared" si="118"/>
        <v>music</v>
      </c>
      <c r="T1249" t="str">
        <f t="shared" si="119"/>
        <v>indie rock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114"/>
        <v>135.76026666666667</v>
      </c>
      <c r="P1250" s="13">
        <f t="shared" si="115"/>
        <v>40353.86550925926</v>
      </c>
      <c r="Q1250" s="13">
        <f t="shared" si="116"/>
        <v>40424.793749999997</v>
      </c>
      <c r="R1250" s="7">
        <f t="shared" si="117"/>
        <v>97.904038461538462</v>
      </c>
      <c r="S1250" t="str">
        <f t="shared" si="118"/>
        <v>music</v>
      </c>
      <c r="T1250" t="str">
        <f t="shared" si="119"/>
        <v>indie rock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114"/>
        <v>100</v>
      </c>
      <c r="P1251" s="13">
        <f t="shared" si="115"/>
        <v>41193.498483796298</v>
      </c>
      <c r="Q1251" s="13">
        <f t="shared" si="116"/>
        <v>41223.540150462963</v>
      </c>
      <c r="R1251" s="7">
        <f t="shared" si="117"/>
        <v>42.553191489361701</v>
      </c>
      <c r="S1251" t="str">
        <f t="shared" si="118"/>
        <v>music</v>
      </c>
      <c r="T1251" t="str">
        <f t="shared" si="119"/>
        <v>indie rock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114"/>
        <v>100.00360000000002</v>
      </c>
      <c r="P1252" s="13">
        <f t="shared" si="115"/>
        <v>40416.761296296296</v>
      </c>
      <c r="Q1252" s="13">
        <f t="shared" si="116"/>
        <v>40461.761296296296</v>
      </c>
      <c r="R1252" s="7">
        <f t="shared" si="117"/>
        <v>131.58368421052631</v>
      </c>
      <c r="S1252" t="str">
        <f t="shared" si="118"/>
        <v>music</v>
      </c>
      <c r="T1252" t="str">
        <f t="shared" si="119"/>
        <v>indie rock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114"/>
        <v>104.71999999999998</v>
      </c>
      <c r="P1253" s="13">
        <f t="shared" si="115"/>
        <v>40310.037673611114</v>
      </c>
      <c r="Q1253" s="13">
        <f t="shared" si="116"/>
        <v>40369.666666666664</v>
      </c>
      <c r="R1253" s="7">
        <f t="shared" si="117"/>
        <v>32.320987654320987</v>
      </c>
      <c r="S1253" t="str">
        <f t="shared" si="118"/>
        <v>music</v>
      </c>
      <c r="T1253" t="str">
        <f t="shared" si="119"/>
        <v>indie rock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114"/>
        <v>105.02249999999999</v>
      </c>
      <c r="P1254" s="13">
        <f t="shared" si="115"/>
        <v>41913.078356481477</v>
      </c>
      <c r="Q1254" s="13">
        <f t="shared" si="116"/>
        <v>41946.120023148149</v>
      </c>
      <c r="R1254" s="7">
        <f t="shared" si="117"/>
        <v>61.103999999999999</v>
      </c>
      <c r="S1254" t="str">
        <f t="shared" si="118"/>
        <v>music</v>
      </c>
      <c r="T1254" t="str">
        <f t="shared" si="119"/>
        <v>indie rock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114"/>
        <v>171.33333333333334</v>
      </c>
      <c r="P1255" s="13">
        <f t="shared" si="115"/>
        <v>41088.441493055558</v>
      </c>
      <c r="Q1255" s="13">
        <f t="shared" si="116"/>
        <v>41133.441493055558</v>
      </c>
      <c r="R1255" s="7">
        <f t="shared" si="117"/>
        <v>31.341463414634145</v>
      </c>
      <c r="S1255" t="str">
        <f t="shared" si="118"/>
        <v>music</v>
      </c>
      <c r="T1255" t="str">
        <f t="shared" si="119"/>
        <v>indie rock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114"/>
        <v>127.49999999999999</v>
      </c>
      <c r="P1256" s="13">
        <f t="shared" si="115"/>
        <v>41257.700381944444</v>
      </c>
      <c r="Q1256" s="13">
        <f t="shared" si="116"/>
        <v>41287.700381944444</v>
      </c>
      <c r="R1256" s="7">
        <f t="shared" si="117"/>
        <v>129.1139240506329</v>
      </c>
      <c r="S1256" t="str">
        <f t="shared" si="118"/>
        <v>music</v>
      </c>
      <c r="T1256" t="str">
        <f t="shared" si="119"/>
        <v>indie rock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114"/>
        <v>133.44333333333333</v>
      </c>
      <c r="P1257" s="13">
        <f t="shared" si="115"/>
        <v>41107.476782407408</v>
      </c>
      <c r="Q1257" s="13">
        <f t="shared" si="116"/>
        <v>41117.833333333336</v>
      </c>
      <c r="R1257" s="7">
        <f t="shared" si="117"/>
        <v>25.020624999999999</v>
      </c>
      <c r="S1257" t="str">
        <f t="shared" si="118"/>
        <v>music</v>
      </c>
      <c r="T1257" t="str">
        <f t="shared" si="119"/>
        <v>indie rock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114"/>
        <v>100</v>
      </c>
      <c r="P1258" s="13">
        <f t="shared" si="115"/>
        <v>42227.686157407406</v>
      </c>
      <c r="Q1258" s="13">
        <f t="shared" si="116"/>
        <v>42287.686157407406</v>
      </c>
      <c r="R1258" s="7">
        <f t="shared" si="117"/>
        <v>250</v>
      </c>
      <c r="S1258" t="str">
        <f t="shared" si="118"/>
        <v>music</v>
      </c>
      <c r="T1258" t="str">
        <f t="shared" si="119"/>
        <v>indie rock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114"/>
        <v>112.91099999999999</v>
      </c>
      <c r="P1259" s="13">
        <f t="shared" si="115"/>
        <v>40999.395925925928</v>
      </c>
      <c r="Q1259" s="13">
        <f t="shared" si="116"/>
        <v>41029.395925925928</v>
      </c>
      <c r="R1259" s="7">
        <f t="shared" si="117"/>
        <v>47.541473684210523</v>
      </c>
      <c r="S1259" t="str">
        <f t="shared" si="118"/>
        <v>music</v>
      </c>
      <c r="T1259" t="str">
        <f t="shared" si="119"/>
        <v>indie rock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114"/>
        <v>100.1</v>
      </c>
      <c r="P1260" s="13">
        <f t="shared" si="115"/>
        <v>40711.532210648147</v>
      </c>
      <c r="Q1260" s="13">
        <f t="shared" si="116"/>
        <v>40756.532210648147</v>
      </c>
      <c r="R1260" s="7">
        <f t="shared" si="117"/>
        <v>40.04</v>
      </c>
      <c r="S1260" t="str">
        <f t="shared" si="118"/>
        <v>music</v>
      </c>
      <c r="T1260" t="str">
        <f t="shared" si="119"/>
        <v>indie rock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114"/>
        <v>113.72727272727272</v>
      </c>
      <c r="P1261" s="13">
        <f t="shared" si="115"/>
        <v>40970.500034722223</v>
      </c>
      <c r="Q1261" s="13">
        <f t="shared" si="116"/>
        <v>41030.458368055559</v>
      </c>
      <c r="R1261" s="7">
        <f t="shared" si="117"/>
        <v>65.84210526315789</v>
      </c>
      <c r="S1261" t="str">
        <f t="shared" si="118"/>
        <v>music</v>
      </c>
      <c r="T1261" t="str">
        <f t="shared" si="119"/>
        <v>indie rock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114"/>
        <v>119.31742857142855</v>
      </c>
      <c r="P1262" s="13">
        <f t="shared" si="115"/>
        <v>40771.666701388887</v>
      </c>
      <c r="Q1262" s="13">
        <f t="shared" si="116"/>
        <v>40801.666701388887</v>
      </c>
      <c r="R1262" s="7">
        <f t="shared" si="117"/>
        <v>46.401222222222216</v>
      </c>
      <c r="S1262" t="str">
        <f t="shared" si="118"/>
        <v>music</v>
      </c>
      <c r="T1262" t="str">
        <f t="shared" si="119"/>
        <v>indie rock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114"/>
        <v>103.25</v>
      </c>
      <c r="P1263" s="13">
        <f t="shared" si="115"/>
        <v>40793.748599537037</v>
      </c>
      <c r="Q1263" s="13">
        <f t="shared" si="116"/>
        <v>40828.748599537037</v>
      </c>
      <c r="R1263" s="7">
        <f t="shared" si="117"/>
        <v>50.365853658536587</v>
      </c>
      <c r="S1263" t="str">
        <f t="shared" si="118"/>
        <v>music</v>
      </c>
      <c r="T1263" t="str">
        <f t="shared" si="119"/>
        <v>indie rock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114"/>
        <v>265.66666666666669</v>
      </c>
      <c r="P1264" s="13">
        <f t="shared" si="115"/>
        <v>40991.458055555559</v>
      </c>
      <c r="Q1264" s="13">
        <f t="shared" si="116"/>
        <v>41021.458055555559</v>
      </c>
      <c r="R1264" s="7">
        <f t="shared" si="117"/>
        <v>26.566666666666666</v>
      </c>
      <c r="S1264" t="str">
        <f t="shared" si="118"/>
        <v>music</v>
      </c>
      <c r="T1264" t="str">
        <f t="shared" si="119"/>
        <v>indie rock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114"/>
        <v>100.05066666666667</v>
      </c>
      <c r="P1265" s="13">
        <f t="shared" si="115"/>
        <v>41025.833298611113</v>
      </c>
      <c r="Q1265" s="13">
        <f t="shared" si="116"/>
        <v>41055.833298611113</v>
      </c>
      <c r="R1265" s="7">
        <f t="shared" si="117"/>
        <v>39.493684210526318</v>
      </c>
      <c r="S1265" t="str">
        <f t="shared" si="118"/>
        <v>music</v>
      </c>
      <c r="T1265" t="str">
        <f t="shared" si="119"/>
        <v>indie rock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114"/>
        <v>106.69999999999999</v>
      </c>
      <c r="P1266" s="13">
        <f t="shared" si="115"/>
        <v>40833.383194444446</v>
      </c>
      <c r="Q1266" s="13">
        <f t="shared" si="116"/>
        <v>40863.424861111111</v>
      </c>
      <c r="R1266" s="7">
        <f t="shared" si="117"/>
        <v>49.246153846153845</v>
      </c>
      <c r="S1266" t="str">
        <f t="shared" si="118"/>
        <v>music</v>
      </c>
      <c r="T1266" t="str">
        <f t="shared" si="119"/>
        <v>indie rock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114"/>
        <v>133.67142857142858</v>
      </c>
      <c r="P1267" s="13">
        <f t="shared" si="115"/>
        <v>41373.440266203703</v>
      </c>
      <c r="Q1267" s="13">
        <f t="shared" si="116"/>
        <v>41403.440266203703</v>
      </c>
      <c r="R1267" s="7">
        <f t="shared" si="117"/>
        <v>62.38</v>
      </c>
      <c r="S1267" t="str">
        <f t="shared" si="118"/>
        <v>music</v>
      </c>
      <c r="T1267" t="str">
        <f t="shared" si="119"/>
        <v>indie rock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114"/>
        <v>121.39999999999999</v>
      </c>
      <c r="P1268" s="13">
        <f t="shared" si="115"/>
        <v>41022.977731481478</v>
      </c>
      <c r="Q1268" s="13">
        <f t="shared" si="116"/>
        <v>41082.977731481478</v>
      </c>
      <c r="R1268" s="7">
        <f t="shared" si="117"/>
        <v>37.9375</v>
      </c>
      <c r="S1268" t="str">
        <f t="shared" si="118"/>
        <v>music</v>
      </c>
      <c r="T1268" t="str">
        <f t="shared" si="119"/>
        <v>indie rock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114"/>
        <v>103.2</v>
      </c>
      <c r="P1269" s="13">
        <f t="shared" si="115"/>
        <v>40542.589282407411</v>
      </c>
      <c r="Q1269" s="13">
        <f t="shared" si="116"/>
        <v>40558.82708333333</v>
      </c>
      <c r="R1269" s="7">
        <f t="shared" si="117"/>
        <v>51.6</v>
      </c>
      <c r="S1269" t="str">
        <f t="shared" si="118"/>
        <v>music</v>
      </c>
      <c r="T1269" t="str">
        <f t="shared" si="119"/>
        <v>indie rock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114"/>
        <v>125</v>
      </c>
      <c r="P1270" s="13">
        <f t="shared" si="115"/>
        <v>41024.735972222225</v>
      </c>
      <c r="Q1270" s="13">
        <f t="shared" si="116"/>
        <v>41076.165972222225</v>
      </c>
      <c r="R1270" s="7">
        <f t="shared" si="117"/>
        <v>27.777777777777779</v>
      </c>
      <c r="S1270" t="str">
        <f t="shared" si="118"/>
        <v>music</v>
      </c>
      <c r="T1270" t="str">
        <f t="shared" si="119"/>
        <v>indie rock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114"/>
        <v>128.69999999999999</v>
      </c>
      <c r="P1271" s="13">
        <f t="shared" si="115"/>
        <v>41347.918287037035</v>
      </c>
      <c r="Q1271" s="13">
        <f t="shared" si="116"/>
        <v>41392.918287037035</v>
      </c>
      <c r="R1271" s="7">
        <f t="shared" si="117"/>
        <v>99.382239382239376</v>
      </c>
      <c r="S1271" t="str">
        <f t="shared" si="118"/>
        <v>music</v>
      </c>
      <c r="T1271" t="str">
        <f t="shared" si="119"/>
        <v>indie rock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114"/>
        <v>101.00533333333333</v>
      </c>
      <c r="P1272" s="13">
        <f t="shared" si="115"/>
        <v>41022.395185185182</v>
      </c>
      <c r="Q1272" s="13">
        <f t="shared" si="116"/>
        <v>41052.395185185182</v>
      </c>
      <c r="R1272" s="7">
        <f t="shared" si="117"/>
        <v>38.848205128205123</v>
      </c>
      <c r="S1272" t="str">
        <f t="shared" si="118"/>
        <v>music</v>
      </c>
      <c r="T1272" t="str">
        <f t="shared" si="119"/>
        <v>indie rock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114"/>
        <v>127.53666666666665</v>
      </c>
      <c r="P1273" s="13">
        <f t="shared" si="115"/>
        <v>41036.696469907409</v>
      </c>
      <c r="Q1273" s="13">
        <f t="shared" si="116"/>
        <v>41066.696469907409</v>
      </c>
      <c r="R1273" s="7">
        <f t="shared" si="117"/>
        <v>45.548809523809524</v>
      </c>
      <c r="S1273" t="str">
        <f t="shared" si="118"/>
        <v>music</v>
      </c>
      <c r="T1273" t="str">
        <f t="shared" si="119"/>
        <v>indie rock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114"/>
        <v>100</v>
      </c>
      <c r="P1274" s="13">
        <f t="shared" si="115"/>
        <v>41327.746435185189</v>
      </c>
      <c r="Q1274" s="13">
        <f t="shared" si="116"/>
        <v>41362.704768518517</v>
      </c>
      <c r="R1274" s="7">
        <f t="shared" si="117"/>
        <v>600</v>
      </c>
      <c r="S1274" t="str">
        <f t="shared" si="118"/>
        <v>music</v>
      </c>
      <c r="T1274" t="str">
        <f t="shared" si="119"/>
        <v>indie rock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114"/>
        <v>112.7715</v>
      </c>
      <c r="P1275" s="13">
        <f t="shared" si="115"/>
        <v>40730.628912037035</v>
      </c>
      <c r="Q1275" s="13">
        <f t="shared" si="116"/>
        <v>40760.628912037035</v>
      </c>
      <c r="R1275" s="7">
        <f t="shared" si="117"/>
        <v>80.551071428571419</v>
      </c>
      <c r="S1275" t="str">
        <f t="shared" si="118"/>
        <v>music</v>
      </c>
      <c r="T1275" t="str">
        <f t="shared" si="119"/>
        <v>indie rock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114"/>
        <v>105.60000000000001</v>
      </c>
      <c r="P1276" s="13">
        <f t="shared" si="115"/>
        <v>42017.717442129629</v>
      </c>
      <c r="Q1276" s="13">
        <f t="shared" si="116"/>
        <v>42031.717442129629</v>
      </c>
      <c r="R1276" s="7">
        <f t="shared" si="117"/>
        <v>52.8</v>
      </c>
      <c r="S1276" t="str">
        <f t="shared" si="118"/>
        <v>music</v>
      </c>
      <c r="T1276" t="str">
        <f t="shared" si="119"/>
        <v>indie rock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114"/>
        <v>202.625</v>
      </c>
      <c r="P1277" s="13">
        <f t="shared" si="115"/>
        <v>41226.398576388885</v>
      </c>
      <c r="Q1277" s="13">
        <f t="shared" si="116"/>
        <v>41274.5</v>
      </c>
      <c r="R1277" s="7">
        <f t="shared" si="117"/>
        <v>47.676470588235297</v>
      </c>
      <c r="S1277" t="str">
        <f t="shared" si="118"/>
        <v>music</v>
      </c>
      <c r="T1277" t="str">
        <f t="shared" si="119"/>
        <v>indie rock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114"/>
        <v>113.33333333333333</v>
      </c>
      <c r="P1278" s="13">
        <f t="shared" si="115"/>
        <v>41053.522858796299</v>
      </c>
      <c r="Q1278" s="13">
        <f t="shared" si="116"/>
        <v>41083.522858796299</v>
      </c>
      <c r="R1278" s="7">
        <f t="shared" si="117"/>
        <v>23.448275862068964</v>
      </c>
      <c r="S1278" t="str">
        <f t="shared" si="118"/>
        <v>music</v>
      </c>
      <c r="T1278" t="str">
        <f t="shared" si="119"/>
        <v>indie rock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114"/>
        <v>109.48792</v>
      </c>
      <c r="P1279" s="13">
        <f t="shared" si="115"/>
        <v>42269.717835648145</v>
      </c>
      <c r="Q1279" s="13">
        <f t="shared" si="116"/>
        <v>42290.717835648145</v>
      </c>
      <c r="R1279" s="7">
        <f t="shared" si="117"/>
        <v>103.68174242424243</v>
      </c>
      <c r="S1279" t="str">
        <f t="shared" si="118"/>
        <v>music</v>
      </c>
      <c r="T1279" t="str">
        <f t="shared" si="119"/>
        <v>classical music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114"/>
        <v>100</v>
      </c>
      <c r="P1280" s="13">
        <f t="shared" si="115"/>
        <v>42460.323611111111</v>
      </c>
      <c r="Q1280" s="13">
        <f t="shared" si="116"/>
        <v>42482.369444444441</v>
      </c>
      <c r="R1280" s="7">
        <f t="shared" si="117"/>
        <v>185.18518518518519</v>
      </c>
      <c r="S1280" t="str">
        <f t="shared" si="118"/>
        <v>music</v>
      </c>
      <c r="T1280" t="str">
        <f t="shared" si="119"/>
        <v>classical music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114"/>
        <v>156.44444444444446</v>
      </c>
      <c r="P1281" s="13">
        <f t="shared" si="115"/>
        <v>41930.725601851853</v>
      </c>
      <c r="Q1281" s="13">
        <f t="shared" si="116"/>
        <v>41960.767268518524</v>
      </c>
      <c r="R1281" s="7">
        <f t="shared" si="117"/>
        <v>54.153846153846153</v>
      </c>
      <c r="S1281" t="str">
        <f t="shared" si="118"/>
        <v>music</v>
      </c>
      <c r="T1281" t="str">
        <f t="shared" si="119"/>
        <v>classical music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ref="O1282:O1345" si="120">(E1282/D1282)*100</f>
        <v>101.6</v>
      </c>
      <c r="P1282" s="13">
        <f t="shared" ref="P1282:P1345" si="121">(((J1282/60)/60)/24)+DATE(1970,1,1)+(-6/24)</f>
        <v>41961.557372685187</v>
      </c>
      <c r="Q1282" s="13">
        <f t="shared" ref="Q1282:Q1345" si="122">(((I1282/60)/60)/24)+DATE(1970,1,1)+(-6/24)</f>
        <v>41993.9375</v>
      </c>
      <c r="R1282" s="7">
        <f t="shared" ref="R1282:R1345" si="123">E1282/L1282</f>
        <v>177.2093023255814</v>
      </c>
      <c r="S1282" t="str">
        <f t="shared" ref="S1282:S1345" si="124">LEFT(N1282,SEARCH("/",N1282,1)-1)</f>
        <v>music</v>
      </c>
      <c r="T1282" t="str">
        <f t="shared" ref="T1282:T1345" si="125">RIGHT(N1282,LEN(N1282)-SEARCH("/",N1282,1))</f>
        <v>classical music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si="120"/>
        <v>100.325</v>
      </c>
      <c r="P1283" s="13">
        <f t="shared" si="121"/>
        <v>41058.594571759262</v>
      </c>
      <c r="Q1283" s="13">
        <f t="shared" si="122"/>
        <v>41088.594571759262</v>
      </c>
      <c r="R1283" s="7">
        <f t="shared" si="123"/>
        <v>100.325</v>
      </c>
      <c r="S1283" t="str">
        <f t="shared" si="124"/>
        <v>music</v>
      </c>
      <c r="T1283" t="str">
        <f t="shared" si="125"/>
        <v>classical music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120"/>
        <v>112.94999999999999</v>
      </c>
      <c r="P1284" s="13">
        <f t="shared" si="121"/>
        <v>41952.841134259259</v>
      </c>
      <c r="Q1284" s="13">
        <f t="shared" si="122"/>
        <v>41980.957638888889</v>
      </c>
      <c r="R1284" s="7">
        <f t="shared" si="123"/>
        <v>136.90909090909091</v>
      </c>
      <c r="S1284" t="str">
        <f t="shared" si="124"/>
        <v>music</v>
      </c>
      <c r="T1284" t="str">
        <f t="shared" si="125"/>
        <v>classical music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120"/>
        <v>102.125</v>
      </c>
      <c r="P1285" s="13">
        <f t="shared" si="121"/>
        <v>41546.50105324074</v>
      </c>
      <c r="Q1285" s="13">
        <f t="shared" si="122"/>
        <v>41564.915972222225</v>
      </c>
      <c r="R1285" s="7">
        <f t="shared" si="123"/>
        <v>57.535211267605632</v>
      </c>
      <c r="S1285" t="str">
        <f t="shared" si="124"/>
        <v>music</v>
      </c>
      <c r="T1285" t="str">
        <f t="shared" si="125"/>
        <v>classical music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120"/>
        <v>107.24974999999999</v>
      </c>
      <c r="P1286" s="13">
        <f t="shared" si="121"/>
        <v>42217.584525462968</v>
      </c>
      <c r="Q1286" s="13">
        <f t="shared" si="122"/>
        <v>42236.208333333328</v>
      </c>
      <c r="R1286" s="7">
        <f t="shared" si="123"/>
        <v>52.962839506172834</v>
      </c>
      <c r="S1286" t="str">
        <f t="shared" si="124"/>
        <v>music</v>
      </c>
      <c r="T1286" t="str">
        <f t="shared" si="125"/>
        <v>classical music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120"/>
        <v>104.28333333333333</v>
      </c>
      <c r="P1287" s="13">
        <f t="shared" si="121"/>
        <v>40947.830729166664</v>
      </c>
      <c r="Q1287" s="13">
        <f t="shared" si="122"/>
        <v>40992.7890625</v>
      </c>
      <c r="R1287" s="7">
        <f t="shared" si="123"/>
        <v>82.328947368421055</v>
      </c>
      <c r="S1287" t="str">
        <f t="shared" si="124"/>
        <v>music</v>
      </c>
      <c r="T1287" t="str">
        <f t="shared" si="125"/>
        <v>classical music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120"/>
        <v>100</v>
      </c>
      <c r="P1288" s="13">
        <f t="shared" si="121"/>
        <v>42081.614641203705</v>
      </c>
      <c r="Q1288" s="13">
        <f t="shared" si="122"/>
        <v>42113.951388888891</v>
      </c>
      <c r="R1288" s="7">
        <f t="shared" si="123"/>
        <v>135.41666666666666</v>
      </c>
      <c r="S1288" t="str">
        <f t="shared" si="124"/>
        <v>music</v>
      </c>
      <c r="T1288" t="str">
        <f t="shared" si="125"/>
        <v>classical music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120"/>
        <v>100.4</v>
      </c>
      <c r="P1289" s="13">
        <f t="shared" si="121"/>
        <v>42208.430023148147</v>
      </c>
      <c r="Q1289" s="13">
        <f t="shared" si="122"/>
        <v>42230.915972222225</v>
      </c>
      <c r="R1289" s="7">
        <f t="shared" si="123"/>
        <v>74.06557377049181</v>
      </c>
      <c r="S1289" t="str">
        <f t="shared" si="124"/>
        <v>music</v>
      </c>
      <c r="T1289" t="str">
        <f t="shared" si="125"/>
        <v>classical music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120"/>
        <v>126.125</v>
      </c>
      <c r="P1290" s="13">
        <f t="shared" si="121"/>
        <v>41107.599143518521</v>
      </c>
      <c r="Q1290" s="13">
        <f t="shared" si="122"/>
        <v>41137.599143518521</v>
      </c>
      <c r="R1290" s="7">
        <f t="shared" si="123"/>
        <v>84.083333333333329</v>
      </c>
      <c r="S1290" t="str">
        <f t="shared" si="124"/>
        <v>music</v>
      </c>
      <c r="T1290" t="str">
        <f t="shared" si="125"/>
        <v>classical music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120"/>
        <v>110.66666666666667</v>
      </c>
      <c r="P1291" s="13">
        <f t="shared" si="121"/>
        <v>41304.501284722224</v>
      </c>
      <c r="Q1291" s="13">
        <f t="shared" si="122"/>
        <v>41334.500787037039</v>
      </c>
      <c r="R1291" s="7">
        <f t="shared" si="123"/>
        <v>61.029411764705884</v>
      </c>
      <c r="S1291" t="str">
        <f t="shared" si="124"/>
        <v>music</v>
      </c>
      <c r="T1291" t="str">
        <f t="shared" si="125"/>
        <v>classical music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120"/>
        <v>105</v>
      </c>
      <c r="P1292" s="13">
        <f t="shared" si="121"/>
        <v>40127.450370370374</v>
      </c>
      <c r="Q1292" s="13">
        <f t="shared" si="122"/>
        <v>40179</v>
      </c>
      <c r="R1292" s="7">
        <f t="shared" si="123"/>
        <v>150</v>
      </c>
      <c r="S1292" t="str">
        <f t="shared" si="124"/>
        <v>music</v>
      </c>
      <c r="T1292" t="str">
        <f t="shared" si="125"/>
        <v>classical music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120"/>
        <v>103.77499999999999</v>
      </c>
      <c r="P1293" s="13">
        <f t="shared" si="121"/>
        <v>41943.541030092594</v>
      </c>
      <c r="Q1293" s="13">
        <f t="shared" si="122"/>
        <v>41974.582696759258</v>
      </c>
      <c r="R1293" s="7">
        <f t="shared" si="123"/>
        <v>266.08974358974359</v>
      </c>
      <c r="S1293" t="str">
        <f t="shared" si="124"/>
        <v>music</v>
      </c>
      <c r="T1293" t="str">
        <f t="shared" si="125"/>
        <v>classical music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120"/>
        <v>115.99999999999999</v>
      </c>
      <c r="P1294" s="13">
        <f t="shared" si="121"/>
        <v>41463.856087962966</v>
      </c>
      <c r="Q1294" s="13">
        <f t="shared" si="122"/>
        <v>41484.856087962966</v>
      </c>
      <c r="R1294" s="7">
        <f t="shared" si="123"/>
        <v>7.25</v>
      </c>
      <c r="S1294" t="str">
        <f t="shared" si="124"/>
        <v>music</v>
      </c>
      <c r="T1294" t="str">
        <f t="shared" si="125"/>
        <v>classical music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120"/>
        <v>110.00000000000001</v>
      </c>
      <c r="P1295" s="13">
        <f t="shared" si="121"/>
        <v>40696.398784722223</v>
      </c>
      <c r="Q1295" s="13">
        <f t="shared" si="122"/>
        <v>40756.398784722223</v>
      </c>
      <c r="R1295" s="7">
        <f t="shared" si="123"/>
        <v>100</v>
      </c>
      <c r="S1295" t="str">
        <f t="shared" si="124"/>
        <v>music</v>
      </c>
      <c r="T1295" t="str">
        <f t="shared" si="125"/>
        <v>classical music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120"/>
        <v>113.01761111111111</v>
      </c>
      <c r="P1296" s="13">
        <f t="shared" si="121"/>
        <v>41298.259965277779</v>
      </c>
      <c r="Q1296" s="13">
        <f t="shared" si="122"/>
        <v>41328.957638888889</v>
      </c>
      <c r="R1296" s="7">
        <f t="shared" si="123"/>
        <v>109.96308108108107</v>
      </c>
      <c r="S1296" t="str">
        <f t="shared" si="124"/>
        <v>music</v>
      </c>
      <c r="T1296" t="str">
        <f t="shared" si="125"/>
        <v>classical music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120"/>
        <v>100.25</v>
      </c>
      <c r="P1297" s="13">
        <f t="shared" si="121"/>
        <v>41977.652222222227</v>
      </c>
      <c r="Q1297" s="13">
        <f t="shared" si="122"/>
        <v>42037.652222222227</v>
      </c>
      <c r="R1297" s="7">
        <f t="shared" si="123"/>
        <v>169.91525423728814</v>
      </c>
      <c r="S1297" t="str">
        <f t="shared" si="124"/>
        <v>music</v>
      </c>
      <c r="T1297" t="str">
        <f t="shared" si="125"/>
        <v>classical music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120"/>
        <v>103.4</v>
      </c>
      <c r="P1298" s="13">
        <f t="shared" si="121"/>
        <v>40785.425011574072</v>
      </c>
      <c r="Q1298" s="13">
        <f t="shared" si="122"/>
        <v>40845.425011574072</v>
      </c>
      <c r="R1298" s="7">
        <f t="shared" si="123"/>
        <v>95.740740740740748</v>
      </c>
      <c r="S1298" t="str">
        <f t="shared" si="124"/>
        <v>music</v>
      </c>
      <c r="T1298" t="str">
        <f t="shared" si="125"/>
        <v>classical music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120"/>
        <v>107.02857142857142</v>
      </c>
      <c r="P1299" s="13">
        <f t="shared" si="121"/>
        <v>41483.199282407404</v>
      </c>
      <c r="Q1299" s="13">
        <f t="shared" si="122"/>
        <v>41543.199282407404</v>
      </c>
      <c r="R1299" s="7">
        <f t="shared" si="123"/>
        <v>59.460317460317462</v>
      </c>
      <c r="S1299" t="str">
        <f t="shared" si="124"/>
        <v>music</v>
      </c>
      <c r="T1299" t="str">
        <f t="shared" si="125"/>
        <v>classical music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120"/>
        <v>103.57142857142858</v>
      </c>
      <c r="P1300" s="13">
        <f t="shared" si="121"/>
        <v>41509.176585648151</v>
      </c>
      <c r="Q1300" s="13">
        <f t="shared" si="122"/>
        <v>41547.915972222225</v>
      </c>
      <c r="R1300" s="7">
        <f t="shared" si="123"/>
        <v>55.769230769230766</v>
      </c>
      <c r="S1300" t="str">
        <f t="shared" si="124"/>
        <v>music</v>
      </c>
      <c r="T1300" t="str">
        <f t="shared" si="125"/>
        <v>classical music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120"/>
        <v>156.4</v>
      </c>
      <c r="P1301" s="13">
        <f t="shared" si="121"/>
        <v>40513.857615740737</v>
      </c>
      <c r="Q1301" s="13">
        <f t="shared" si="122"/>
        <v>40544.875</v>
      </c>
      <c r="R1301" s="7">
        <f t="shared" si="123"/>
        <v>30.076923076923077</v>
      </c>
      <c r="S1301" t="str">
        <f t="shared" si="124"/>
        <v>music</v>
      </c>
      <c r="T1301" t="str">
        <f t="shared" si="125"/>
        <v>classical music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120"/>
        <v>100.82</v>
      </c>
      <c r="P1302" s="13">
        <f t="shared" si="121"/>
        <v>41068.270474537036</v>
      </c>
      <c r="Q1302" s="13">
        <f t="shared" si="122"/>
        <v>41098.270474537036</v>
      </c>
      <c r="R1302" s="7">
        <f t="shared" si="123"/>
        <v>88.438596491228068</v>
      </c>
      <c r="S1302" t="str">
        <f t="shared" si="124"/>
        <v>music</v>
      </c>
      <c r="T1302" t="str">
        <f t="shared" si="125"/>
        <v>classical music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120"/>
        <v>195.3</v>
      </c>
      <c r="P1303" s="13">
        <f t="shared" si="121"/>
        <v>42026.88817129629</v>
      </c>
      <c r="Q1303" s="13">
        <f t="shared" si="122"/>
        <v>42061.770833333328</v>
      </c>
      <c r="R1303" s="7">
        <f t="shared" si="123"/>
        <v>64.032786885245898</v>
      </c>
      <c r="S1303" t="str">
        <f t="shared" si="124"/>
        <v>music</v>
      </c>
      <c r="T1303" t="str">
        <f t="shared" si="125"/>
        <v>classical music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120"/>
        <v>111.71428571428572</v>
      </c>
      <c r="P1304" s="13">
        <f t="shared" si="121"/>
        <v>41524.608553240738</v>
      </c>
      <c r="Q1304" s="13">
        <f t="shared" si="122"/>
        <v>41551.958333333336</v>
      </c>
      <c r="R1304" s="7">
        <f t="shared" si="123"/>
        <v>60.153846153846153</v>
      </c>
      <c r="S1304" t="str">
        <f t="shared" si="124"/>
        <v>music</v>
      </c>
      <c r="T1304" t="str">
        <f t="shared" si="125"/>
        <v>classical music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120"/>
        <v>119.85454545454546</v>
      </c>
      <c r="P1305" s="13">
        <f t="shared" si="121"/>
        <v>40973.523182870369</v>
      </c>
      <c r="Q1305" s="13">
        <f t="shared" si="122"/>
        <v>41003.481516203705</v>
      </c>
      <c r="R1305" s="7">
        <f t="shared" si="123"/>
        <v>49.194029850746269</v>
      </c>
      <c r="S1305" t="str">
        <f t="shared" si="124"/>
        <v>music</v>
      </c>
      <c r="T1305" t="str">
        <f t="shared" si="125"/>
        <v>classical music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120"/>
        <v>101.85</v>
      </c>
      <c r="P1306" s="13">
        <f t="shared" si="121"/>
        <v>42618.375428240746</v>
      </c>
      <c r="Q1306" s="13">
        <f t="shared" si="122"/>
        <v>42642.935416666667</v>
      </c>
      <c r="R1306" s="7">
        <f t="shared" si="123"/>
        <v>165.16216216216216</v>
      </c>
      <c r="S1306" t="str">
        <f t="shared" si="124"/>
        <v>music</v>
      </c>
      <c r="T1306" t="str">
        <f t="shared" si="125"/>
        <v>classical music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120"/>
        <v>102.80254777070064</v>
      </c>
      <c r="P1307" s="13">
        <f t="shared" si="121"/>
        <v>41390.507754629631</v>
      </c>
      <c r="Q1307" s="13">
        <f t="shared" si="122"/>
        <v>41425.458333333336</v>
      </c>
      <c r="R1307" s="7">
        <f t="shared" si="123"/>
        <v>43.621621621621621</v>
      </c>
      <c r="S1307" t="str">
        <f t="shared" si="124"/>
        <v>music</v>
      </c>
      <c r="T1307" t="str">
        <f t="shared" si="125"/>
        <v>classical music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120"/>
        <v>100.84615384615385</v>
      </c>
      <c r="P1308" s="13">
        <f t="shared" si="121"/>
        <v>42228.384328703702</v>
      </c>
      <c r="Q1308" s="13">
        <f t="shared" si="122"/>
        <v>42284.915972222225</v>
      </c>
      <c r="R1308" s="7">
        <f t="shared" si="123"/>
        <v>43.7</v>
      </c>
      <c r="S1308" t="str">
        <f t="shared" si="124"/>
        <v>music</v>
      </c>
      <c r="T1308" t="str">
        <f t="shared" si="125"/>
        <v>classical music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120"/>
        <v>102.73469387755102</v>
      </c>
      <c r="P1309" s="13">
        <f t="shared" si="121"/>
        <v>40961.002141203702</v>
      </c>
      <c r="Q1309" s="13">
        <f t="shared" si="122"/>
        <v>40989.616666666669</v>
      </c>
      <c r="R1309" s="7">
        <f t="shared" si="123"/>
        <v>67.419642857142861</v>
      </c>
      <c r="S1309" t="str">
        <f t="shared" si="124"/>
        <v>music</v>
      </c>
      <c r="T1309" t="str">
        <f t="shared" si="125"/>
        <v>classical music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120"/>
        <v>106.5</v>
      </c>
      <c r="P1310" s="13">
        <f t="shared" si="121"/>
        <v>42769.559965277775</v>
      </c>
      <c r="Q1310" s="13">
        <f t="shared" si="122"/>
        <v>42799.559965277775</v>
      </c>
      <c r="R1310" s="7">
        <f t="shared" si="123"/>
        <v>177.5</v>
      </c>
      <c r="S1310" t="str">
        <f t="shared" si="124"/>
        <v>music</v>
      </c>
      <c r="T1310" t="str">
        <f t="shared" si="125"/>
        <v>classical music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120"/>
        <v>155.53333333333333</v>
      </c>
      <c r="P1311" s="13">
        <f t="shared" si="121"/>
        <v>41112.949155092596</v>
      </c>
      <c r="Q1311" s="13">
        <f t="shared" si="122"/>
        <v>41172.949155092596</v>
      </c>
      <c r="R1311" s="7">
        <f t="shared" si="123"/>
        <v>38.883333333333333</v>
      </c>
      <c r="S1311" t="str">
        <f t="shared" si="124"/>
        <v>music</v>
      </c>
      <c r="T1311" t="str">
        <f t="shared" si="125"/>
        <v>classical music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120"/>
        <v>122.8</v>
      </c>
      <c r="P1312" s="13">
        <f t="shared" si="121"/>
        <v>42124.828275462962</v>
      </c>
      <c r="Q1312" s="13">
        <f t="shared" si="122"/>
        <v>42155.915972222225</v>
      </c>
      <c r="R1312" s="7">
        <f t="shared" si="123"/>
        <v>54.985074626865675</v>
      </c>
      <c r="S1312" t="str">
        <f t="shared" si="124"/>
        <v>music</v>
      </c>
      <c r="T1312" t="str">
        <f t="shared" si="125"/>
        <v>classical music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120"/>
        <v>107.35</v>
      </c>
      <c r="P1313" s="13">
        <f t="shared" si="121"/>
        <v>41026.405011574076</v>
      </c>
      <c r="Q1313" s="13">
        <f t="shared" si="122"/>
        <v>41057.405011574076</v>
      </c>
      <c r="R1313" s="7">
        <f t="shared" si="123"/>
        <v>61.342857142857142</v>
      </c>
      <c r="S1313" t="str">
        <f t="shared" si="124"/>
        <v>music</v>
      </c>
      <c r="T1313" t="str">
        <f t="shared" si="125"/>
        <v>classical music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120"/>
        <v>105.50335570469798</v>
      </c>
      <c r="P1314" s="13">
        <f t="shared" si="121"/>
        <v>41222.741400462961</v>
      </c>
      <c r="Q1314" s="13">
        <f t="shared" si="122"/>
        <v>41267.741400462961</v>
      </c>
      <c r="R1314" s="7">
        <f t="shared" si="123"/>
        <v>23.117647058823529</v>
      </c>
      <c r="S1314" t="str">
        <f t="shared" si="124"/>
        <v>music</v>
      </c>
      <c r="T1314" t="str">
        <f t="shared" si="125"/>
        <v>classical music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120"/>
        <v>118.44444444444444</v>
      </c>
      <c r="P1315" s="13">
        <f t="shared" si="121"/>
        <v>41744.495208333334</v>
      </c>
      <c r="Q1315" s="13">
        <f t="shared" si="122"/>
        <v>41774.495208333334</v>
      </c>
      <c r="R1315" s="7">
        <f t="shared" si="123"/>
        <v>29.611111111111111</v>
      </c>
      <c r="S1315" t="str">
        <f t="shared" si="124"/>
        <v>music</v>
      </c>
      <c r="T1315" t="str">
        <f t="shared" si="125"/>
        <v>classical music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120"/>
        <v>108.88</v>
      </c>
      <c r="P1316" s="13">
        <f t="shared" si="121"/>
        <v>42093.610023148154</v>
      </c>
      <c r="Q1316" s="13">
        <f t="shared" si="122"/>
        <v>42125.332638888889</v>
      </c>
      <c r="R1316" s="7">
        <f t="shared" si="123"/>
        <v>75.611111111111114</v>
      </c>
      <c r="S1316" t="str">
        <f t="shared" si="124"/>
        <v>music</v>
      </c>
      <c r="T1316" t="str">
        <f t="shared" si="125"/>
        <v>classical music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120"/>
        <v>111.25</v>
      </c>
      <c r="P1317" s="13">
        <f t="shared" si="121"/>
        <v>40829.623657407406</v>
      </c>
      <c r="Q1317" s="13">
        <f t="shared" si="122"/>
        <v>40862.567361111112</v>
      </c>
      <c r="R1317" s="7">
        <f t="shared" si="123"/>
        <v>35.6</v>
      </c>
      <c r="S1317" t="str">
        <f t="shared" si="124"/>
        <v>music</v>
      </c>
      <c r="T1317" t="str">
        <f t="shared" si="125"/>
        <v>classical music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120"/>
        <v>100.1</v>
      </c>
      <c r="P1318" s="13">
        <f t="shared" si="121"/>
        <v>42039.701087962967</v>
      </c>
      <c r="Q1318" s="13">
        <f t="shared" si="122"/>
        <v>42069.701087962967</v>
      </c>
      <c r="R1318" s="7">
        <f t="shared" si="123"/>
        <v>143</v>
      </c>
      <c r="S1318" t="str">
        <f t="shared" si="124"/>
        <v>music</v>
      </c>
      <c r="T1318" t="str">
        <f t="shared" si="125"/>
        <v>classical music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120"/>
        <v>661.4</v>
      </c>
      <c r="P1319" s="13">
        <f t="shared" si="121"/>
        <v>41150.652187499996</v>
      </c>
      <c r="Q1319" s="13">
        <f t="shared" si="122"/>
        <v>41164.915972222225</v>
      </c>
      <c r="R1319" s="7">
        <f t="shared" si="123"/>
        <v>21.900662251655628</v>
      </c>
      <c r="S1319" t="str">
        <f t="shared" si="124"/>
        <v>technology</v>
      </c>
      <c r="T1319" t="str">
        <f t="shared" si="125"/>
        <v>space exploration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120"/>
        <v>326.0916666666667</v>
      </c>
      <c r="P1320" s="13">
        <f t="shared" si="121"/>
        <v>41915.497314814813</v>
      </c>
      <c r="Q1320" s="13">
        <f t="shared" si="122"/>
        <v>41955.638888888891</v>
      </c>
      <c r="R1320" s="7">
        <f t="shared" si="123"/>
        <v>80.022494887525568</v>
      </c>
      <c r="S1320" t="str">
        <f t="shared" si="124"/>
        <v>technology</v>
      </c>
      <c r="T1320" t="str">
        <f t="shared" si="125"/>
        <v>space exploration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120"/>
        <v>101.48571428571429</v>
      </c>
      <c r="P1321" s="13">
        <f t="shared" si="121"/>
        <v>41617.662662037037</v>
      </c>
      <c r="Q1321" s="13">
        <f t="shared" si="122"/>
        <v>41631.662662037037</v>
      </c>
      <c r="R1321" s="7">
        <f t="shared" si="123"/>
        <v>35.520000000000003</v>
      </c>
      <c r="S1321" t="str">
        <f t="shared" si="124"/>
        <v>technology</v>
      </c>
      <c r="T1321" t="str">
        <f t="shared" si="125"/>
        <v>space exploration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120"/>
        <v>104.21799999999999</v>
      </c>
      <c r="P1322" s="13">
        <f t="shared" si="121"/>
        <v>40997.801192129627</v>
      </c>
      <c r="Q1322" s="13">
        <f t="shared" si="122"/>
        <v>41027.801192129627</v>
      </c>
      <c r="R1322" s="7">
        <f t="shared" si="123"/>
        <v>64.933333333333323</v>
      </c>
      <c r="S1322" t="str">
        <f t="shared" si="124"/>
        <v>technology</v>
      </c>
      <c r="T1322" t="str">
        <f t="shared" si="125"/>
        <v>space exploration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120"/>
        <v>107.42157000000002</v>
      </c>
      <c r="P1323" s="13">
        <f t="shared" si="121"/>
        <v>42508.291550925926</v>
      </c>
      <c r="Q1323" s="13">
        <f t="shared" si="122"/>
        <v>42538.291550925926</v>
      </c>
      <c r="R1323" s="7">
        <f t="shared" si="123"/>
        <v>60.965703745743475</v>
      </c>
      <c r="S1323" t="str">
        <f t="shared" si="124"/>
        <v>technology</v>
      </c>
      <c r="T1323" t="str">
        <f t="shared" si="125"/>
        <v>space exploration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120"/>
        <v>110.05454545454545</v>
      </c>
      <c r="P1324" s="13">
        <f t="shared" si="121"/>
        <v>41726.462754629632</v>
      </c>
      <c r="Q1324" s="13">
        <f t="shared" si="122"/>
        <v>41758.462754629632</v>
      </c>
      <c r="R1324" s="7">
        <f t="shared" si="123"/>
        <v>31.444155844155844</v>
      </c>
      <c r="S1324" t="str">
        <f t="shared" si="124"/>
        <v>technology</v>
      </c>
      <c r="T1324" t="str">
        <f t="shared" si="125"/>
        <v>space exploration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120"/>
        <v>407.7</v>
      </c>
      <c r="P1325" s="13">
        <f t="shared" si="121"/>
        <v>42184.624675925923</v>
      </c>
      <c r="Q1325" s="13">
        <f t="shared" si="122"/>
        <v>42227.833333333328</v>
      </c>
      <c r="R1325" s="7">
        <f t="shared" si="123"/>
        <v>81.949748743718587</v>
      </c>
      <c r="S1325" t="str">
        <f t="shared" si="124"/>
        <v>technology</v>
      </c>
      <c r="T1325" t="str">
        <f t="shared" si="125"/>
        <v>space exploration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120"/>
        <v>223.92500000000001</v>
      </c>
      <c r="P1326" s="13">
        <f t="shared" si="121"/>
        <v>42767.551712962959</v>
      </c>
      <c r="Q1326" s="13">
        <f t="shared" si="122"/>
        <v>42808.75</v>
      </c>
      <c r="R1326" s="7">
        <f t="shared" si="123"/>
        <v>58.92763157894737</v>
      </c>
      <c r="S1326" t="str">
        <f t="shared" si="124"/>
        <v>technology</v>
      </c>
      <c r="T1326" t="str">
        <f t="shared" si="125"/>
        <v>space exploration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120"/>
        <v>303.80111428571428</v>
      </c>
      <c r="P1327" s="13">
        <f t="shared" si="121"/>
        <v>41074.987858796296</v>
      </c>
      <c r="Q1327" s="13">
        <f t="shared" si="122"/>
        <v>41104.987858796296</v>
      </c>
      <c r="R1327" s="7">
        <f t="shared" si="123"/>
        <v>157.29347633136095</v>
      </c>
      <c r="S1327" t="str">
        <f t="shared" si="124"/>
        <v>technology</v>
      </c>
      <c r="T1327" t="str">
        <f t="shared" si="125"/>
        <v>space exploration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120"/>
        <v>141.3251043268175</v>
      </c>
      <c r="P1328" s="13">
        <f t="shared" si="121"/>
        <v>42564.631076388891</v>
      </c>
      <c r="Q1328" s="13">
        <f t="shared" si="122"/>
        <v>42604.040972222225</v>
      </c>
      <c r="R1328" s="7">
        <f t="shared" si="123"/>
        <v>55.758509532062391</v>
      </c>
      <c r="S1328" t="str">
        <f t="shared" si="124"/>
        <v>technology</v>
      </c>
      <c r="T1328" t="str">
        <f t="shared" si="125"/>
        <v>space exploration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120"/>
        <v>2790.6363636363635</v>
      </c>
      <c r="P1329" s="13">
        <f t="shared" si="121"/>
        <v>42704.085810185185</v>
      </c>
      <c r="Q1329" s="13">
        <f t="shared" si="122"/>
        <v>42737.707638888889</v>
      </c>
      <c r="R1329" s="7">
        <f t="shared" si="123"/>
        <v>83.802893802893806</v>
      </c>
      <c r="S1329" t="str">
        <f t="shared" si="124"/>
        <v>technology</v>
      </c>
      <c r="T1329" t="str">
        <f t="shared" si="125"/>
        <v>space exploration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120"/>
        <v>171.76130000000001</v>
      </c>
      <c r="P1330" s="13">
        <f t="shared" si="121"/>
        <v>41981.893171296295</v>
      </c>
      <c r="Q1330" s="13">
        <f t="shared" si="122"/>
        <v>42012.893171296295</v>
      </c>
      <c r="R1330" s="7">
        <f t="shared" si="123"/>
        <v>58.422210884353746</v>
      </c>
      <c r="S1330" t="str">
        <f t="shared" si="124"/>
        <v>technology</v>
      </c>
      <c r="T1330" t="str">
        <f t="shared" si="125"/>
        <v>space exploration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120"/>
        <v>101.01333333333334</v>
      </c>
      <c r="P1331" s="13">
        <f t="shared" si="121"/>
        <v>41143.56821759259</v>
      </c>
      <c r="Q1331" s="13">
        <f t="shared" si="122"/>
        <v>41173.56821759259</v>
      </c>
      <c r="R1331" s="7">
        <f t="shared" si="123"/>
        <v>270.57142857142856</v>
      </c>
      <c r="S1331" t="str">
        <f t="shared" si="124"/>
        <v>technology</v>
      </c>
      <c r="T1331" t="str">
        <f t="shared" si="125"/>
        <v>space exploration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120"/>
        <v>102</v>
      </c>
      <c r="P1332" s="13">
        <f t="shared" si="121"/>
        <v>41730.458472222221</v>
      </c>
      <c r="Q1332" s="13">
        <f t="shared" si="122"/>
        <v>41758.958333333336</v>
      </c>
      <c r="R1332" s="7">
        <f t="shared" si="123"/>
        <v>107.1</v>
      </c>
      <c r="S1332" t="str">
        <f t="shared" si="124"/>
        <v>technology</v>
      </c>
      <c r="T1332" t="str">
        <f t="shared" si="125"/>
        <v>space exploration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120"/>
        <v>169.76511744127936</v>
      </c>
      <c r="P1333" s="13">
        <f t="shared" si="121"/>
        <v>42453.24726851852</v>
      </c>
      <c r="Q1333" s="13">
        <f t="shared" si="122"/>
        <v>42490.25</v>
      </c>
      <c r="R1333" s="7">
        <f t="shared" si="123"/>
        <v>47.180555555555557</v>
      </c>
      <c r="S1333" t="str">
        <f t="shared" si="124"/>
        <v>technology</v>
      </c>
      <c r="T1333" t="str">
        <f t="shared" si="125"/>
        <v>space exploration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120"/>
        <v>114.53400000000001</v>
      </c>
      <c r="P1334" s="13">
        <f t="shared" si="121"/>
        <v>42211.74454861111</v>
      </c>
      <c r="Q1334" s="13">
        <f t="shared" si="122"/>
        <v>42241.74454861111</v>
      </c>
      <c r="R1334" s="7">
        <f t="shared" si="123"/>
        <v>120.30882352941177</v>
      </c>
      <c r="S1334" t="str">
        <f t="shared" si="124"/>
        <v>technology</v>
      </c>
      <c r="T1334" t="str">
        <f t="shared" si="125"/>
        <v>space exploration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120"/>
        <v>877.6</v>
      </c>
      <c r="P1335" s="13">
        <f t="shared" si="121"/>
        <v>41902.624432870369</v>
      </c>
      <c r="Q1335" s="13">
        <f t="shared" si="122"/>
        <v>41932.624432870369</v>
      </c>
      <c r="R1335" s="7">
        <f t="shared" si="123"/>
        <v>27.59748427672956</v>
      </c>
      <c r="S1335" t="str">
        <f t="shared" si="124"/>
        <v>technology</v>
      </c>
      <c r="T1335" t="str">
        <f t="shared" si="125"/>
        <v>space exploration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120"/>
        <v>105.38666666666667</v>
      </c>
      <c r="P1336" s="13">
        <f t="shared" si="121"/>
        <v>42279.542372685188</v>
      </c>
      <c r="Q1336" s="13">
        <f t="shared" si="122"/>
        <v>42339.584039351852</v>
      </c>
      <c r="R1336" s="7">
        <f t="shared" si="123"/>
        <v>205.2987012987013</v>
      </c>
      <c r="S1336" t="str">
        <f t="shared" si="124"/>
        <v>technology</v>
      </c>
      <c r="T1336" t="str">
        <f t="shared" si="125"/>
        <v>space exploration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120"/>
        <v>188.39999999999998</v>
      </c>
      <c r="P1337" s="13">
        <f t="shared" si="121"/>
        <v>42273.634305555555</v>
      </c>
      <c r="Q1337" s="13">
        <f t="shared" si="122"/>
        <v>42300.208333333328</v>
      </c>
      <c r="R1337" s="7">
        <f t="shared" si="123"/>
        <v>35.547169811320757</v>
      </c>
      <c r="S1337" t="str">
        <f t="shared" si="124"/>
        <v>technology</v>
      </c>
      <c r="T1337" t="str">
        <f t="shared" si="125"/>
        <v>space exploration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120"/>
        <v>143.65230769230772</v>
      </c>
      <c r="P1338" s="13">
        <f t="shared" si="121"/>
        <v>42250.91715277778</v>
      </c>
      <c r="Q1338" s="13">
        <f t="shared" si="122"/>
        <v>42287.791666666672</v>
      </c>
      <c r="R1338" s="7">
        <f t="shared" si="123"/>
        <v>74.639488409272587</v>
      </c>
      <c r="S1338" t="str">
        <f t="shared" si="124"/>
        <v>technology</v>
      </c>
      <c r="T1338" t="str">
        <f t="shared" si="125"/>
        <v>space exploration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120"/>
        <v>145.88</v>
      </c>
      <c r="P1339" s="13">
        <f t="shared" si="121"/>
        <v>42115.49754629629</v>
      </c>
      <c r="Q1339" s="13">
        <f t="shared" si="122"/>
        <v>42145.49754629629</v>
      </c>
      <c r="R1339" s="7">
        <f t="shared" si="123"/>
        <v>47.058064516129029</v>
      </c>
      <c r="S1339" t="str">
        <f t="shared" si="124"/>
        <v>technology</v>
      </c>
      <c r="T1339" t="str">
        <f t="shared" si="125"/>
        <v>space exploration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120"/>
        <v>131.184</v>
      </c>
      <c r="P1340" s="13">
        <f t="shared" si="121"/>
        <v>42689.49324074074</v>
      </c>
      <c r="Q1340" s="13">
        <f t="shared" si="122"/>
        <v>42734.49324074074</v>
      </c>
      <c r="R1340" s="7">
        <f t="shared" si="123"/>
        <v>26.591351351351353</v>
      </c>
      <c r="S1340" t="str">
        <f t="shared" si="124"/>
        <v>technology</v>
      </c>
      <c r="T1340" t="str">
        <f t="shared" si="125"/>
        <v>space exploration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120"/>
        <v>113.99999999999999</v>
      </c>
      <c r="P1341" s="13">
        <f t="shared" si="121"/>
        <v>42692.006550925929</v>
      </c>
      <c r="Q1341" s="13">
        <f t="shared" si="122"/>
        <v>42706.006550925929</v>
      </c>
      <c r="R1341" s="7">
        <f t="shared" si="123"/>
        <v>36.774193548387096</v>
      </c>
      <c r="S1341" t="str">
        <f t="shared" si="124"/>
        <v>technology</v>
      </c>
      <c r="T1341" t="str">
        <f t="shared" si="125"/>
        <v>space exploration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120"/>
        <v>1379.4206249999997</v>
      </c>
      <c r="P1342" s="13">
        <f t="shared" si="121"/>
        <v>41144.17155092593</v>
      </c>
      <c r="Q1342" s="13">
        <f t="shared" si="122"/>
        <v>41165.17155092593</v>
      </c>
      <c r="R1342" s="7">
        <f t="shared" si="123"/>
        <v>31.820544982698959</v>
      </c>
      <c r="S1342" t="str">
        <f t="shared" si="124"/>
        <v>technology</v>
      </c>
      <c r="T1342" t="str">
        <f t="shared" si="125"/>
        <v>space exploration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120"/>
        <v>956</v>
      </c>
      <c r="P1343" s="13">
        <f t="shared" si="121"/>
        <v>42658.560277777782</v>
      </c>
      <c r="Q1343" s="13">
        <f t="shared" si="122"/>
        <v>42683.601944444439</v>
      </c>
      <c r="R1343" s="7">
        <f t="shared" si="123"/>
        <v>27.576923076923077</v>
      </c>
      <c r="S1343" t="str">
        <f t="shared" si="124"/>
        <v>technology</v>
      </c>
      <c r="T1343" t="str">
        <f t="shared" si="125"/>
        <v>space exploration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120"/>
        <v>112.00000000000001</v>
      </c>
      <c r="P1344" s="13">
        <f t="shared" si="121"/>
        <v>42128.378113425926</v>
      </c>
      <c r="Q1344" s="13">
        <f t="shared" si="122"/>
        <v>42158.378113425926</v>
      </c>
      <c r="R1344" s="7">
        <f t="shared" si="123"/>
        <v>56</v>
      </c>
      <c r="S1344" t="str">
        <f t="shared" si="124"/>
        <v>technology</v>
      </c>
      <c r="T1344" t="str">
        <f t="shared" si="125"/>
        <v>space exploration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120"/>
        <v>646.66666666666663</v>
      </c>
      <c r="P1345" s="13">
        <f t="shared" si="121"/>
        <v>42304.579409722224</v>
      </c>
      <c r="Q1345" s="13">
        <f t="shared" si="122"/>
        <v>42334.621076388896</v>
      </c>
      <c r="R1345" s="7">
        <f t="shared" si="123"/>
        <v>21.555555555555557</v>
      </c>
      <c r="S1345" t="str">
        <f t="shared" si="124"/>
        <v>technology</v>
      </c>
      <c r="T1345" t="str">
        <f t="shared" si="125"/>
        <v>space exploration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ref="O1346:O1409" si="126">(E1346/D1346)*100</f>
        <v>110.36948748510132</v>
      </c>
      <c r="P1346" s="13">
        <f t="shared" ref="P1346:P1409" si="127">(((J1346/60)/60)/24)+DATE(1970,1,1)+(-6/24)</f>
        <v>41953.716053240743</v>
      </c>
      <c r="Q1346" s="13">
        <f t="shared" ref="Q1346:Q1409" si="128">(((I1346/60)/60)/24)+DATE(1970,1,1)+(-6/24)</f>
        <v>41973.716053240743</v>
      </c>
      <c r="R1346" s="7">
        <f t="shared" ref="R1346:R1409" si="129">E1346/L1346</f>
        <v>44.095238095238095</v>
      </c>
      <c r="S1346" t="str">
        <f t="shared" ref="S1346:S1409" si="130">LEFT(N1346,SEARCH("/",N1346,1)-1)</f>
        <v>technology</v>
      </c>
      <c r="T1346" t="str">
        <f t="shared" ref="T1346:T1409" si="131">RIGHT(N1346,LEN(N1346)-SEARCH("/",N1346,1))</f>
        <v>space exploration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si="126"/>
        <v>127.74000000000001</v>
      </c>
      <c r="P1347" s="13">
        <f t="shared" si="127"/>
        <v>42108.288449074069</v>
      </c>
      <c r="Q1347" s="13">
        <f t="shared" si="128"/>
        <v>42138.288449074069</v>
      </c>
      <c r="R1347" s="7">
        <f t="shared" si="129"/>
        <v>63.87</v>
      </c>
      <c r="S1347" t="str">
        <f t="shared" si="130"/>
        <v>technology</v>
      </c>
      <c r="T1347" t="str">
        <f t="shared" si="131"/>
        <v>space exploration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126"/>
        <v>157.9</v>
      </c>
      <c r="P1348" s="13">
        <f t="shared" si="127"/>
        <v>42523.855462962965</v>
      </c>
      <c r="Q1348" s="13">
        <f t="shared" si="128"/>
        <v>42551.166666666672</v>
      </c>
      <c r="R1348" s="7">
        <f t="shared" si="129"/>
        <v>38.987654320987652</v>
      </c>
      <c r="S1348" t="str">
        <f t="shared" si="130"/>
        <v>technology</v>
      </c>
      <c r="T1348" t="str">
        <f t="shared" si="131"/>
        <v>space exploration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126"/>
        <v>114.66525000000001</v>
      </c>
      <c r="P1349" s="13">
        <f t="shared" si="127"/>
        <v>42217.919293981482</v>
      </c>
      <c r="Q1349" s="13">
        <f t="shared" si="128"/>
        <v>42245.919293981482</v>
      </c>
      <c r="R1349" s="7">
        <f t="shared" si="129"/>
        <v>80.185489510489504</v>
      </c>
      <c r="S1349" t="str">
        <f t="shared" si="130"/>
        <v>technology</v>
      </c>
      <c r="T1349" t="str">
        <f t="shared" si="131"/>
        <v>space exploration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126"/>
        <v>137.00934579439252</v>
      </c>
      <c r="P1350" s="13">
        <f t="shared" si="127"/>
        <v>42493.811793981484</v>
      </c>
      <c r="Q1350" s="13">
        <f t="shared" si="128"/>
        <v>42518.811793981484</v>
      </c>
      <c r="R1350" s="7">
        <f t="shared" si="129"/>
        <v>34.904761904761905</v>
      </c>
      <c r="S1350" t="str">
        <f t="shared" si="130"/>
        <v>technology</v>
      </c>
      <c r="T1350" t="str">
        <f t="shared" si="131"/>
        <v>space exploration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126"/>
        <v>354.62</v>
      </c>
      <c r="P1351" s="13">
        <f t="shared" si="127"/>
        <v>41667.573287037041</v>
      </c>
      <c r="Q1351" s="13">
        <f t="shared" si="128"/>
        <v>41697.708333333336</v>
      </c>
      <c r="R1351" s="7">
        <f t="shared" si="129"/>
        <v>89.100502512562812</v>
      </c>
      <c r="S1351" t="str">
        <f t="shared" si="130"/>
        <v>technology</v>
      </c>
      <c r="T1351" t="str">
        <f t="shared" si="131"/>
        <v>space exploration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126"/>
        <v>106.02150537634409</v>
      </c>
      <c r="P1352" s="13">
        <f t="shared" si="127"/>
        <v>42612.406493055561</v>
      </c>
      <c r="Q1352" s="13">
        <f t="shared" si="128"/>
        <v>42642.406493055561</v>
      </c>
      <c r="R1352" s="7">
        <f t="shared" si="129"/>
        <v>39.44</v>
      </c>
      <c r="S1352" t="str">
        <f t="shared" si="130"/>
        <v>technology</v>
      </c>
      <c r="T1352" t="str">
        <f t="shared" si="131"/>
        <v>space exploration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126"/>
        <v>100</v>
      </c>
      <c r="P1353" s="13">
        <f t="shared" si="127"/>
        <v>42037.700937500005</v>
      </c>
      <c r="Q1353" s="13">
        <f t="shared" si="128"/>
        <v>42072.659270833334</v>
      </c>
      <c r="R1353" s="7">
        <f t="shared" si="129"/>
        <v>136.9047619047619</v>
      </c>
      <c r="S1353" t="str">
        <f t="shared" si="130"/>
        <v>technology</v>
      </c>
      <c r="T1353" t="str">
        <f t="shared" si="131"/>
        <v>space exploration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126"/>
        <v>187.3</v>
      </c>
      <c r="P1354" s="13">
        <f t="shared" si="127"/>
        <v>42636.364745370374</v>
      </c>
      <c r="Q1354" s="13">
        <f t="shared" si="128"/>
        <v>42658.791666666672</v>
      </c>
      <c r="R1354" s="7">
        <f t="shared" si="129"/>
        <v>37.46</v>
      </c>
      <c r="S1354" t="str">
        <f t="shared" si="130"/>
        <v>technology</v>
      </c>
      <c r="T1354" t="str">
        <f t="shared" si="131"/>
        <v>space exploration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126"/>
        <v>166.2</v>
      </c>
      <c r="P1355" s="13">
        <f t="shared" si="127"/>
        <v>42639.299479166672</v>
      </c>
      <c r="Q1355" s="13">
        <f t="shared" si="128"/>
        <v>42655.299479166672</v>
      </c>
      <c r="R1355" s="7">
        <f t="shared" si="129"/>
        <v>31.96153846153846</v>
      </c>
      <c r="S1355" t="str">
        <f t="shared" si="130"/>
        <v>technology</v>
      </c>
      <c r="T1355" t="str">
        <f t="shared" si="131"/>
        <v>space exploration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126"/>
        <v>101.72910662824208</v>
      </c>
      <c r="P1356" s="13">
        <f t="shared" si="127"/>
        <v>41989.663136574076</v>
      </c>
      <c r="Q1356" s="13">
        <f t="shared" si="128"/>
        <v>42019.663136574076</v>
      </c>
      <c r="R1356" s="7">
        <f t="shared" si="129"/>
        <v>25.214285714285715</v>
      </c>
      <c r="S1356" t="str">
        <f t="shared" si="130"/>
        <v>technology</v>
      </c>
      <c r="T1356" t="str">
        <f t="shared" si="131"/>
        <v>space exploration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126"/>
        <v>164</v>
      </c>
      <c r="P1357" s="13">
        <f t="shared" si="127"/>
        <v>42024.61513888889</v>
      </c>
      <c r="Q1357" s="13">
        <f t="shared" si="128"/>
        <v>42054.61513888889</v>
      </c>
      <c r="R1357" s="7">
        <f t="shared" si="129"/>
        <v>10.040816326530612</v>
      </c>
      <c r="S1357" t="str">
        <f t="shared" si="130"/>
        <v>technology</v>
      </c>
      <c r="T1357" t="str">
        <f t="shared" si="131"/>
        <v>space exploration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126"/>
        <v>105.66666666666666</v>
      </c>
      <c r="P1358" s="13">
        <f t="shared" si="127"/>
        <v>42102.910578703704</v>
      </c>
      <c r="Q1358" s="13">
        <f t="shared" si="128"/>
        <v>42162.910578703704</v>
      </c>
      <c r="R1358" s="7">
        <f t="shared" si="129"/>
        <v>45.94202898550725</v>
      </c>
      <c r="S1358" t="str">
        <f t="shared" si="130"/>
        <v>technology</v>
      </c>
      <c r="T1358" t="str">
        <f t="shared" si="131"/>
        <v>space exploration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126"/>
        <v>102.89999999999999</v>
      </c>
      <c r="P1359" s="13">
        <f t="shared" si="127"/>
        <v>41542.708449074074</v>
      </c>
      <c r="Q1359" s="13">
        <f t="shared" si="128"/>
        <v>41572.708449074074</v>
      </c>
      <c r="R1359" s="7">
        <f t="shared" si="129"/>
        <v>85.75</v>
      </c>
      <c r="S1359" t="str">
        <f t="shared" si="130"/>
        <v>technology</v>
      </c>
      <c r="T1359" t="str">
        <f t="shared" si="131"/>
        <v>makerspaces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126"/>
        <v>106.80000000000001</v>
      </c>
      <c r="P1360" s="13">
        <f t="shared" si="127"/>
        <v>42207.496678240743</v>
      </c>
      <c r="Q1360" s="13">
        <f t="shared" si="128"/>
        <v>42237.496678240743</v>
      </c>
      <c r="R1360" s="7">
        <f t="shared" si="129"/>
        <v>267</v>
      </c>
      <c r="S1360" t="str">
        <f t="shared" si="130"/>
        <v>technology</v>
      </c>
      <c r="T1360" t="str">
        <f t="shared" si="131"/>
        <v>makerspaces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126"/>
        <v>104.59625</v>
      </c>
      <c r="P1361" s="13">
        <f t="shared" si="127"/>
        <v>42222.372766203705</v>
      </c>
      <c r="Q1361" s="13">
        <f t="shared" si="128"/>
        <v>42251.375</v>
      </c>
      <c r="R1361" s="7">
        <f t="shared" si="129"/>
        <v>373.55803571428572</v>
      </c>
      <c r="S1361" t="str">
        <f t="shared" si="130"/>
        <v>technology</v>
      </c>
      <c r="T1361" t="str">
        <f t="shared" si="131"/>
        <v>makerspaces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126"/>
        <v>103.42857142857143</v>
      </c>
      <c r="P1362" s="13">
        <f t="shared" si="127"/>
        <v>42312.77542824074</v>
      </c>
      <c r="Q1362" s="13">
        <f t="shared" si="128"/>
        <v>42347.040972222225</v>
      </c>
      <c r="R1362" s="7">
        <f t="shared" si="129"/>
        <v>174.03846153846155</v>
      </c>
      <c r="S1362" t="str">
        <f t="shared" si="130"/>
        <v>technology</v>
      </c>
      <c r="T1362" t="str">
        <f t="shared" si="131"/>
        <v>makerspaces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126"/>
        <v>123.14285714285715</v>
      </c>
      <c r="P1363" s="13">
        <f t="shared" si="127"/>
        <v>42083.645532407405</v>
      </c>
      <c r="Q1363" s="13">
        <f t="shared" si="128"/>
        <v>42128.645532407405</v>
      </c>
      <c r="R1363" s="7">
        <f t="shared" si="129"/>
        <v>93.695652173913047</v>
      </c>
      <c r="S1363" t="str">
        <f t="shared" si="130"/>
        <v>technology</v>
      </c>
      <c r="T1363" t="str">
        <f t="shared" si="131"/>
        <v>makerspaces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126"/>
        <v>159.29509999999999</v>
      </c>
      <c r="P1364" s="13">
        <f t="shared" si="127"/>
        <v>42235.514340277776</v>
      </c>
      <c r="Q1364" s="13">
        <f t="shared" si="128"/>
        <v>42272.625</v>
      </c>
      <c r="R1364" s="7">
        <f t="shared" si="129"/>
        <v>77.327718446601949</v>
      </c>
      <c r="S1364" t="str">
        <f t="shared" si="130"/>
        <v>technology</v>
      </c>
      <c r="T1364" t="str">
        <f t="shared" si="131"/>
        <v>makerspaces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126"/>
        <v>110.66666666666667</v>
      </c>
      <c r="P1365" s="13">
        <f t="shared" si="127"/>
        <v>42380.676111111112</v>
      </c>
      <c r="Q1365" s="13">
        <f t="shared" si="128"/>
        <v>42410.676111111112</v>
      </c>
      <c r="R1365" s="7">
        <f t="shared" si="129"/>
        <v>92.222222222222229</v>
      </c>
      <c r="S1365" t="str">
        <f t="shared" si="130"/>
        <v>technology</v>
      </c>
      <c r="T1365" t="str">
        <f t="shared" si="131"/>
        <v>makerspaces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126"/>
        <v>170.70000000000002</v>
      </c>
      <c r="P1366" s="13">
        <f t="shared" si="127"/>
        <v>42275.338715277772</v>
      </c>
      <c r="Q1366" s="13">
        <f t="shared" si="128"/>
        <v>42317.35555555555</v>
      </c>
      <c r="R1366" s="7">
        <f t="shared" si="129"/>
        <v>60.964285714285715</v>
      </c>
      <c r="S1366" t="str">
        <f t="shared" si="130"/>
        <v>technology</v>
      </c>
      <c r="T1366" t="str">
        <f t="shared" si="131"/>
        <v>makerspaces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126"/>
        <v>125.125</v>
      </c>
      <c r="P1367" s="13">
        <f t="shared" si="127"/>
        <v>42318.785833333335</v>
      </c>
      <c r="Q1367" s="13">
        <f t="shared" si="128"/>
        <v>42378.785833333335</v>
      </c>
      <c r="R1367" s="7">
        <f t="shared" si="129"/>
        <v>91</v>
      </c>
      <c r="S1367" t="str">
        <f t="shared" si="130"/>
        <v>technology</v>
      </c>
      <c r="T1367" t="str">
        <f t="shared" si="131"/>
        <v>makerspaces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126"/>
        <v>112.29714285714284</v>
      </c>
      <c r="P1368" s="13">
        <f t="shared" si="127"/>
        <v>41899.044942129629</v>
      </c>
      <c r="Q1368" s="13">
        <f t="shared" si="128"/>
        <v>41928.040972222225</v>
      </c>
      <c r="R1368" s="7">
        <f t="shared" si="129"/>
        <v>149.44486692015209</v>
      </c>
      <c r="S1368" t="str">
        <f t="shared" si="130"/>
        <v>theater</v>
      </c>
      <c r="T1368" t="str">
        <f t="shared" si="131"/>
        <v>spaces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126"/>
        <v>350.84462500000001</v>
      </c>
      <c r="P1369" s="13">
        <f t="shared" si="127"/>
        <v>41391.532905092594</v>
      </c>
      <c r="Q1369" s="13">
        <f t="shared" si="128"/>
        <v>41421.040972222225</v>
      </c>
      <c r="R1369" s="7">
        <f t="shared" si="129"/>
        <v>71.237487309644663</v>
      </c>
      <c r="S1369" t="str">
        <f t="shared" si="130"/>
        <v>theater</v>
      </c>
      <c r="T1369" t="str">
        <f t="shared" si="131"/>
        <v>spaces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126"/>
        <v>233.21535</v>
      </c>
      <c r="P1370" s="13">
        <f t="shared" si="127"/>
        <v>42512.448217592595</v>
      </c>
      <c r="Q1370" s="13">
        <f t="shared" si="128"/>
        <v>42572.448217592595</v>
      </c>
      <c r="R1370" s="7">
        <f t="shared" si="129"/>
        <v>44.464318398474738</v>
      </c>
      <c r="S1370" t="str">
        <f t="shared" si="130"/>
        <v>theater</v>
      </c>
      <c r="T1370" t="str">
        <f t="shared" si="131"/>
        <v>spaces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126"/>
        <v>101.60599999999999</v>
      </c>
      <c r="P1371" s="13">
        <f t="shared" si="127"/>
        <v>42611.899780092594</v>
      </c>
      <c r="Q1371" s="13">
        <f t="shared" si="128"/>
        <v>42646.915972222225</v>
      </c>
      <c r="R1371" s="7">
        <f t="shared" si="129"/>
        <v>164.94480519480518</v>
      </c>
      <c r="S1371" t="str">
        <f t="shared" si="130"/>
        <v>theater</v>
      </c>
      <c r="T1371" t="str">
        <f t="shared" si="131"/>
        <v>spaces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126"/>
        <v>153.90035000000003</v>
      </c>
      <c r="P1372" s="13">
        <f t="shared" si="127"/>
        <v>41827.979490740741</v>
      </c>
      <c r="Q1372" s="13">
        <f t="shared" si="128"/>
        <v>41859.833333333336</v>
      </c>
      <c r="R1372" s="7">
        <f t="shared" si="129"/>
        <v>84.871516544117654</v>
      </c>
      <c r="S1372" t="str">
        <f t="shared" si="130"/>
        <v>theater</v>
      </c>
      <c r="T1372" t="str">
        <f t="shared" si="131"/>
        <v>spaces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126"/>
        <v>100.7161125319693</v>
      </c>
      <c r="P1373" s="13">
        <f t="shared" si="127"/>
        <v>41780.495254629634</v>
      </c>
      <c r="Q1373" s="13">
        <f t="shared" si="128"/>
        <v>41810.667361111111</v>
      </c>
      <c r="R1373" s="7">
        <f t="shared" si="129"/>
        <v>53.945205479452056</v>
      </c>
      <c r="S1373" t="str">
        <f t="shared" si="130"/>
        <v>theater</v>
      </c>
      <c r="T1373" t="str">
        <f t="shared" si="131"/>
        <v>spaces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126"/>
        <v>131.38181818181818</v>
      </c>
      <c r="P1374" s="13">
        <f t="shared" si="127"/>
        <v>41431.812037037038</v>
      </c>
      <c r="Q1374" s="13">
        <f t="shared" si="128"/>
        <v>41468.5</v>
      </c>
      <c r="R1374" s="7">
        <f t="shared" si="129"/>
        <v>50.531468531468533</v>
      </c>
      <c r="S1374" t="str">
        <f t="shared" si="130"/>
        <v>theater</v>
      </c>
      <c r="T1374" t="str">
        <f t="shared" si="131"/>
        <v>spaces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126"/>
        <v>102.24133333333334</v>
      </c>
      <c r="P1375" s="13">
        <f t="shared" si="127"/>
        <v>42322.403749999998</v>
      </c>
      <c r="Q1375" s="13">
        <f t="shared" si="128"/>
        <v>42362.403749999998</v>
      </c>
      <c r="R1375" s="7">
        <f t="shared" si="129"/>
        <v>108.00140845070422</v>
      </c>
      <c r="S1375" t="str">
        <f t="shared" si="130"/>
        <v>theater</v>
      </c>
      <c r="T1375" t="str">
        <f t="shared" si="131"/>
        <v>spaces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126"/>
        <v>116.35599999999999</v>
      </c>
      <c r="P1376" s="13">
        <f t="shared" si="127"/>
        <v>42629.405046296291</v>
      </c>
      <c r="Q1376" s="13">
        <f t="shared" si="128"/>
        <v>42657.708333333328</v>
      </c>
      <c r="R1376" s="7">
        <f t="shared" si="129"/>
        <v>95.373770491803285</v>
      </c>
      <c r="S1376" t="str">
        <f t="shared" si="130"/>
        <v>theater</v>
      </c>
      <c r="T1376" t="str">
        <f t="shared" si="131"/>
        <v>spaces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126"/>
        <v>264.62241666666665</v>
      </c>
      <c r="P1377" s="13">
        <f t="shared" si="127"/>
        <v>42387.148472222223</v>
      </c>
      <c r="Q1377" s="13">
        <f t="shared" si="128"/>
        <v>42421.148472222223</v>
      </c>
      <c r="R1377" s="7">
        <f t="shared" si="129"/>
        <v>57.631016333938291</v>
      </c>
      <c r="S1377" t="str">
        <f t="shared" si="130"/>
        <v>theater</v>
      </c>
      <c r="T1377" t="str">
        <f t="shared" si="131"/>
        <v>spaces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126"/>
        <v>119.98010000000001</v>
      </c>
      <c r="P1378" s="13">
        <f t="shared" si="127"/>
        <v>42255.083252314813</v>
      </c>
      <c r="Q1378" s="13">
        <f t="shared" si="128"/>
        <v>42285.083252314813</v>
      </c>
      <c r="R1378" s="7">
        <f t="shared" si="129"/>
        <v>64.160481283422456</v>
      </c>
      <c r="S1378" t="str">
        <f t="shared" si="130"/>
        <v>theater</v>
      </c>
      <c r="T1378" t="str">
        <f t="shared" si="131"/>
        <v>spaces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126"/>
        <v>120.10400000000001</v>
      </c>
      <c r="P1379" s="13">
        <f t="shared" si="127"/>
        <v>41934.664918981485</v>
      </c>
      <c r="Q1379" s="13">
        <f t="shared" si="128"/>
        <v>41979.706585648149</v>
      </c>
      <c r="R1379" s="7">
        <f t="shared" si="129"/>
        <v>92.387692307692305</v>
      </c>
      <c r="S1379" t="str">
        <f t="shared" si="130"/>
        <v>theater</v>
      </c>
      <c r="T1379" t="str">
        <f t="shared" si="131"/>
        <v>spaces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126"/>
        <v>103.58333333333334</v>
      </c>
      <c r="P1380" s="13">
        <f t="shared" si="127"/>
        <v>42465.346585648149</v>
      </c>
      <c r="Q1380" s="13">
        <f t="shared" si="128"/>
        <v>42493.708333333328</v>
      </c>
      <c r="R1380" s="7">
        <f t="shared" si="129"/>
        <v>125.97972972972973</v>
      </c>
      <c r="S1380" t="str">
        <f t="shared" si="130"/>
        <v>theater</v>
      </c>
      <c r="T1380" t="str">
        <f t="shared" si="131"/>
        <v>spaces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126"/>
        <v>108.83333333333334</v>
      </c>
      <c r="P1381" s="13">
        <f t="shared" si="127"/>
        <v>42417.781180555554</v>
      </c>
      <c r="Q1381" s="13">
        <f t="shared" si="128"/>
        <v>42477.739513888882</v>
      </c>
      <c r="R1381" s="7">
        <f t="shared" si="129"/>
        <v>94.637681159420296</v>
      </c>
      <c r="S1381" t="str">
        <f t="shared" si="130"/>
        <v>theater</v>
      </c>
      <c r="T1381" t="str">
        <f t="shared" si="131"/>
        <v>spaces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126"/>
        <v>118.12400000000001</v>
      </c>
      <c r="P1382" s="13">
        <f t="shared" si="127"/>
        <v>42655.215891203698</v>
      </c>
      <c r="Q1382" s="13">
        <f t="shared" si="128"/>
        <v>42685.257557870369</v>
      </c>
      <c r="R1382" s="7">
        <f t="shared" si="129"/>
        <v>170.69942196531792</v>
      </c>
      <c r="S1382" t="str">
        <f t="shared" si="130"/>
        <v>theater</v>
      </c>
      <c r="T1382" t="str">
        <f t="shared" si="131"/>
        <v>spaces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126"/>
        <v>1462</v>
      </c>
      <c r="P1383" s="13">
        <f t="shared" si="127"/>
        <v>41493.293958333335</v>
      </c>
      <c r="Q1383" s="13">
        <f t="shared" si="128"/>
        <v>41523.541666666664</v>
      </c>
      <c r="R1383" s="7">
        <f t="shared" si="129"/>
        <v>40.762081784386616</v>
      </c>
      <c r="S1383" t="str">
        <f t="shared" si="130"/>
        <v>technology</v>
      </c>
      <c r="T1383" t="str">
        <f t="shared" si="131"/>
        <v>hardware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126"/>
        <v>252.54</v>
      </c>
      <c r="P1384" s="13">
        <f t="shared" si="127"/>
        <v>42704.607094907406</v>
      </c>
      <c r="Q1384" s="13">
        <f t="shared" si="128"/>
        <v>42764.607094907406</v>
      </c>
      <c r="R1384" s="7">
        <f t="shared" si="129"/>
        <v>68.254054054054052</v>
      </c>
      <c r="S1384" t="str">
        <f t="shared" si="130"/>
        <v>technology</v>
      </c>
      <c r="T1384" t="str">
        <f t="shared" si="131"/>
        <v>hardware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126"/>
        <v>140.05000000000001</v>
      </c>
      <c r="P1385" s="13">
        <f t="shared" si="127"/>
        <v>41944.58898148148</v>
      </c>
      <c r="Q1385" s="13">
        <f t="shared" si="128"/>
        <v>42004.630648148144</v>
      </c>
      <c r="R1385" s="7">
        <f t="shared" si="129"/>
        <v>95.48863636363636</v>
      </c>
      <c r="S1385" t="str">
        <f t="shared" si="130"/>
        <v>technology</v>
      </c>
      <c r="T1385" t="str">
        <f t="shared" si="131"/>
        <v>hardware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126"/>
        <v>296.87520259319291</v>
      </c>
      <c r="P1386" s="13">
        <f t="shared" si="127"/>
        <v>42199.07707175926</v>
      </c>
      <c r="Q1386" s="13">
        <f t="shared" si="128"/>
        <v>42231.07707175926</v>
      </c>
      <c r="R1386" s="7">
        <f t="shared" si="129"/>
        <v>7.1902649656526005</v>
      </c>
      <c r="S1386" t="str">
        <f t="shared" si="130"/>
        <v>technology</v>
      </c>
      <c r="T1386" t="str">
        <f t="shared" si="131"/>
        <v>hardware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126"/>
        <v>144.54249999999999</v>
      </c>
      <c r="P1387" s="13">
        <f t="shared" si="127"/>
        <v>42745.494618055556</v>
      </c>
      <c r="Q1387" s="13">
        <f t="shared" si="128"/>
        <v>42795.494618055556</v>
      </c>
      <c r="R1387" s="7">
        <f t="shared" si="129"/>
        <v>511.65486725663715</v>
      </c>
      <c r="S1387" t="str">
        <f t="shared" si="130"/>
        <v>technology</v>
      </c>
      <c r="T1387" t="str">
        <f t="shared" si="131"/>
        <v>hardware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126"/>
        <v>105.745</v>
      </c>
      <c r="P1388" s="13">
        <f t="shared" si="127"/>
        <v>42452.329988425925</v>
      </c>
      <c r="Q1388" s="13">
        <f t="shared" si="128"/>
        <v>42482.329988425925</v>
      </c>
      <c r="R1388" s="7">
        <f t="shared" si="129"/>
        <v>261.74504950495049</v>
      </c>
      <c r="S1388" t="str">
        <f t="shared" si="130"/>
        <v>technology</v>
      </c>
      <c r="T1388" t="str">
        <f t="shared" si="131"/>
        <v>hardware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126"/>
        <v>493.21000000000004</v>
      </c>
      <c r="P1389" s="13">
        <f t="shared" si="127"/>
        <v>42198.426655092597</v>
      </c>
      <c r="Q1389" s="13">
        <f t="shared" si="128"/>
        <v>42223.426655092597</v>
      </c>
      <c r="R1389" s="7">
        <f t="shared" si="129"/>
        <v>69.760961810466767</v>
      </c>
      <c r="S1389" t="str">
        <f t="shared" si="130"/>
        <v>technology</v>
      </c>
      <c r="T1389" t="str">
        <f t="shared" si="131"/>
        <v>hardware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126"/>
        <v>201.82666666666668</v>
      </c>
      <c r="P1390" s="13">
        <f t="shared" si="127"/>
        <v>42333.34993055556</v>
      </c>
      <c r="Q1390" s="13">
        <f t="shared" si="128"/>
        <v>42368.34993055556</v>
      </c>
      <c r="R1390" s="7">
        <f t="shared" si="129"/>
        <v>77.229591836734699</v>
      </c>
      <c r="S1390" t="str">
        <f t="shared" si="130"/>
        <v>technology</v>
      </c>
      <c r="T1390" t="str">
        <f t="shared" si="131"/>
        <v>hardware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126"/>
        <v>104.44</v>
      </c>
      <c r="P1391" s="13">
        <f t="shared" si="127"/>
        <v>42094.990706018521</v>
      </c>
      <c r="Q1391" s="13">
        <f t="shared" si="128"/>
        <v>42124.990706018521</v>
      </c>
      <c r="R1391" s="7">
        <f t="shared" si="129"/>
        <v>340.56521739130437</v>
      </c>
      <c r="S1391" t="str">
        <f t="shared" si="130"/>
        <v>technology</v>
      </c>
      <c r="T1391" t="str">
        <f t="shared" si="131"/>
        <v>hardware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126"/>
        <v>170.29262962962963</v>
      </c>
      <c r="P1392" s="13">
        <f t="shared" si="127"/>
        <v>41351.291377314818</v>
      </c>
      <c r="Q1392" s="13">
        <f t="shared" si="128"/>
        <v>41386.291377314818</v>
      </c>
      <c r="R1392" s="7">
        <f t="shared" si="129"/>
        <v>67.417903225806455</v>
      </c>
      <c r="S1392" t="str">
        <f t="shared" si="130"/>
        <v>technology</v>
      </c>
      <c r="T1392" t="str">
        <f t="shared" si="131"/>
        <v>hardware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126"/>
        <v>104.30333333333333</v>
      </c>
      <c r="P1393" s="13">
        <f t="shared" si="127"/>
        <v>41872.275717592594</v>
      </c>
      <c r="Q1393" s="13">
        <f t="shared" si="128"/>
        <v>41929.916666666664</v>
      </c>
      <c r="R1393" s="7">
        <f t="shared" si="129"/>
        <v>845.70270270270271</v>
      </c>
      <c r="S1393" t="str">
        <f t="shared" si="130"/>
        <v>technology</v>
      </c>
      <c r="T1393" t="str">
        <f t="shared" si="131"/>
        <v>hardware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126"/>
        <v>118.25000000000001</v>
      </c>
      <c r="P1394" s="13">
        <f t="shared" si="127"/>
        <v>41389.558194444442</v>
      </c>
      <c r="Q1394" s="13">
        <f t="shared" si="128"/>
        <v>41421.75</v>
      </c>
      <c r="R1394" s="7">
        <f t="shared" si="129"/>
        <v>97.191780821917803</v>
      </c>
      <c r="S1394" t="str">
        <f t="shared" si="130"/>
        <v>technology</v>
      </c>
      <c r="T1394" t="str">
        <f t="shared" si="131"/>
        <v>hardware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126"/>
        <v>107.538</v>
      </c>
      <c r="P1395" s="13">
        <f t="shared" si="127"/>
        <v>42044.022847222222</v>
      </c>
      <c r="Q1395" s="13">
        <f t="shared" si="128"/>
        <v>42103.981180555551</v>
      </c>
      <c r="R1395" s="7">
        <f t="shared" si="129"/>
        <v>451.84033613445376</v>
      </c>
      <c r="S1395" t="str">
        <f t="shared" si="130"/>
        <v>technology</v>
      </c>
      <c r="T1395" t="str">
        <f t="shared" si="131"/>
        <v>hardware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126"/>
        <v>2260300</v>
      </c>
      <c r="P1396" s="13">
        <f t="shared" si="127"/>
        <v>42626.418888888889</v>
      </c>
      <c r="Q1396" s="13">
        <f t="shared" si="128"/>
        <v>42656.665972222225</v>
      </c>
      <c r="R1396" s="7">
        <f t="shared" si="129"/>
        <v>138.66871165644173</v>
      </c>
      <c r="S1396" t="str">
        <f t="shared" si="130"/>
        <v>technology</v>
      </c>
      <c r="T1396" t="str">
        <f t="shared" si="131"/>
        <v>hardware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126"/>
        <v>978.13466666666682</v>
      </c>
      <c r="P1397" s="13">
        <f t="shared" si="127"/>
        <v>41315.870949074073</v>
      </c>
      <c r="Q1397" s="13">
        <f t="shared" si="128"/>
        <v>41346.583333333336</v>
      </c>
      <c r="R1397" s="7">
        <f t="shared" si="129"/>
        <v>21.640147492625371</v>
      </c>
      <c r="S1397" t="str">
        <f t="shared" si="130"/>
        <v>technology</v>
      </c>
      <c r="T1397" t="str">
        <f t="shared" si="131"/>
        <v>hardware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126"/>
        <v>122.9</v>
      </c>
      <c r="P1398" s="13">
        <f t="shared" si="127"/>
        <v>41722.416354166664</v>
      </c>
      <c r="Q1398" s="13">
        <f t="shared" si="128"/>
        <v>41752.416354166664</v>
      </c>
      <c r="R1398" s="7">
        <f t="shared" si="129"/>
        <v>169.51724137931035</v>
      </c>
      <c r="S1398" t="str">
        <f t="shared" si="130"/>
        <v>technology</v>
      </c>
      <c r="T1398" t="str">
        <f t="shared" si="131"/>
        <v>hardware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126"/>
        <v>246.0608</v>
      </c>
      <c r="P1399" s="13">
        <f t="shared" si="127"/>
        <v>41611.667673611111</v>
      </c>
      <c r="Q1399" s="13">
        <f t="shared" si="128"/>
        <v>41654.541666666664</v>
      </c>
      <c r="R1399" s="7">
        <f t="shared" si="129"/>
        <v>161.88210526315791</v>
      </c>
      <c r="S1399" t="str">
        <f t="shared" si="130"/>
        <v>technology</v>
      </c>
      <c r="T1399" t="str">
        <f t="shared" si="131"/>
        <v>hardware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126"/>
        <v>147.94</v>
      </c>
      <c r="P1400" s="13">
        <f t="shared" si="127"/>
        <v>42619.893564814818</v>
      </c>
      <c r="Q1400" s="13">
        <f t="shared" si="128"/>
        <v>42679.893564814818</v>
      </c>
      <c r="R1400" s="7">
        <f t="shared" si="129"/>
        <v>493.13333333333333</v>
      </c>
      <c r="S1400" t="str">
        <f t="shared" si="130"/>
        <v>technology</v>
      </c>
      <c r="T1400" t="str">
        <f t="shared" si="131"/>
        <v>hardware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126"/>
        <v>384.09090909090907</v>
      </c>
      <c r="P1401" s="13">
        <f t="shared" si="127"/>
        <v>41719.637928240743</v>
      </c>
      <c r="Q1401" s="13">
        <f t="shared" si="128"/>
        <v>41764.637928240743</v>
      </c>
      <c r="R1401" s="7">
        <f t="shared" si="129"/>
        <v>22.120418848167539</v>
      </c>
      <c r="S1401" t="str">
        <f t="shared" si="130"/>
        <v>technology</v>
      </c>
      <c r="T1401" t="str">
        <f t="shared" si="131"/>
        <v>hardware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126"/>
        <v>103.33333333333334</v>
      </c>
      <c r="P1402" s="13">
        <f t="shared" si="127"/>
        <v>42044.781851851847</v>
      </c>
      <c r="Q1402" s="13">
        <f t="shared" si="128"/>
        <v>42074.74018518519</v>
      </c>
      <c r="R1402" s="7">
        <f t="shared" si="129"/>
        <v>18.235294117647058</v>
      </c>
      <c r="S1402" t="str">
        <f t="shared" si="130"/>
        <v>technology</v>
      </c>
      <c r="T1402" t="str">
        <f t="shared" si="131"/>
        <v>hardware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126"/>
        <v>105.28</v>
      </c>
      <c r="P1403" s="13">
        <f t="shared" si="127"/>
        <v>42018.69159722222</v>
      </c>
      <c r="Q1403" s="13">
        <f t="shared" si="128"/>
        <v>42047.041666666672</v>
      </c>
      <c r="R1403" s="7">
        <f t="shared" si="129"/>
        <v>47</v>
      </c>
      <c r="S1403" t="str">
        <f t="shared" si="130"/>
        <v>theater</v>
      </c>
      <c r="T1403" t="str">
        <f t="shared" si="131"/>
        <v>plays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126"/>
        <v>120</v>
      </c>
      <c r="P1404" s="13">
        <f t="shared" si="127"/>
        <v>42026.674976851849</v>
      </c>
      <c r="Q1404" s="13">
        <f t="shared" si="128"/>
        <v>42051.957638888889</v>
      </c>
      <c r="R1404" s="7">
        <f t="shared" si="129"/>
        <v>66.666666666666671</v>
      </c>
      <c r="S1404" t="str">
        <f t="shared" si="130"/>
        <v>theater</v>
      </c>
      <c r="T1404" t="str">
        <f t="shared" si="131"/>
        <v>plays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126"/>
        <v>114.5</v>
      </c>
      <c r="P1405" s="13">
        <f t="shared" si="127"/>
        <v>42103.285254629634</v>
      </c>
      <c r="Q1405" s="13">
        <f t="shared" si="128"/>
        <v>42117.285254629634</v>
      </c>
      <c r="R1405" s="7">
        <f t="shared" si="129"/>
        <v>18.770491803278688</v>
      </c>
      <c r="S1405" t="str">
        <f t="shared" si="130"/>
        <v>theater</v>
      </c>
      <c r="T1405" t="str">
        <f t="shared" si="131"/>
        <v>plays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126"/>
        <v>119</v>
      </c>
      <c r="P1406" s="13">
        <f t="shared" si="127"/>
        <v>41920.537534722222</v>
      </c>
      <c r="Q1406" s="13">
        <f t="shared" si="128"/>
        <v>41941.537534722222</v>
      </c>
      <c r="R1406" s="7">
        <f t="shared" si="129"/>
        <v>66.111111111111114</v>
      </c>
      <c r="S1406" t="str">
        <f t="shared" si="130"/>
        <v>theater</v>
      </c>
      <c r="T1406" t="str">
        <f t="shared" si="131"/>
        <v>plays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126"/>
        <v>104.67999999999999</v>
      </c>
      <c r="P1407" s="13">
        <f t="shared" si="127"/>
        <v>42557.939432870371</v>
      </c>
      <c r="Q1407" s="13">
        <f t="shared" si="128"/>
        <v>42587.625</v>
      </c>
      <c r="R1407" s="7">
        <f t="shared" si="129"/>
        <v>36.859154929577464</v>
      </c>
      <c r="S1407" t="str">
        <f t="shared" si="130"/>
        <v>theater</v>
      </c>
      <c r="T1407" t="str">
        <f t="shared" si="131"/>
        <v>plays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126"/>
        <v>117.83999999999999</v>
      </c>
      <c r="P1408" s="13">
        <f t="shared" si="127"/>
        <v>41815.319212962961</v>
      </c>
      <c r="Q1408" s="13">
        <f t="shared" si="128"/>
        <v>41829.319212962961</v>
      </c>
      <c r="R1408" s="7">
        <f t="shared" si="129"/>
        <v>39.810810810810814</v>
      </c>
      <c r="S1408" t="str">
        <f t="shared" si="130"/>
        <v>theater</v>
      </c>
      <c r="T1408" t="str">
        <f t="shared" si="131"/>
        <v>plays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126"/>
        <v>119.7</v>
      </c>
      <c r="P1409" s="13">
        <f t="shared" si="127"/>
        <v>41807.948518518519</v>
      </c>
      <c r="Q1409" s="13">
        <f t="shared" si="128"/>
        <v>41837.948518518519</v>
      </c>
      <c r="R1409" s="7">
        <f t="shared" si="129"/>
        <v>31.5</v>
      </c>
      <c r="S1409" t="str">
        <f t="shared" si="130"/>
        <v>theater</v>
      </c>
      <c r="T1409" t="str">
        <f t="shared" si="131"/>
        <v>plays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ref="O1410:O1473" si="132">(E1410/D1410)*100</f>
        <v>102.49999999999999</v>
      </c>
      <c r="P1410" s="13">
        <f t="shared" ref="P1410:P1473" si="133">(((J1410/60)/60)/24)+DATE(1970,1,1)+(-6/24)</f>
        <v>42550.451886574068</v>
      </c>
      <c r="Q1410" s="13">
        <f t="shared" ref="Q1410:Q1473" si="134">(((I1410/60)/60)/24)+DATE(1970,1,1)+(-6/24)</f>
        <v>42580.451886574068</v>
      </c>
      <c r="R1410" s="7">
        <f t="shared" ref="R1410:R1473" si="135">E1410/L1410</f>
        <v>102.5</v>
      </c>
      <c r="S1410" t="str">
        <f t="shared" ref="S1410:S1473" si="136">LEFT(N1410,SEARCH("/",N1410,1)-1)</f>
        <v>theater</v>
      </c>
      <c r="T1410" t="str">
        <f t="shared" ref="T1410:T1473" si="137">RIGHT(N1410,LEN(N1410)-SEARCH("/",N1410,1))</f>
        <v>plays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si="132"/>
        <v>101.16666666666667</v>
      </c>
      <c r="P1411" s="13">
        <f t="shared" si="133"/>
        <v>42055.763124999998</v>
      </c>
      <c r="Q1411" s="13">
        <f t="shared" si="134"/>
        <v>42074.916666666672</v>
      </c>
      <c r="R1411" s="7">
        <f t="shared" si="135"/>
        <v>126.45833333333333</v>
      </c>
      <c r="S1411" t="str">
        <f t="shared" si="136"/>
        <v>theater</v>
      </c>
      <c r="T1411" t="str">
        <f t="shared" si="137"/>
        <v>plays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132"/>
        <v>105.33333333333333</v>
      </c>
      <c r="P1412" s="13">
        <f t="shared" si="133"/>
        <v>42016.688692129625</v>
      </c>
      <c r="Q1412" s="13">
        <f t="shared" si="134"/>
        <v>42046.688692129625</v>
      </c>
      <c r="R1412" s="7">
        <f t="shared" si="135"/>
        <v>47.878787878787875</v>
      </c>
      <c r="S1412" t="str">
        <f t="shared" si="136"/>
        <v>theater</v>
      </c>
      <c r="T1412" t="str">
        <f t="shared" si="137"/>
        <v>plays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132"/>
        <v>102.49999999999999</v>
      </c>
      <c r="P1413" s="13">
        <f t="shared" si="133"/>
        <v>42591.649988425925</v>
      </c>
      <c r="Q1413" s="13">
        <f t="shared" si="134"/>
        <v>42621.916666666672</v>
      </c>
      <c r="R1413" s="7">
        <f t="shared" si="135"/>
        <v>73.214285714285708</v>
      </c>
      <c r="S1413" t="str">
        <f t="shared" si="136"/>
        <v>theater</v>
      </c>
      <c r="T1413" t="str">
        <f t="shared" si="137"/>
        <v>plays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132"/>
        <v>107.60000000000001</v>
      </c>
      <c r="P1414" s="13">
        <f t="shared" si="133"/>
        <v>42182.981006944443</v>
      </c>
      <c r="Q1414" s="13">
        <f t="shared" si="134"/>
        <v>42227.981006944443</v>
      </c>
      <c r="R1414" s="7">
        <f t="shared" si="135"/>
        <v>89.666666666666671</v>
      </c>
      <c r="S1414" t="str">
        <f t="shared" si="136"/>
        <v>theater</v>
      </c>
      <c r="T1414" t="str">
        <f t="shared" si="137"/>
        <v>plays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132"/>
        <v>110.5675</v>
      </c>
      <c r="P1415" s="13">
        <f t="shared" si="133"/>
        <v>42176.169039351851</v>
      </c>
      <c r="Q1415" s="13">
        <f t="shared" si="134"/>
        <v>42206.169039351851</v>
      </c>
      <c r="R1415" s="7">
        <f t="shared" si="135"/>
        <v>151.4623287671233</v>
      </c>
      <c r="S1415" t="str">
        <f t="shared" si="136"/>
        <v>theater</v>
      </c>
      <c r="T1415" t="str">
        <f t="shared" si="137"/>
        <v>plays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132"/>
        <v>150</v>
      </c>
      <c r="P1416" s="13">
        <f t="shared" si="133"/>
        <v>42416.441655092596</v>
      </c>
      <c r="Q1416" s="13">
        <f t="shared" si="134"/>
        <v>42432.541666666672</v>
      </c>
      <c r="R1416" s="7">
        <f t="shared" si="135"/>
        <v>25</v>
      </c>
      <c r="S1416" t="str">
        <f t="shared" si="136"/>
        <v>theater</v>
      </c>
      <c r="T1416" t="str">
        <f t="shared" si="137"/>
        <v>plays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132"/>
        <v>104.28571428571429</v>
      </c>
      <c r="P1417" s="13">
        <f t="shared" si="133"/>
        <v>41780.275937500002</v>
      </c>
      <c r="Q1417" s="13">
        <f t="shared" si="134"/>
        <v>41796.708333333336</v>
      </c>
      <c r="R1417" s="7">
        <f t="shared" si="135"/>
        <v>36.5</v>
      </c>
      <c r="S1417" t="str">
        <f t="shared" si="136"/>
        <v>theater</v>
      </c>
      <c r="T1417" t="str">
        <f t="shared" si="137"/>
        <v>plays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132"/>
        <v>115.5</v>
      </c>
      <c r="P1418" s="13">
        <f t="shared" si="133"/>
        <v>41795.278101851851</v>
      </c>
      <c r="Q1418" s="13">
        <f t="shared" si="134"/>
        <v>41825.278101851851</v>
      </c>
      <c r="R1418" s="7">
        <f t="shared" si="135"/>
        <v>44</v>
      </c>
      <c r="S1418" t="str">
        <f t="shared" si="136"/>
        <v>theater</v>
      </c>
      <c r="T1418" t="str">
        <f t="shared" si="137"/>
        <v>plays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132"/>
        <v>102.64512500000001</v>
      </c>
      <c r="P1419" s="13">
        <f t="shared" si="133"/>
        <v>41798.69027777778</v>
      </c>
      <c r="Q1419" s="13">
        <f t="shared" si="134"/>
        <v>41828.69027777778</v>
      </c>
      <c r="R1419" s="7">
        <f t="shared" si="135"/>
        <v>87.357553191489373</v>
      </c>
      <c r="S1419" t="str">
        <f t="shared" si="136"/>
        <v>theater</v>
      </c>
      <c r="T1419" t="str">
        <f t="shared" si="137"/>
        <v>plays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132"/>
        <v>101.4</v>
      </c>
      <c r="P1420" s="13">
        <f t="shared" si="133"/>
        <v>42201.425011574072</v>
      </c>
      <c r="Q1420" s="13">
        <f t="shared" si="134"/>
        <v>42216.416666666672</v>
      </c>
      <c r="R1420" s="7">
        <f t="shared" si="135"/>
        <v>36.474820143884891</v>
      </c>
      <c r="S1420" t="str">
        <f t="shared" si="136"/>
        <v>theater</v>
      </c>
      <c r="T1420" t="str">
        <f t="shared" si="137"/>
        <v>plays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132"/>
        <v>116.6348</v>
      </c>
      <c r="P1421" s="13">
        <f t="shared" si="133"/>
        <v>42507.014699074076</v>
      </c>
      <c r="Q1421" s="13">
        <f t="shared" si="134"/>
        <v>42538.416666666672</v>
      </c>
      <c r="R1421" s="7">
        <f t="shared" si="135"/>
        <v>44.859538461538463</v>
      </c>
      <c r="S1421" t="str">
        <f t="shared" si="136"/>
        <v>theater</v>
      </c>
      <c r="T1421" t="str">
        <f t="shared" si="137"/>
        <v>plays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132"/>
        <v>133</v>
      </c>
      <c r="P1422" s="13">
        <f t="shared" si="133"/>
        <v>41948.302847222221</v>
      </c>
      <c r="Q1422" s="13">
        <f t="shared" si="134"/>
        <v>42008.302847222221</v>
      </c>
      <c r="R1422" s="7">
        <f t="shared" si="135"/>
        <v>42.903225806451616</v>
      </c>
      <c r="S1422" t="str">
        <f t="shared" si="136"/>
        <v>theater</v>
      </c>
      <c r="T1422" t="str">
        <f t="shared" si="137"/>
        <v>plays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132"/>
        <v>133.20000000000002</v>
      </c>
      <c r="P1423" s="13">
        <f t="shared" si="133"/>
        <v>41899.993159722224</v>
      </c>
      <c r="Q1423" s="13">
        <f t="shared" si="134"/>
        <v>41922.208333333336</v>
      </c>
      <c r="R1423" s="7">
        <f t="shared" si="135"/>
        <v>51.230769230769234</v>
      </c>
      <c r="S1423" t="str">
        <f t="shared" si="136"/>
        <v>theater</v>
      </c>
      <c r="T1423" t="str">
        <f t="shared" si="137"/>
        <v>plays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132"/>
        <v>101.83333333333333</v>
      </c>
      <c r="P1424" s="13">
        <f t="shared" si="133"/>
        <v>42192.39707175926</v>
      </c>
      <c r="Q1424" s="13">
        <f t="shared" si="134"/>
        <v>42222.39707175926</v>
      </c>
      <c r="R1424" s="7">
        <f t="shared" si="135"/>
        <v>33.944444444444443</v>
      </c>
      <c r="S1424" t="str">
        <f t="shared" si="136"/>
        <v>theater</v>
      </c>
      <c r="T1424" t="str">
        <f t="shared" si="137"/>
        <v>plays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132"/>
        <v>127.95</v>
      </c>
      <c r="P1425" s="13">
        <f t="shared" si="133"/>
        <v>42157.815694444449</v>
      </c>
      <c r="Q1425" s="13">
        <f t="shared" si="134"/>
        <v>42200.75</v>
      </c>
      <c r="R1425" s="7">
        <f t="shared" si="135"/>
        <v>90.744680851063833</v>
      </c>
      <c r="S1425" t="str">
        <f t="shared" si="136"/>
        <v>theater</v>
      </c>
      <c r="T1425" t="str">
        <f t="shared" si="137"/>
        <v>plays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132"/>
        <v>114.99999999999999</v>
      </c>
      <c r="P1426" s="13">
        <f t="shared" si="133"/>
        <v>41881.203587962962</v>
      </c>
      <c r="Q1426" s="13">
        <f t="shared" si="134"/>
        <v>41911.203587962962</v>
      </c>
      <c r="R1426" s="7">
        <f t="shared" si="135"/>
        <v>50</v>
      </c>
      <c r="S1426" t="str">
        <f t="shared" si="136"/>
        <v>theater</v>
      </c>
      <c r="T1426" t="str">
        <f t="shared" si="137"/>
        <v>plays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132"/>
        <v>110.00000000000001</v>
      </c>
      <c r="P1427" s="13">
        <f t="shared" si="133"/>
        <v>42213.255474537036</v>
      </c>
      <c r="Q1427" s="13">
        <f t="shared" si="134"/>
        <v>42238.255474537036</v>
      </c>
      <c r="R1427" s="7">
        <f t="shared" si="135"/>
        <v>24.444444444444443</v>
      </c>
      <c r="S1427" t="str">
        <f t="shared" si="136"/>
        <v>theater</v>
      </c>
      <c r="T1427" t="str">
        <f t="shared" si="137"/>
        <v>plays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132"/>
        <v>112.1</v>
      </c>
      <c r="P1428" s="13">
        <f t="shared" si="133"/>
        <v>42185.017245370371</v>
      </c>
      <c r="Q1428" s="13">
        <f t="shared" si="134"/>
        <v>42221.208333333328</v>
      </c>
      <c r="R1428" s="7">
        <f t="shared" si="135"/>
        <v>44.25</v>
      </c>
      <c r="S1428" t="str">
        <f t="shared" si="136"/>
        <v>theater</v>
      </c>
      <c r="T1428" t="str">
        <f t="shared" si="137"/>
        <v>plays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132"/>
        <v>126</v>
      </c>
      <c r="P1429" s="13">
        <f t="shared" si="133"/>
        <v>42154.623124999998</v>
      </c>
      <c r="Q1429" s="13">
        <f t="shared" si="134"/>
        <v>42184.623124999998</v>
      </c>
      <c r="R1429" s="7">
        <f t="shared" si="135"/>
        <v>67.741935483870961</v>
      </c>
      <c r="S1429" t="str">
        <f t="shared" si="136"/>
        <v>theater</v>
      </c>
      <c r="T1429" t="str">
        <f t="shared" si="137"/>
        <v>plays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132"/>
        <v>100.24444444444444</v>
      </c>
      <c r="P1430" s="13">
        <f t="shared" si="133"/>
        <v>42208.59646990741</v>
      </c>
      <c r="Q1430" s="13">
        <f t="shared" si="134"/>
        <v>42238.59646990741</v>
      </c>
      <c r="R1430" s="7">
        <f t="shared" si="135"/>
        <v>65.376811594202906</v>
      </c>
      <c r="S1430" t="str">
        <f t="shared" si="136"/>
        <v>theater</v>
      </c>
      <c r="T1430" t="str">
        <f t="shared" si="137"/>
        <v>plays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132"/>
        <v>102.4</v>
      </c>
      <c r="P1431" s="13">
        <f t="shared" si="133"/>
        <v>42451.246817129635</v>
      </c>
      <c r="Q1431" s="13">
        <f t="shared" si="134"/>
        <v>42459.360416666663</v>
      </c>
      <c r="R1431" s="7">
        <f t="shared" si="135"/>
        <v>121.9047619047619</v>
      </c>
      <c r="S1431" t="str">
        <f t="shared" si="136"/>
        <v>theater</v>
      </c>
      <c r="T1431" t="str">
        <f t="shared" si="137"/>
        <v>plays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132"/>
        <v>108.2</v>
      </c>
      <c r="P1432" s="13">
        <f t="shared" si="133"/>
        <v>41758.88962962963</v>
      </c>
      <c r="Q1432" s="13">
        <f t="shared" si="134"/>
        <v>41790.915972222225</v>
      </c>
      <c r="R1432" s="7">
        <f t="shared" si="135"/>
        <v>47.456140350877192</v>
      </c>
      <c r="S1432" t="str">
        <f t="shared" si="136"/>
        <v>theater</v>
      </c>
      <c r="T1432" t="str">
        <f t="shared" si="137"/>
        <v>plays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132"/>
        <v>100.27</v>
      </c>
      <c r="P1433" s="13">
        <f t="shared" si="133"/>
        <v>42028.246562500004</v>
      </c>
      <c r="Q1433" s="13">
        <f t="shared" si="134"/>
        <v>42058.246562500004</v>
      </c>
      <c r="R1433" s="7">
        <f t="shared" si="135"/>
        <v>92.842592592592595</v>
      </c>
      <c r="S1433" t="str">
        <f t="shared" si="136"/>
        <v>theater</v>
      </c>
      <c r="T1433" t="str">
        <f t="shared" si="137"/>
        <v>plays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132"/>
        <v>113.3</v>
      </c>
      <c r="P1434" s="13">
        <f t="shared" si="133"/>
        <v>42054.49418981481</v>
      </c>
      <c r="Q1434" s="13">
        <f t="shared" si="134"/>
        <v>42099.916666666672</v>
      </c>
      <c r="R1434" s="7">
        <f t="shared" si="135"/>
        <v>68.253012048192772</v>
      </c>
      <c r="S1434" t="str">
        <f t="shared" si="136"/>
        <v>theater</v>
      </c>
      <c r="T1434" t="str">
        <f t="shared" si="137"/>
        <v>plays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132"/>
        <v>127.57571428571428</v>
      </c>
      <c r="P1435" s="13">
        <f t="shared" si="133"/>
        <v>42693.492604166662</v>
      </c>
      <c r="Q1435" s="13">
        <f t="shared" si="134"/>
        <v>42718.492604166662</v>
      </c>
      <c r="R1435" s="7">
        <f t="shared" si="135"/>
        <v>37.209583333333335</v>
      </c>
      <c r="S1435" t="str">
        <f t="shared" si="136"/>
        <v>theater</v>
      </c>
      <c r="T1435" t="str">
        <f t="shared" si="137"/>
        <v>plays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132"/>
        <v>107.73333333333332</v>
      </c>
      <c r="P1436" s="13">
        <f t="shared" si="133"/>
        <v>42103.149479166663</v>
      </c>
      <c r="Q1436" s="13">
        <f t="shared" si="134"/>
        <v>42133.149479166663</v>
      </c>
      <c r="R1436" s="7">
        <f t="shared" si="135"/>
        <v>25.25</v>
      </c>
      <c r="S1436" t="str">
        <f t="shared" si="136"/>
        <v>theater</v>
      </c>
      <c r="T1436" t="str">
        <f t="shared" si="137"/>
        <v>plays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132"/>
        <v>242</v>
      </c>
      <c r="P1437" s="13">
        <f t="shared" si="133"/>
        <v>42559.526724537034</v>
      </c>
      <c r="Q1437" s="13">
        <f t="shared" si="134"/>
        <v>42589.526724537034</v>
      </c>
      <c r="R1437" s="7">
        <f t="shared" si="135"/>
        <v>43.214285714285715</v>
      </c>
      <c r="S1437" t="str">
        <f t="shared" si="136"/>
        <v>theater</v>
      </c>
      <c r="T1437" t="str">
        <f t="shared" si="137"/>
        <v>plays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132"/>
        <v>141.56666666666666</v>
      </c>
      <c r="P1438" s="13">
        <f t="shared" si="133"/>
        <v>42188.217499999999</v>
      </c>
      <c r="Q1438" s="13">
        <f t="shared" si="134"/>
        <v>42218.416666666672</v>
      </c>
      <c r="R1438" s="7">
        <f t="shared" si="135"/>
        <v>25.130177514792898</v>
      </c>
      <c r="S1438" t="str">
        <f t="shared" si="136"/>
        <v>theater</v>
      </c>
      <c r="T1438" t="str">
        <f t="shared" si="137"/>
        <v>plays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132"/>
        <v>130</v>
      </c>
      <c r="P1439" s="13">
        <f t="shared" si="133"/>
        <v>42023.384976851856</v>
      </c>
      <c r="Q1439" s="13">
        <f t="shared" si="134"/>
        <v>42063.384976851856</v>
      </c>
      <c r="R1439" s="7">
        <f t="shared" si="135"/>
        <v>23.636363636363637</v>
      </c>
      <c r="S1439" t="str">
        <f t="shared" si="136"/>
        <v>theater</v>
      </c>
      <c r="T1439" t="str">
        <f t="shared" si="137"/>
        <v>plays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132"/>
        <v>106.03</v>
      </c>
      <c r="P1440" s="13">
        <f t="shared" si="133"/>
        <v>42250.348217592589</v>
      </c>
      <c r="Q1440" s="13">
        <f t="shared" si="134"/>
        <v>42270.348217592589</v>
      </c>
      <c r="R1440" s="7">
        <f t="shared" si="135"/>
        <v>103.95098039215686</v>
      </c>
      <c r="S1440" t="str">
        <f t="shared" si="136"/>
        <v>theater</v>
      </c>
      <c r="T1440" t="str">
        <f t="shared" si="137"/>
        <v>plays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132"/>
        <v>104.80000000000001</v>
      </c>
      <c r="P1441" s="13">
        <f t="shared" si="133"/>
        <v>42139.275567129633</v>
      </c>
      <c r="Q1441" s="13">
        <f t="shared" si="134"/>
        <v>42169.275567129633</v>
      </c>
      <c r="R1441" s="7">
        <f t="shared" si="135"/>
        <v>50.384615384615387</v>
      </c>
      <c r="S1441" t="str">
        <f t="shared" si="136"/>
        <v>theater</v>
      </c>
      <c r="T1441" t="str">
        <f t="shared" si="137"/>
        <v>plays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132"/>
        <v>136</v>
      </c>
      <c r="P1442" s="13">
        <f t="shared" si="133"/>
        <v>42401.360983796301</v>
      </c>
      <c r="Q1442" s="13">
        <f t="shared" si="134"/>
        <v>42425.75</v>
      </c>
      <c r="R1442" s="7">
        <f t="shared" si="135"/>
        <v>13.6</v>
      </c>
      <c r="S1442" t="str">
        <f t="shared" si="136"/>
        <v>theater</v>
      </c>
      <c r="T1442" t="str">
        <f t="shared" si="137"/>
        <v>plays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132"/>
        <v>100</v>
      </c>
      <c r="P1443" s="13">
        <f t="shared" si="133"/>
        <v>41875.672858796301</v>
      </c>
      <c r="Q1443" s="13">
        <f t="shared" si="134"/>
        <v>41905.672858796301</v>
      </c>
      <c r="R1443" s="7">
        <f t="shared" si="135"/>
        <v>28.571428571428573</v>
      </c>
      <c r="S1443" t="str">
        <f t="shared" si="136"/>
        <v>theater</v>
      </c>
      <c r="T1443" t="str">
        <f t="shared" si="137"/>
        <v>plays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132"/>
        <v>100</v>
      </c>
      <c r="P1444" s="13">
        <f t="shared" si="133"/>
        <v>42060.433935185181</v>
      </c>
      <c r="Q1444" s="13">
        <f t="shared" si="134"/>
        <v>42090.392268518524</v>
      </c>
      <c r="R1444" s="7">
        <f t="shared" si="135"/>
        <v>63.829787234042556</v>
      </c>
      <c r="S1444" t="str">
        <f t="shared" si="136"/>
        <v>theater</v>
      </c>
      <c r="T1444" t="str">
        <f t="shared" si="137"/>
        <v>plays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132"/>
        <v>124</v>
      </c>
      <c r="P1445" s="13">
        <f t="shared" si="133"/>
        <v>42066.761643518519</v>
      </c>
      <c r="Q1445" s="13">
        <f t="shared" si="134"/>
        <v>42094.707638888889</v>
      </c>
      <c r="R1445" s="7">
        <f t="shared" si="135"/>
        <v>8.8571428571428577</v>
      </c>
      <c r="S1445" t="str">
        <f t="shared" si="136"/>
        <v>theater</v>
      </c>
      <c r="T1445" t="str">
        <f t="shared" si="137"/>
        <v>plays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132"/>
        <v>116.92307692307693</v>
      </c>
      <c r="P1446" s="13">
        <f t="shared" si="133"/>
        <v>42136.020787037036</v>
      </c>
      <c r="Q1446" s="13">
        <f t="shared" si="134"/>
        <v>42167.821527777778</v>
      </c>
      <c r="R1446" s="7">
        <f t="shared" si="135"/>
        <v>50.666666666666664</v>
      </c>
      <c r="S1446" t="str">
        <f t="shared" si="136"/>
        <v>theater</v>
      </c>
      <c r="T1446" t="str">
        <f t="shared" si="137"/>
        <v>plays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132"/>
        <v>103.33333333333334</v>
      </c>
      <c r="P1447" s="13">
        <f t="shared" si="133"/>
        <v>42312.542662037042</v>
      </c>
      <c r="Q1447" s="13">
        <f t="shared" si="134"/>
        <v>42342.542662037042</v>
      </c>
      <c r="R1447" s="7">
        <f t="shared" si="135"/>
        <v>60.784313725490193</v>
      </c>
      <c r="S1447" t="str">
        <f t="shared" si="136"/>
        <v>theater</v>
      </c>
      <c r="T1447" t="str">
        <f t="shared" si="137"/>
        <v>plays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132"/>
        <v>107.74999999999999</v>
      </c>
      <c r="P1448" s="13">
        <f t="shared" si="133"/>
        <v>42170.784861111111</v>
      </c>
      <c r="Q1448" s="13">
        <f t="shared" si="134"/>
        <v>42195.041666666672</v>
      </c>
      <c r="R1448" s="7">
        <f t="shared" si="135"/>
        <v>113.42105263157895</v>
      </c>
      <c r="S1448" t="str">
        <f t="shared" si="136"/>
        <v>theater</v>
      </c>
      <c r="T1448" t="str">
        <f t="shared" si="137"/>
        <v>plays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132"/>
        <v>120.24999999999999</v>
      </c>
      <c r="P1449" s="13">
        <f t="shared" si="133"/>
        <v>42494.433634259258</v>
      </c>
      <c r="Q1449" s="13">
        <f t="shared" si="134"/>
        <v>42524.4375</v>
      </c>
      <c r="R1449" s="7">
        <f t="shared" si="135"/>
        <v>104.56521739130434</v>
      </c>
      <c r="S1449" t="str">
        <f t="shared" si="136"/>
        <v>theater</v>
      </c>
      <c r="T1449" t="str">
        <f t="shared" si="137"/>
        <v>plays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132"/>
        <v>100.37894736842105</v>
      </c>
      <c r="P1450" s="13">
        <f t="shared" si="133"/>
        <v>42254.014687499999</v>
      </c>
      <c r="Q1450" s="13">
        <f t="shared" si="134"/>
        <v>42279.708333333328</v>
      </c>
      <c r="R1450" s="7">
        <f t="shared" si="135"/>
        <v>98.30927835051547</v>
      </c>
      <c r="S1450" t="str">
        <f t="shared" si="136"/>
        <v>theater</v>
      </c>
      <c r="T1450" t="str">
        <f t="shared" si="137"/>
        <v>plays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132"/>
        <v>106.52</v>
      </c>
      <c r="P1451" s="13">
        <f t="shared" si="133"/>
        <v>42495.184236111112</v>
      </c>
      <c r="Q1451" s="13">
        <f t="shared" si="134"/>
        <v>42523.184236111112</v>
      </c>
      <c r="R1451" s="7">
        <f t="shared" si="135"/>
        <v>35.039473684210527</v>
      </c>
      <c r="S1451" t="str">
        <f t="shared" si="136"/>
        <v>theater</v>
      </c>
      <c r="T1451" t="str">
        <f t="shared" si="137"/>
        <v>plays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132"/>
        <v>100</v>
      </c>
      <c r="P1452" s="13">
        <f t="shared" si="133"/>
        <v>41758.589675925927</v>
      </c>
      <c r="Q1452" s="13">
        <f t="shared" si="134"/>
        <v>41770.915972222225</v>
      </c>
      <c r="R1452" s="7">
        <f t="shared" si="135"/>
        <v>272.72727272727275</v>
      </c>
      <c r="S1452" t="str">
        <f t="shared" si="136"/>
        <v>theater</v>
      </c>
      <c r="T1452" t="str">
        <f t="shared" si="137"/>
        <v>plays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132"/>
        <v>110.66666666666667</v>
      </c>
      <c r="P1453" s="13">
        <f t="shared" si="133"/>
        <v>42171.574884259258</v>
      </c>
      <c r="Q1453" s="13">
        <f t="shared" si="134"/>
        <v>42201.574884259258</v>
      </c>
      <c r="R1453" s="7">
        <f t="shared" si="135"/>
        <v>63.846153846153847</v>
      </c>
      <c r="S1453" t="str">
        <f t="shared" si="136"/>
        <v>theater</v>
      </c>
      <c r="T1453" t="str">
        <f t="shared" si="137"/>
        <v>plays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132"/>
        <v>114.71959999999999</v>
      </c>
      <c r="P1454" s="13">
        <f t="shared" si="133"/>
        <v>41938.459421296298</v>
      </c>
      <c r="Q1454" s="13">
        <f t="shared" si="134"/>
        <v>41966.666666666672</v>
      </c>
      <c r="R1454" s="7">
        <f t="shared" si="135"/>
        <v>30.189368421052631</v>
      </c>
      <c r="S1454" t="str">
        <f t="shared" si="136"/>
        <v>theater</v>
      </c>
      <c r="T1454" t="str">
        <f t="shared" si="137"/>
        <v>plays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132"/>
        <v>108.25925925925925</v>
      </c>
      <c r="P1455" s="13">
        <f t="shared" si="133"/>
        <v>42267.877696759257</v>
      </c>
      <c r="Q1455" s="13">
        <f t="shared" si="134"/>
        <v>42287.833333333328</v>
      </c>
      <c r="R1455" s="7">
        <f t="shared" si="135"/>
        <v>83.51428571428572</v>
      </c>
      <c r="S1455" t="str">
        <f t="shared" si="136"/>
        <v>theater</v>
      </c>
      <c r="T1455" t="str">
        <f t="shared" si="137"/>
        <v>plays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132"/>
        <v>170</v>
      </c>
      <c r="P1456" s="13">
        <f t="shared" si="133"/>
        <v>42019.709837962961</v>
      </c>
      <c r="Q1456" s="13">
        <f t="shared" si="134"/>
        <v>42034.709837962961</v>
      </c>
      <c r="R1456" s="7">
        <f t="shared" si="135"/>
        <v>64.761904761904759</v>
      </c>
      <c r="S1456" t="str">
        <f t="shared" si="136"/>
        <v>theater</v>
      </c>
      <c r="T1456" t="str">
        <f t="shared" si="137"/>
        <v>plays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132"/>
        <v>187.09899999999999</v>
      </c>
      <c r="P1457" s="13">
        <f t="shared" si="133"/>
        <v>42313.453900462962</v>
      </c>
      <c r="Q1457" s="13">
        <f t="shared" si="134"/>
        <v>42342.75</v>
      </c>
      <c r="R1457" s="7">
        <f t="shared" si="135"/>
        <v>20.118172043010752</v>
      </c>
      <c r="S1457" t="str">
        <f t="shared" si="136"/>
        <v>theater</v>
      </c>
      <c r="T1457" t="str">
        <f t="shared" si="137"/>
        <v>plays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132"/>
        <v>107.77777777777777</v>
      </c>
      <c r="P1458" s="13">
        <f t="shared" si="133"/>
        <v>42746.011782407411</v>
      </c>
      <c r="Q1458" s="13">
        <f t="shared" si="134"/>
        <v>42783.957638888889</v>
      </c>
      <c r="R1458" s="7">
        <f t="shared" si="135"/>
        <v>44.090909090909093</v>
      </c>
      <c r="S1458" t="str">
        <f t="shared" si="136"/>
        <v>theater</v>
      </c>
      <c r="T1458" t="str">
        <f t="shared" si="137"/>
        <v>plays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132"/>
        <v>100</v>
      </c>
      <c r="P1459" s="13">
        <f t="shared" si="133"/>
        <v>42307.658379629633</v>
      </c>
      <c r="Q1459" s="13">
        <f t="shared" si="134"/>
        <v>42347.700046296297</v>
      </c>
      <c r="R1459" s="7">
        <f t="shared" si="135"/>
        <v>40.476190476190474</v>
      </c>
      <c r="S1459" t="str">
        <f t="shared" si="136"/>
        <v>theater</v>
      </c>
      <c r="T1459" t="str">
        <f t="shared" si="137"/>
        <v>plays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132"/>
        <v>120.24999999999999</v>
      </c>
      <c r="P1460" s="13">
        <f t="shared" si="133"/>
        <v>41842.357592592591</v>
      </c>
      <c r="Q1460" s="13">
        <f t="shared" si="134"/>
        <v>41864.666666666664</v>
      </c>
      <c r="R1460" s="7">
        <f t="shared" si="135"/>
        <v>44.537037037037038</v>
      </c>
      <c r="S1460" t="str">
        <f t="shared" si="136"/>
        <v>theater</v>
      </c>
      <c r="T1460" t="str">
        <f t="shared" si="137"/>
        <v>plays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132"/>
        <v>111.42857142857143</v>
      </c>
      <c r="P1461" s="13">
        <f t="shared" si="133"/>
        <v>41852.990208333329</v>
      </c>
      <c r="Q1461" s="13">
        <f t="shared" si="134"/>
        <v>41875.957638888889</v>
      </c>
      <c r="R1461" s="7">
        <f t="shared" si="135"/>
        <v>125.80645161290323</v>
      </c>
      <c r="S1461" t="str">
        <f t="shared" si="136"/>
        <v>theater</v>
      </c>
      <c r="T1461" t="str">
        <f t="shared" si="137"/>
        <v>plays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132"/>
        <v>104</v>
      </c>
      <c r="P1462" s="13">
        <f t="shared" si="133"/>
        <v>42059.785636574074</v>
      </c>
      <c r="Q1462" s="13">
        <f t="shared" si="134"/>
        <v>42081.458333333328</v>
      </c>
      <c r="R1462" s="7">
        <f t="shared" si="135"/>
        <v>19.696969696969695</v>
      </c>
      <c r="S1462" t="str">
        <f t="shared" si="136"/>
        <v>theater</v>
      </c>
      <c r="T1462" t="str">
        <f t="shared" si="137"/>
        <v>plays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132"/>
        <v>129</v>
      </c>
      <c r="P1463" s="13">
        <f t="shared" si="133"/>
        <v>41877.636620370373</v>
      </c>
      <c r="Q1463" s="13">
        <f t="shared" si="134"/>
        <v>41907.636620370373</v>
      </c>
      <c r="R1463" s="7">
        <f t="shared" si="135"/>
        <v>43</v>
      </c>
      <c r="S1463" t="str">
        <f t="shared" si="136"/>
        <v>theater</v>
      </c>
      <c r="T1463" t="str">
        <f t="shared" si="137"/>
        <v>musical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132"/>
        <v>100</v>
      </c>
      <c r="P1464" s="13">
        <f t="shared" si="133"/>
        <v>42097.624155092592</v>
      </c>
      <c r="Q1464" s="13">
        <f t="shared" si="134"/>
        <v>42142.624155092592</v>
      </c>
      <c r="R1464" s="7">
        <f t="shared" si="135"/>
        <v>83.333333333333329</v>
      </c>
      <c r="S1464" t="str">
        <f t="shared" si="136"/>
        <v>theater</v>
      </c>
      <c r="T1464" t="str">
        <f t="shared" si="137"/>
        <v>musical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132"/>
        <v>100</v>
      </c>
      <c r="P1465" s="13">
        <f t="shared" si="133"/>
        <v>42012.90253472222</v>
      </c>
      <c r="Q1465" s="13">
        <f t="shared" si="134"/>
        <v>42027.875</v>
      </c>
      <c r="R1465" s="7">
        <f t="shared" si="135"/>
        <v>30</v>
      </c>
      <c r="S1465" t="str">
        <f t="shared" si="136"/>
        <v>theater</v>
      </c>
      <c r="T1465" t="str">
        <f t="shared" si="137"/>
        <v>musical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132"/>
        <v>103.2</v>
      </c>
      <c r="P1466" s="13">
        <f t="shared" si="133"/>
        <v>42103.306828703702</v>
      </c>
      <c r="Q1466" s="13">
        <f t="shared" si="134"/>
        <v>42132.915972222225</v>
      </c>
      <c r="R1466" s="7">
        <f t="shared" si="135"/>
        <v>175.51020408163265</v>
      </c>
      <c r="S1466" t="str">
        <f t="shared" si="136"/>
        <v>theater</v>
      </c>
      <c r="T1466" t="str">
        <f t="shared" si="137"/>
        <v>musical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132"/>
        <v>102.44597777777777</v>
      </c>
      <c r="P1467" s="13">
        <f t="shared" si="133"/>
        <v>41863.334120370368</v>
      </c>
      <c r="Q1467" s="13">
        <f t="shared" si="134"/>
        <v>41893.334120370368</v>
      </c>
      <c r="R1467" s="7">
        <f t="shared" si="135"/>
        <v>231.66175879396985</v>
      </c>
      <c r="S1467" t="str">
        <f t="shared" si="136"/>
        <v>theater</v>
      </c>
      <c r="T1467" t="str">
        <f t="shared" si="137"/>
        <v>musical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132"/>
        <v>125</v>
      </c>
      <c r="P1468" s="13">
        <f t="shared" si="133"/>
        <v>42044.515960648147</v>
      </c>
      <c r="Q1468" s="13">
        <f t="shared" si="134"/>
        <v>42058.515960648147</v>
      </c>
      <c r="R1468" s="7">
        <f t="shared" si="135"/>
        <v>75</v>
      </c>
      <c r="S1468" t="str">
        <f t="shared" si="136"/>
        <v>theater</v>
      </c>
      <c r="T1468" t="str">
        <f t="shared" si="137"/>
        <v>musical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132"/>
        <v>130.83333333333334</v>
      </c>
      <c r="P1469" s="13">
        <f t="shared" si="133"/>
        <v>41806.419317129628</v>
      </c>
      <c r="Q1469" s="13">
        <f t="shared" si="134"/>
        <v>41834.958333333336</v>
      </c>
      <c r="R1469" s="7">
        <f t="shared" si="135"/>
        <v>112.14285714285714</v>
      </c>
      <c r="S1469" t="str">
        <f t="shared" si="136"/>
        <v>theater</v>
      </c>
      <c r="T1469" t="str">
        <f t="shared" si="137"/>
        <v>musical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132"/>
        <v>100</v>
      </c>
      <c r="P1470" s="13">
        <f t="shared" si="133"/>
        <v>42403.748217592598</v>
      </c>
      <c r="Q1470" s="13">
        <f t="shared" si="134"/>
        <v>42433.748217592598</v>
      </c>
      <c r="R1470" s="7">
        <f t="shared" si="135"/>
        <v>41.666666666666664</v>
      </c>
      <c r="S1470" t="str">
        <f t="shared" si="136"/>
        <v>theater</v>
      </c>
      <c r="T1470" t="str">
        <f t="shared" si="137"/>
        <v>musical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132"/>
        <v>102.06937499999999</v>
      </c>
      <c r="P1471" s="13">
        <f t="shared" si="133"/>
        <v>41754.314328703702</v>
      </c>
      <c r="Q1471" s="13">
        <f t="shared" si="134"/>
        <v>41784.314328703702</v>
      </c>
      <c r="R1471" s="7">
        <f t="shared" si="135"/>
        <v>255.17343750000001</v>
      </c>
      <c r="S1471" t="str">
        <f t="shared" si="136"/>
        <v>theater</v>
      </c>
      <c r="T1471" t="str">
        <f t="shared" si="137"/>
        <v>musical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132"/>
        <v>100.92000000000002</v>
      </c>
      <c r="P1472" s="13">
        <f t="shared" si="133"/>
        <v>42101.334074074075</v>
      </c>
      <c r="Q1472" s="13">
        <f t="shared" si="134"/>
        <v>42131.334074074075</v>
      </c>
      <c r="R1472" s="7">
        <f t="shared" si="135"/>
        <v>162.7741935483871</v>
      </c>
      <c r="S1472" t="str">
        <f t="shared" si="136"/>
        <v>theater</v>
      </c>
      <c r="T1472" t="str">
        <f t="shared" si="137"/>
        <v>musical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132"/>
        <v>106</v>
      </c>
      <c r="P1473" s="13">
        <f t="shared" si="133"/>
        <v>41872.041238425925</v>
      </c>
      <c r="Q1473" s="13">
        <f t="shared" si="134"/>
        <v>41897.005555555559</v>
      </c>
      <c r="R1473" s="7">
        <f t="shared" si="135"/>
        <v>88.333333333333329</v>
      </c>
      <c r="S1473" t="str">
        <f t="shared" si="136"/>
        <v>theater</v>
      </c>
      <c r="T1473" t="str">
        <f t="shared" si="137"/>
        <v>musical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ref="O1474:O1537" si="138">(E1474/D1474)*100</f>
        <v>105.0967741935484</v>
      </c>
      <c r="P1474" s="13">
        <f t="shared" ref="P1474:P1537" si="139">(((J1474/60)/60)/24)+DATE(1970,1,1)+(-6/24)</f>
        <v>42024.914780092593</v>
      </c>
      <c r="Q1474" s="13">
        <f t="shared" ref="Q1474:Q1537" si="140">(((I1474/60)/60)/24)+DATE(1970,1,1)+(-6/24)</f>
        <v>42056.208333333328</v>
      </c>
      <c r="R1474" s="7">
        <f t="shared" ref="R1474:R1537" si="141">E1474/L1474</f>
        <v>85.736842105263165</v>
      </c>
      <c r="S1474" t="str">
        <f t="shared" ref="S1474:S1537" si="142">LEFT(N1474,SEARCH("/",N1474,1)-1)</f>
        <v>theater</v>
      </c>
      <c r="T1474" t="str">
        <f t="shared" ref="T1474:T1537" si="143">RIGHT(N1474,LEN(N1474)-SEARCH("/",N1474,1))</f>
        <v>musical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si="138"/>
        <v>102.76</v>
      </c>
      <c r="P1475" s="13">
        <f t="shared" si="139"/>
        <v>42495.706631944442</v>
      </c>
      <c r="Q1475" s="13">
        <f t="shared" si="140"/>
        <v>42525.706631944442</v>
      </c>
      <c r="R1475" s="7">
        <f t="shared" si="141"/>
        <v>47.574074074074076</v>
      </c>
      <c r="S1475" t="str">
        <f t="shared" si="142"/>
        <v>theater</v>
      </c>
      <c r="T1475" t="str">
        <f t="shared" si="143"/>
        <v>musical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138"/>
        <v>108</v>
      </c>
      <c r="P1476" s="13">
        <f t="shared" si="139"/>
        <v>41775.386157407411</v>
      </c>
      <c r="Q1476" s="13">
        <f t="shared" si="140"/>
        <v>41805.386157407411</v>
      </c>
      <c r="R1476" s="7">
        <f t="shared" si="141"/>
        <v>72.972972972972968</v>
      </c>
      <c r="S1476" t="str">
        <f t="shared" si="142"/>
        <v>theater</v>
      </c>
      <c r="T1476" t="str">
        <f t="shared" si="143"/>
        <v>musical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138"/>
        <v>100.88571428571429</v>
      </c>
      <c r="P1477" s="13">
        <f t="shared" si="139"/>
        <v>42553.333425925928</v>
      </c>
      <c r="Q1477" s="13">
        <f t="shared" si="140"/>
        <v>42611.458333333328</v>
      </c>
      <c r="R1477" s="7">
        <f t="shared" si="141"/>
        <v>90.538461538461533</v>
      </c>
      <c r="S1477" t="str">
        <f t="shared" si="142"/>
        <v>theater</v>
      </c>
      <c r="T1477" t="str">
        <f t="shared" si="143"/>
        <v>musical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138"/>
        <v>128</v>
      </c>
      <c r="P1478" s="13">
        <f t="shared" si="139"/>
        <v>41912.400729166664</v>
      </c>
      <c r="Q1478" s="13">
        <f t="shared" si="140"/>
        <v>41924.957638888889</v>
      </c>
      <c r="R1478" s="7">
        <f t="shared" si="141"/>
        <v>37.647058823529413</v>
      </c>
      <c r="S1478" t="str">
        <f t="shared" si="142"/>
        <v>theater</v>
      </c>
      <c r="T1478" t="str">
        <f t="shared" si="143"/>
        <v>musical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138"/>
        <v>133.33333333333331</v>
      </c>
      <c r="P1479" s="13">
        <f t="shared" si="139"/>
        <v>41803.207326388889</v>
      </c>
      <c r="Q1479" s="13">
        <f t="shared" si="140"/>
        <v>41833.207326388889</v>
      </c>
      <c r="R1479" s="7">
        <f t="shared" si="141"/>
        <v>36.363636363636367</v>
      </c>
      <c r="S1479" t="str">
        <f t="shared" si="142"/>
        <v>theater</v>
      </c>
      <c r="T1479" t="str">
        <f t="shared" si="143"/>
        <v>musical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138"/>
        <v>101.375</v>
      </c>
      <c r="P1480" s="13">
        <f t="shared" si="139"/>
        <v>42004.453865740739</v>
      </c>
      <c r="Q1480" s="13">
        <f t="shared" si="140"/>
        <v>42034.453865740739</v>
      </c>
      <c r="R1480" s="7">
        <f t="shared" si="141"/>
        <v>126.71875</v>
      </c>
      <c r="S1480" t="str">
        <f t="shared" si="142"/>
        <v>theater</v>
      </c>
      <c r="T1480" t="str">
        <f t="shared" si="143"/>
        <v>musical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138"/>
        <v>102.875</v>
      </c>
      <c r="P1481" s="13">
        <f t="shared" si="139"/>
        <v>41845.559166666666</v>
      </c>
      <c r="Q1481" s="13">
        <f t="shared" si="140"/>
        <v>41878.791666666664</v>
      </c>
      <c r="R1481" s="7">
        <f t="shared" si="141"/>
        <v>329.2</v>
      </c>
      <c r="S1481" t="str">
        <f t="shared" si="142"/>
        <v>theater</v>
      </c>
      <c r="T1481" t="str">
        <f t="shared" si="143"/>
        <v>musical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138"/>
        <v>107.24000000000001</v>
      </c>
      <c r="P1482" s="13">
        <f t="shared" si="139"/>
        <v>41982.523356481484</v>
      </c>
      <c r="Q1482" s="13">
        <f t="shared" si="140"/>
        <v>42022.523356481484</v>
      </c>
      <c r="R1482" s="7">
        <f t="shared" si="141"/>
        <v>81.242424242424249</v>
      </c>
      <c r="S1482" t="str">
        <f t="shared" si="142"/>
        <v>theater</v>
      </c>
      <c r="T1482" t="str">
        <f t="shared" si="143"/>
        <v>musical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138"/>
        <v>109.62</v>
      </c>
      <c r="P1483" s="13">
        <f t="shared" si="139"/>
        <v>42060.962488425925</v>
      </c>
      <c r="Q1483" s="13">
        <f t="shared" si="140"/>
        <v>42088.916666666672</v>
      </c>
      <c r="R1483" s="7">
        <f t="shared" si="141"/>
        <v>50.75</v>
      </c>
      <c r="S1483" t="str">
        <f t="shared" si="142"/>
        <v>theater</v>
      </c>
      <c r="T1483" t="str">
        <f t="shared" si="143"/>
        <v>plays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138"/>
        <v>121.8</v>
      </c>
      <c r="P1484" s="13">
        <f t="shared" si="139"/>
        <v>42035.99428240741</v>
      </c>
      <c r="Q1484" s="13">
        <f t="shared" si="140"/>
        <v>42064.040972222225</v>
      </c>
      <c r="R1484" s="7">
        <f t="shared" si="141"/>
        <v>60.9</v>
      </c>
      <c r="S1484" t="str">
        <f t="shared" si="142"/>
        <v>theater</v>
      </c>
      <c r="T1484" t="str">
        <f t="shared" si="143"/>
        <v>plays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138"/>
        <v>106.85</v>
      </c>
      <c r="P1485" s="13">
        <f t="shared" si="139"/>
        <v>42157.220185185186</v>
      </c>
      <c r="Q1485" s="13">
        <f t="shared" si="140"/>
        <v>42187.220185185186</v>
      </c>
      <c r="R1485" s="7">
        <f t="shared" si="141"/>
        <v>109.03061224489795</v>
      </c>
      <c r="S1485" t="str">
        <f t="shared" si="142"/>
        <v>theater</v>
      </c>
      <c r="T1485" t="str">
        <f t="shared" si="143"/>
        <v>plays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138"/>
        <v>100.71379999999999</v>
      </c>
      <c r="P1486" s="13">
        <f t="shared" si="139"/>
        <v>41827.659942129627</v>
      </c>
      <c r="Q1486" s="13">
        <f t="shared" si="140"/>
        <v>41857.647222222222</v>
      </c>
      <c r="R1486" s="7">
        <f t="shared" si="141"/>
        <v>25.692295918367346</v>
      </c>
      <c r="S1486" t="str">
        <f t="shared" si="142"/>
        <v>theater</v>
      </c>
      <c r="T1486" t="str">
        <f t="shared" si="143"/>
        <v>plays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138"/>
        <v>109.00000000000001</v>
      </c>
      <c r="P1487" s="13">
        <f t="shared" si="139"/>
        <v>42162.479548611111</v>
      </c>
      <c r="Q1487" s="13">
        <f t="shared" si="140"/>
        <v>42192.479548611111</v>
      </c>
      <c r="R1487" s="7">
        <f t="shared" si="141"/>
        <v>41.92307692307692</v>
      </c>
      <c r="S1487" t="str">
        <f t="shared" si="142"/>
        <v>theater</v>
      </c>
      <c r="T1487" t="str">
        <f t="shared" si="143"/>
        <v>plays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138"/>
        <v>113.63000000000001</v>
      </c>
      <c r="P1488" s="13">
        <f t="shared" si="139"/>
        <v>42233.488564814819</v>
      </c>
      <c r="Q1488" s="13">
        <f t="shared" si="140"/>
        <v>42263.488564814819</v>
      </c>
      <c r="R1488" s="7">
        <f t="shared" si="141"/>
        <v>88.7734375</v>
      </c>
      <c r="S1488" t="str">
        <f t="shared" si="142"/>
        <v>theater</v>
      </c>
      <c r="T1488" t="str">
        <f t="shared" si="143"/>
        <v>plays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138"/>
        <v>113.92</v>
      </c>
      <c r="P1489" s="13">
        <f t="shared" si="139"/>
        <v>42041.947824074072</v>
      </c>
      <c r="Q1489" s="13">
        <f t="shared" si="140"/>
        <v>42071.906157407408</v>
      </c>
      <c r="R1489" s="7">
        <f t="shared" si="141"/>
        <v>80.225352112676063</v>
      </c>
      <c r="S1489" t="str">
        <f t="shared" si="142"/>
        <v>theater</v>
      </c>
      <c r="T1489" t="str">
        <f t="shared" si="143"/>
        <v>plays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138"/>
        <v>106</v>
      </c>
      <c r="P1490" s="13">
        <f t="shared" si="139"/>
        <v>42585.273842592593</v>
      </c>
      <c r="Q1490" s="13">
        <f t="shared" si="140"/>
        <v>42598.915972222225</v>
      </c>
      <c r="R1490" s="7">
        <f t="shared" si="141"/>
        <v>78.936170212765958</v>
      </c>
      <c r="S1490" t="str">
        <f t="shared" si="142"/>
        <v>theater</v>
      </c>
      <c r="T1490" t="str">
        <f t="shared" si="143"/>
        <v>plays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138"/>
        <v>162.5</v>
      </c>
      <c r="P1491" s="13">
        <f t="shared" si="139"/>
        <v>42097.536493055552</v>
      </c>
      <c r="Q1491" s="13">
        <f t="shared" si="140"/>
        <v>42127.702083333337</v>
      </c>
      <c r="R1491" s="7">
        <f t="shared" si="141"/>
        <v>95.588235294117652</v>
      </c>
      <c r="S1491" t="str">
        <f t="shared" si="142"/>
        <v>theater</v>
      </c>
      <c r="T1491" t="str">
        <f t="shared" si="143"/>
        <v>plays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138"/>
        <v>106</v>
      </c>
      <c r="P1492" s="13">
        <f t="shared" si="139"/>
        <v>41808.419571759259</v>
      </c>
      <c r="Q1492" s="13">
        <f t="shared" si="140"/>
        <v>41838.419571759259</v>
      </c>
      <c r="R1492" s="7">
        <f t="shared" si="141"/>
        <v>69.890109890109883</v>
      </c>
      <c r="S1492" t="str">
        <f t="shared" si="142"/>
        <v>theater</v>
      </c>
      <c r="T1492" t="str">
        <f t="shared" si="143"/>
        <v>plays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138"/>
        <v>100.15624999999999</v>
      </c>
      <c r="P1493" s="13">
        <f t="shared" si="139"/>
        <v>41852.408310185187</v>
      </c>
      <c r="Q1493" s="13">
        <f t="shared" si="140"/>
        <v>41882.408310185187</v>
      </c>
      <c r="R1493" s="7">
        <f t="shared" si="141"/>
        <v>74.534883720930239</v>
      </c>
      <c r="S1493" t="str">
        <f t="shared" si="142"/>
        <v>theater</v>
      </c>
      <c r="T1493" t="str">
        <f t="shared" si="143"/>
        <v>plays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138"/>
        <v>105.35000000000001</v>
      </c>
      <c r="P1494" s="13">
        <f t="shared" si="139"/>
        <v>42693.860185185185</v>
      </c>
      <c r="Q1494" s="13">
        <f t="shared" si="140"/>
        <v>42708.791666666672</v>
      </c>
      <c r="R1494" s="7">
        <f t="shared" si="141"/>
        <v>123.94117647058823</v>
      </c>
      <c r="S1494" t="str">
        <f t="shared" si="142"/>
        <v>theater</v>
      </c>
      <c r="T1494" t="str">
        <f t="shared" si="143"/>
        <v>plays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138"/>
        <v>174.8</v>
      </c>
      <c r="P1495" s="13">
        <f t="shared" si="139"/>
        <v>42341.568379629629</v>
      </c>
      <c r="Q1495" s="13">
        <f t="shared" si="140"/>
        <v>42369.916666666672</v>
      </c>
      <c r="R1495" s="7">
        <f t="shared" si="141"/>
        <v>264.84848484848487</v>
      </c>
      <c r="S1495" t="str">
        <f t="shared" si="142"/>
        <v>theater</v>
      </c>
      <c r="T1495" t="str">
        <f t="shared" si="143"/>
        <v>plays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138"/>
        <v>102</v>
      </c>
      <c r="P1496" s="13">
        <f t="shared" si="139"/>
        <v>41879.811006944445</v>
      </c>
      <c r="Q1496" s="13">
        <f t="shared" si="140"/>
        <v>41907.815972222219</v>
      </c>
      <c r="R1496" s="7">
        <f t="shared" si="141"/>
        <v>58.620689655172413</v>
      </c>
      <c r="S1496" t="str">
        <f t="shared" si="142"/>
        <v>theater</v>
      </c>
      <c r="T1496" t="str">
        <f t="shared" si="143"/>
        <v>plays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138"/>
        <v>100.125</v>
      </c>
      <c r="P1497" s="13">
        <f t="shared" si="139"/>
        <v>41941.433865740742</v>
      </c>
      <c r="Q1497" s="13">
        <f t="shared" si="140"/>
        <v>41969.875</v>
      </c>
      <c r="R1497" s="7">
        <f t="shared" si="141"/>
        <v>70.884955752212392</v>
      </c>
      <c r="S1497" t="str">
        <f t="shared" si="142"/>
        <v>theater</v>
      </c>
      <c r="T1497" t="str">
        <f t="shared" si="143"/>
        <v>plays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138"/>
        <v>171.42857142857142</v>
      </c>
      <c r="P1498" s="13">
        <f t="shared" si="139"/>
        <v>42425.480671296296</v>
      </c>
      <c r="Q1498" s="13">
        <f t="shared" si="140"/>
        <v>42442.25</v>
      </c>
      <c r="R1498" s="7">
        <f t="shared" si="141"/>
        <v>8.5714285714285712</v>
      </c>
      <c r="S1498" t="str">
        <f t="shared" si="142"/>
        <v>theater</v>
      </c>
      <c r="T1498" t="str">
        <f t="shared" si="143"/>
        <v>plays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138"/>
        <v>113.56666666666666</v>
      </c>
      <c r="P1499" s="13">
        <f t="shared" si="139"/>
        <v>42026.63118055556</v>
      </c>
      <c r="Q1499" s="13">
        <f t="shared" si="140"/>
        <v>42085.843055555553</v>
      </c>
      <c r="R1499" s="7">
        <f t="shared" si="141"/>
        <v>113.56666666666666</v>
      </c>
      <c r="S1499" t="str">
        <f t="shared" si="142"/>
        <v>theater</v>
      </c>
      <c r="T1499" t="str">
        <f t="shared" si="143"/>
        <v>plays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138"/>
        <v>129.46666666666667</v>
      </c>
      <c r="P1500" s="13">
        <f t="shared" si="139"/>
        <v>41922.390590277777</v>
      </c>
      <c r="Q1500" s="13">
        <f t="shared" si="140"/>
        <v>41931.999305555553</v>
      </c>
      <c r="R1500" s="7">
        <f t="shared" si="141"/>
        <v>60.6875</v>
      </c>
      <c r="S1500" t="str">
        <f t="shared" si="142"/>
        <v>theater</v>
      </c>
      <c r="T1500" t="str">
        <f t="shared" si="143"/>
        <v>plays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138"/>
        <v>101.4</v>
      </c>
      <c r="P1501" s="13">
        <f t="shared" si="139"/>
        <v>41993.574340277773</v>
      </c>
      <c r="Q1501" s="13">
        <f t="shared" si="140"/>
        <v>42010</v>
      </c>
      <c r="R1501" s="7">
        <f t="shared" si="141"/>
        <v>110.21739130434783</v>
      </c>
      <c r="S1501" t="str">
        <f t="shared" si="142"/>
        <v>theater</v>
      </c>
      <c r="T1501" t="str">
        <f t="shared" si="143"/>
        <v>plays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138"/>
        <v>109.16666666666666</v>
      </c>
      <c r="P1502" s="13">
        <f t="shared" si="139"/>
        <v>42219.665856481486</v>
      </c>
      <c r="Q1502" s="13">
        <f t="shared" si="140"/>
        <v>42239.833333333328</v>
      </c>
      <c r="R1502" s="7">
        <f t="shared" si="141"/>
        <v>136.45833333333334</v>
      </c>
      <c r="S1502" t="str">
        <f t="shared" si="142"/>
        <v>theater</v>
      </c>
      <c r="T1502" t="str">
        <f t="shared" si="143"/>
        <v>plays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138"/>
        <v>128.92500000000001</v>
      </c>
      <c r="P1503" s="13">
        <f t="shared" si="139"/>
        <v>42225.309675925921</v>
      </c>
      <c r="Q1503" s="13">
        <f t="shared" si="140"/>
        <v>42270.309675925921</v>
      </c>
      <c r="R1503" s="7">
        <f t="shared" si="141"/>
        <v>53.164948453608247</v>
      </c>
      <c r="S1503" t="str">
        <f t="shared" si="142"/>
        <v>theater</v>
      </c>
      <c r="T1503" t="str">
        <f t="shared" si="143"/>
        <v>spaces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138"/>
        <v>102.06</v>
      </c>
      <c r="P1504" s="13">
        <f t="shared" si="139"/>
        <v>42381.436840277776</v>
      </c>
      <c r="Q1504" s="13">
        <f t="shared" si="140"/>
        <v>42411.436840277776</v>
      </c>
      <c r="R1504" s="7">
        <f t="shared" si="141"/>
        <v>86.491525423728817</v>
      </c>
      <c r="S1504" t="str">
        <f t="shared" si="142"/>
        <v>theater</v>
      </c>
      <c r="T1504" t="str">
        <f t="shared" si="143"/>
        <v>spaces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138"/>
        <v>146.53957758620692</v>
      </c>
      <c r="P1505" s="13">
        <f t="shared" si="139"/>
        <v>41894.382361111115</v>
      </c>
      <c r="Q1505" s="13">
        <f t="shared" si="140"/>
        <v>41954.424027777779</v>
      </c>
      <c r="R1505" s="7">
        <f t="shared" si="141"/>
        <v>155.23827397260274</v>
      </c>
      <c r="S1505" t="str">
        <f t="shared" si="142"/>
        <v>theater</v>
      </c>
      <c r="T1505" t="str">
        <f t="shared" si="143"/>
        <v>spaces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138"/>
        <v>100.352</v>
      </c>
      <c r="P1506" s="13">
        <f t="shared" si="139"/>
        <v>42576.028715277775</v>
      </c>
      <c r="Q1506" s="13">
        <f t="shared" si="140"/>
        <v>42606.028715277775</v>
      </c>
      <c r="R1506" s="7">
        <f t="shared" si="141"/>
        <v>115.08256880733946</v>
      </c>
      <c r="S1506" t="str">
        <f t="shared" si="142"/>
        <v>theater</v>
      </c>
      <c r="T1506" t="str">
        <f t="shared" si="143"/>
        <v>spaces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138"/>
        <v>121.64999999999999</v>
      </c>
      <c r="P1507" s="13">
        <f t="shared" si="139"/>
        <v>42654.723703703698</v>
      </c>
      <c r="Q1507" s="13">
        <f t="shared" si="140"/>
        <v>42673.916666666672</v>
      </c>
      <c r="R1507" s="7">
        <f t="shared" si="141"/>
        <v>109.5945945945946</v>
      </c>
      <c r="S1507" t="str">
        <f t="shared" si="142"/>
        <v>theater</v>
      </c>
      <c r="T1507" t="str">
        <f t="shared" si="143"/>
        <v>spaces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138"/>
        <v>105.5</v>
      </c>
      <c r="P1508" s="13">
        <f t="shared" si="139"/>
        <v>42431.250069444446</v>
      </c>
      <c r="Q1508" s="13">
        <f t="shared" si="140"/>
        <v>42491.208402777775</v>
      </c>
      <c r="R1508" s="7">
        <f t="shared" si="141"/>
        <v>45.214285714285715</v>
      </c>
      <c r="S1508" t="str">
        <f t="shared" si="142"/>
        <v>theater</v>
      </c>
      <c r="T1508" t="str">
        <f t="shared" si="143"/>
        <v>spaces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138"/>
        <v>110.4008</v>
      </c>
      <c r="P1509" s="13">
        <f t="shared" si="139"/>
        <v>42627.057303240741</v>
      </c>
      <c r="Q1509" s="13">
        <f t="shared" si="140"/>
        <v>42655.75</v>
      </c>
      <c r="R1509" s="7">
        <f t="shared" si="141"/>
        <v>104.15169811320754</v>
      </c>
      <c r="S1509" t="str">
        <f t="shared" si="142"/>
        <v>theater</v>
      </c>
      <c r="T1509" t="str">
        <f t="shared" si="143"/>
        <v>spaces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138"/>
        <v>100</v>
      </c>
      <c r="P1510" s="13">
        <f t="shared" si="139"/>
        <v>42511.112048611118</v>
      </c>
      <c r="Q1510" s="13">
        <f t="shared" si="140"/>
        <v>42541.112048611118</v>
      </c>
      <c r="R1510" s="7">
        <f t="shared" si="141"/>
        <v>35.714285714285715</v>
      </c>
      <c r="S1510" t="str">
        <f t="shared" si="142"/>
        <v>theater</v>
      </c>
      <c r="T1510" t="str">
        <f t="shared" si="143"/>
        <v>spaces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138"/>
        <v>176.535</v>
      </c>
      <c r="P1511" s="13">
        <f t="shared" si="139"/>
        <v>42336.77039351852</v>
      </c>
      <c r="Q1511" s="13">
        <f t="shared" si="140"/>
        <v>42358.957638888889</v>
      </c>
      <c r="R1511" s="7">
        <f t="shared" si="141"/>
        <v>96.997252747252745</v>
      </c>
      <c r="S1511" t="str">
        <f t="shared" si="142"/>
        <v>theater</v>
      </c>
      <c r="T1511" t="str">
        <f t="shared" si="143"/>
        <v>spaces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138"/>
        <v>100</v>
      </c>
      <c r="P1512" s="13">
        <f t="shared" si="139"/>
        <v>42341.32430555555</v>
      </c>
      <c r="Q1512" s="13">
        <f t="shared" si="140"/>
        <v>42376.32430555555</v>
      </c>
      <c r="R1512" s="7">
        <f t="shared" si="141"/>
        <v>370.37037037037038</v>
      </c>
      <c r="S1512" t="str">
        <f t="shared" si="142"/>
        <v>theater</v>
      </c>
      <c r="T1512" t="str">
        <f t="shared" si="143"/>
        <v>spaces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138"/>
        <v>103.29411764705883</v>
      </c>
      <c r="P1513" s="13">
        <f t="shared" si="139"/>
        <v>42740.587152777778</v>
      </c>
      <c r="Q1513" s="13">
        <f t="shared" si="140"/>
        <v>42762.587152777778</v>
      </c>
      <c r="R1513" s="7">
        <f t="shared" si="141"/>
        <v>94.408602150537632</v>
      </c>
      <c r="S1513" t="str">
        <f t="shared" si="142"/>
        <v>theater</v>
      </c>
      <c r="T1513" t="str">
        <f t="shared" si="143"/>
        <v>spaces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138"/>
        <v>104.5</v>
      </c>
      <c r="P1514" s="13">
        <f t="shared" si="139"/>
        <v>42622.517476851848</v>
      </c>
      <c r="Q1514" s="13">
        <f t="shared" si="140"/>
        <v>42652.517476851848</v>
      </c>
      <c r="R1514" s="7">
        <f t="shared" si="141"/>
        <v>48.984375</v>
      </c>
      <c r="S1514" t="str">
        <f t="shared" si="142"/>
        <v>theater</v>
      </c>
      <c r="T1514" t="str">
        <f t="shared" si="143"/>
        <v>spaces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138"/>
        <v>100.29999999999998</v>
      </c>
      <c r="P1515" s="13">
        <f t="shared" si="139"/>
        <v>42390.588738425926</v>
      </c>
      <c r="Q1515" s="13">
        <f t="shared" si="140"/>
        <v>42420.588738425926</v>
      </c>
      <c r="R1515" s="7">
        <f t="shared" si="141"/>
        <v>45.590909090909093</v>
      </c>
      <c r="S1515" t="str">
        <f t="shared" si="142"/>
        <v>theater</v>
      </c>
      <c r="T1515" t="str">
        <f t="shared" si="143"/>
        <v>spaces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138"/>
        <v>457.74666666666673</v>
      </c>
      <c r="P1516" s="13">
        <f t="shared" si="139"/>
        <v>41885.228842592594</v>
      </c>
      <c r="Q1516" s="13">
        <f t="shared" si="140"/>
        <v>41915.228842592594</v>
      </c>
      <c r="R1516" s="7">
        <f t="shared" si="141"/>
        <v>23.275254237288134</v>
      </c>
      <c r="S1516" t="str">
        <f t="shared" si="142"/>
        <v>theater</v>
      </c>
      <c r="T1516" t="str">
        <f t="shared" si="143"/>
        <v>spaces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138"/>
        <v>104.96000000000001</v>
      </c>
      <c r="P1517" s="13">
        <f t="shared" si="139"/>
        <v>42724.415173611109</v>
      </c>
      <c r="Q1517" s="13">
        <f t="shared" si="140"/>
        <v>42754.415173611109</v>
      </c>
      <c r="R1517" s="7">
        <f t="shared" si="141"/>
        <v>63.2289156626506</v>
      </c>
      <c r="S1517" t="str">
        <f t="shared" si="142"/>
        <v>theater</v>
      </c>
      <c r="T1517" t="str">
        <f t="shared" si="143"/>
        <v>spaces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138"/>
        <v>171.94285714285715</v>
      </c>
      <c r="P1518" s="13">
        <f t="shared" si="139"/>
        <v>42090.662500000006</v>
      </c>
      <c r="Q1518" s="13">
        <f t="shared" si="140"/>
        <v>42150.662500000006</v>
      </c>
      <c r="R1518" s="7">
        <f t="shared" si="141"/>
        <v>153.5204081632653</v>
      </c>
      <c r="S1518" t="str">
        <f t="shared" si="142"/>
        <v>theater</v>
      </c>
      <c r="T1518" t="str">
        <f t="shared" si="143"/>
        <v>spaces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138"/>
        <v>103.73000000000002</v>
      </c>
      <c r="P1519" s="13">
        <f t="shared" si="139"/>
        <v>42775.483715277776</v>
      </c>
      <c r="Q1519" s="13">
        <f t="shared" si="140"/>
        <v>42792.957638888889</v>
      </c>
      <c r="R1519" s="7">
        <f t="shared" si="141"/>
        <v>90.2</v>
      </c>
      <c r="S1519" t="str">
        <f t="shared" si="142"/>
        <v>theater</v>
      </c>
      <c r="T1519" t="str">
        <f t="shared" si="143"/>
        <v>spaces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138"/>
        <v>103.029</v>
      </c>
      <c r="P1520" s="13">
        <f t="shared" si="139"/>
        <v>41777.943622685183</v>
      </c>
      <c r="Q1520" s="13">
        <f t="shared" si="140"/>
        <v>41805.934027777781</v>
      </c>
      <c r="R1520" s="7">
        <f t="shared" si="141"/>
        <v>118.97113163972287</v>
      </c>
      <c r="S1520" t="str">
        <f t="shared" si="142"/>
        <v>theater</v>
      </c>
      <c r="T1520" t="str">
        <f t="shared" si="143"/>
        <v>spaces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138"/>
        <v>118.88888888888889</v>
      </c>
      <c r="P1521" s="13">
        <f t="shared" si="139"/>
        <v>42780.490277777775</v>
      </c>
      <c r="Q1521" s="13">
        <f t="shared" si="140"/>
        <v>42794.833333333328</v>
      </c>
      <c r="R1521" s="7">
        <f t="shared" si="141"/>
        <v>80.25</v>
      </c>
      <c r="S1521" t="str">
        <f t="shared" si="142"/>
        <v>theater</v>
      </c>
      <c r="T1521" t="str">
        <f t="shared" si="143"/>
        <v>spaces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138"/>
        <v>100</v>
      </c>
      <c r="P1522" s="13">
        <f t="shared" si="139"/>
        <v>42752.577199074076</v>
      </c>
      <c r="Q1522" s="13">
        <f t="shared" si="140"/>
        <v>42766.5</v>
      </c>
      <c r="R1522" s="7">
        <f t="shared" si="141"/>
        <v>62.5</v>
      </c>
      <c r="S1522" t="str">
        <f t="shared" si="142"/>
        <v>theater</v>
      </c>
      <c r="T1522" t="str">
        <f t="shared" si="143"/>
        <v>spaces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138"/>
        <v>318.69988910451895</v>
      </c>
      <c r="P1523" s="13">
        <f t="shared" si="139"/>
        <v>42534.645625000005</v>
      </c>
      <c r="Q1523" s="13">
        <f t="shared" si="140"/>
        <v>42564.645625000005</v>
      </c>
      <c r="R1523" s="7">
        <f t="shared" si="141"/>
        <v>131.37719999999999</v>
      </c>
      <c r="S1523" t="str">
        <f t="shared" si="142"/>
        <v>theater</v>
      </c>
      <c r="T1523" t="str">
        <f t="shared" si="143"/>
        <v>spaces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138"/>
        <v>108.50614285714286</v>
      </c>
      <c r="P1524" s="13">
        <f t="shared" si="139"/>
        <v>41239.58625</v>
      </c>
      <c r="Q1524" s="13">
        <f t="shared" si="140"/>
        <v>41269.58625</v>
      </c>
      <c r="R1524" s="7">
        <f t="shared" si="141"/>
        <v>73.032980769230775</v>
      </c>
      <c r="S1524" t="str">
        <f t="shared" si="142"/>
        <v>theater</v>
      </c>
      <c r="T1524" t="str">
        <f t="shared" si="143"/>
        <v>spaces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138"/>
        <v>101.16666666666667</v>
      </c>
      <c r="P1525" s="13">
        <f t="shared" si="139"/>
        <v>42398.599259259259</v>
      </c>
      <c r="Q1525" s="13">
        <f t="shared" si="140"/>
        <v>42429.999305555553</v>
      </c>
      <c r="R1525" s="7">
        <f t="shared" si="141"/>
        <v>178.52941176470588</v>
      </c>
      <c r="S1525" t="str">
        <f t="shared" si="142"/>
        <v>theater</v>
      </c>
      <c r="T1525" t="str">
        <f t="shared" si="143"/>
        <v>spaces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138"/>
        <v>112.815</v>
      </c>
      <c r="P1526" s="13">
        <f t="shared" si="139"/>
        <v>41928.631064814814</v>
      </c>
      <c r="Q1526" s="13">
        <f t="shared" si="140"/>
        <v>41958.672731481478</v>
      </c>
      <c r="R1526" s="7">
        <f t="shared" si="141"/>
        <v>162.90974729241879</v>
      </c>
      <c r="S1526" t="str">
        <f t="shared" si="142"/>
        <v>theater</v>
      </c>
      <c r="T1526" t="str">
        <f t="shared" si="143"/>
        <v>spaces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138"/>
        <v>120.49622641509434</v>
      </c>
      <c r="P1527" s="13">
        <f t="shared" si="139"/>
        <v>41888.424826388888</v>
      </c>
      <c r="Q1527" s="13">
        <f t="shared" si="140"/>
        <v>41918.424826388888</v>
      </c>
      <c r="R1527" s="7">
        <f t="shared" si="141"/>
        <v>108.24237288135593</v>
      </c>
      <c r="S1527" t="str">
        <f t="shared" si="142"/>
        <v>theater</v>
      </c>
      <c r="T1527" t="str">
        <f t="shared" si="143"/>
        <v>spaces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138"/>
        <v>107.74999999999999</v>
      </c>
      <c r="P1528" s="13">
        <f t="shared" si="139"/>
        <v>41957.506840277783</v>
      </c>
      <c r="Q1528" s="13">
        <f t="shared" si="140"/>
        <v>41987.506840277783</v>
      </c>
      <c r="R1528" s="7">
        <f t="shared" si="141"/>
        <v>88.865979381443296</v>
      </c>
      <c r="S1528" t="str">
        <f t="shared" si="142"/>
        <v>theater</v>
      </c>
      <c r="T1528" t="str">
        <f t="shared" si="143"/>
        <v>spaces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138"/>
        <v>180</v>
      </c>
      <c r="P1529" s="13">
        <f t="shared" si="139"/>
        <v>42097.966238425928</v>
      </c>
      <c r="Q1529" s="13">
        <f t="shared" si="140"/>
        <v>42118.966238425928</v>
      </c>
      <c r="R1529" s="7">
        <f t="shared" si="141"/>
        <v>54</v>
      </c>
      <c r="S1529" t="str">
        <f t="shared" si="142"/>
        <v>theater</v>
      </c>
      <c r="T1529" t="str">
        <f t="shared" si="143"/>
        <v>spaces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138"/>
        <v>101.16666666666667</v>
      </c>
      <c r="P1530" s="13">
        <f t="shared" si="139"/>
        <v>42359.962025462963</v>
      </c>
      <c r="Q1530" s="13">
        <f t="shared" si="140"/>
        <v>42389.962025462963</v>
      </c>
      <c r="R1530" s="7">
        <f t="shared" si="141"/>
        <v>116.73076923076923</v>
      </c>
      <c r="S1530" t="str">
        <f t="shared" si="142"/>
        <v>theater</v>
      </c>
      <c r="T1530" t="str">
        <f t="shared" si="143"/>
        <v>spaces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138"/>
        <v>119.756</v>
      </c>
      <c r="P1531" s="13">
        <f t="shared" si="139"/>
        <v>41939.319907407407</v>
      </c>
      <c r="Q1531" s="13">
        <f t="shared" si="140"/>
        <v>41969.361574074079</v>
      </c>
      <c r="R1531" s="7">
        <f t="shared" si="141"/>
        <v>233.8984375</v>
      </c>
      <c r="S1531" t="str">
        <f t="shared" si="142"/>
        <v>theater</v>
      </c>
      <c r="T1531" t="str">
        <f t="shared" si="143"/>
        <v>spaces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138"/>
        <v>158</v>
      </c>
      <c r="P1532" s="13">
        <f t="shared" si="139"/>
        <v>41996.582395833335</v>
      </c>
      <c r="Q1532" s="13">
        <f t="shared" si="140"/>
        <v>42056.582395833335</v>
      </c>
      <c r="R1532" s="7">
        <f t="shared" si="141"/>
        <v>158</v>
      </c>
      <c r="S1532" t="str">
        <f t="shared" si="142"/>
        <v>theater</v>
      </c>
      <c r="T1532" t="str">
        <f t="shared" si="143"/>
        <v>spaces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138"/>
        <v>123.66666666666666</v>
      </c>
      <c r="P1533" s="13">
        <f t="shared" si="139"/>
        <v>42334.218935185185</v>
      </c>
      <c r="Q1533" s="13">
        <f t="shared" si="140"/>
        <v>42361.707638888889</v>
      </c>
      <c r="R1533" s="7">
        <f t="shared" si="141"/>
        <v>14.84</v>
      </c>
      <c r="S1533" t="str">
        <f t="shared" si="142"/>
        <v>theater</v>
      </c>
      <c r="T1533" t="str">
        <f t="shared" si="143"/>
        <v>spaces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138"/>
        <v>117.12499999999999</v>
      </c>
      <c r="P1534" s="13">
        <f t="shared" si="139"/>
        <v>42024.452893518523</v>
      </c>
      <c r="Q1534" s="13">
        <f t="shared" si="140"/>
        <v>42045.452893518523</v>
      </c>
      <c r="R1534" s="7">
        <f t="shared" si="141"/>
        <v>85.181818181818187</v>
      </c>
      <c r="S1534" t="str">
        <f t="shared" si="142"/>
        <v>theater</v>
      </c>
      <c r="T1534" t="str">
        <f t="shared" si="143"/>
        <v>spaces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138"/>
        <v>156.96</v>
      </c>
      <c r="P1535" s="13">
        <f t="shared" si="139"/>
        <v>42146.586215277777</v>
      </c>
      <c r="Q1535" s="13">
        <f t="shared" si="140"/>
        <v>42176.586215277777</v>
      </c>
      <c r="R1535" s="7">
        <f t="shared" si="141"/>
        <v>146.69158878504672</v>
      </c>
      <c r="S1535" t="str">
        <f t="shared" si="142"/>
        <v>theater</v>
      </c>
      <c r="T1535" t="str">
        <f t="shared" si="143"/>
        <v>spaces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138"/>
        <v>113.104</v>
      </c>
      <c r="P1536" s="13">
        <f t="shared" si="139"/>
        <v>41919.873611111114</v>
      </c>
      <c r="Q1536" s="13">
        <f t="shared" si="140"/>
        <v>41947.958333333336</v>
      </c>
      <c r="R1536" s="7">
        <f t="shared" si="141"/>
        <v>50.764811490125673</v>
      </c>
      <c r="S1536" t="str">
        <f t="shared" si="142"/>
        <v>theater</v>
      </c>
      <c r="T1536" t="str">
        <f t="shared" si="143"/>
        <v>spaces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138"/>
        <v>103.17647058823529</v>
      </c>
      <c r="P1537" s="13">
        <f t="shared" si="139"/>
        <v>41785.47729166667</v>
      </c>
      <c r="Q1537" s="13">
        <f t="shared" si="140"/>
        <v>41800.916666666664</v>
      </c>
      <c r="R1537" s="7">
        <f t="shared" si="141"/>
        <v>87.7</v>
      </c>
      <c r="S1537" t="str">
        <f t="shared" si="142"/>
        <v>theater</v>
      </c>
      <c r="T1537" t="str">
        <f t="shared" si="143"/>
        <v>spaces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ref="O1538:O1601" si="144">(E1538/D1538)*100</f>
        <v>102.61176470588236</v>
      </c>
      <c r="P1538" s="13">
        <f t="shared" ref="P1538:P1601" si="145">(((J1538/60)/60)/24)+DATE(1970,1,1)+(-6/24)</f>
        <v>41778.298055555555</v>
      </c>
      <c r="Q1538" s="13">
        <f t="shared" ref="Q1538:Q1601" si="146">(((I1538/60)/60)/24)+DATE(1970,1,1)+(-6/24)</f>
        <v>41838.298055555555</v>
      </c>
      <c r="R1538" s="7">
        <f t="shared" ref="R1538:R1601" si="147">E1538/L1538</f>
        <v>242.27777777777777</v>
      </c>
      <c r="S1538" t="str">
        <f t="shared" ref="S1538:S1601" si="148">LEFT(N1538,SEARCH("/",N1538,1)-1)</f>
        <v>theater</v>
      </c>
      <c r="T1538" t="str">
        <f t="shared" ref="T1538:T1601" si="149">RIGHT(N1538,LEN(N1538)-SEARCH("/",N1538,1))</f>
        <v>spaces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si="144"/>
        <v>105.84090909090908</v>
      </c>
      <c r="P1539" s="13">
        <f t="shared" si="145"/>
        <v>41841.600034722222</v>
      </c>
      <c r="Q1539" s="13">
        <f t="shared" si="146"/>
        <v>41871.600034722222</v>
      </c>
      <c r="R1539" s="7">
        <f t="shared" si="147"/>
        <v>146.44654088050314</v>
      </c>
      <c r="S1539" t="str">
        <f t="shared" si="148"/>
        <v>theater</v>
      </c>
      <c r="T1539" t="str">
        <f t="shared" si="149"/>
        <v>spaces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144"/>
        <v>100.71428571428571</v>
      </c>
      <c r="P1540" s="13">
        <f t="shared" si="145"/>
        <v>42163.04833333334</v>
      </c>
      <c r="Q1540" s="13">
        <f t="shared" si="146"/>
        <v>42205.666666666672</v>
      </c>
      <c r="R1540" s="7">
        <f t="shared" si="147"/>
        <v>103.17073170731707</v>
      </c>
      <c r="S1540" t="str">
        <f t="shared" si="148"/>
        <v>theater</v>
      </c>
      <c r="T1540" t="str">
        <f t="shared" si="149"/>
        <v>spaces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144"/>
        <v>121.23333333333332</v>
      </c>
      <c r="P1541" s="13">
        <f t="shared" si="145"/>
        <v>41758.583564814813</v>
      </c>
      <c r="Q1541" s="13">
        <f t="shared" si="146"/>
        <v>41785.875</v>
      </c>
      <c r="R1541" s="7">
        <f t="shared" si="147"/>
        <v>80.464601769911511</v>
      </c>
      <c r="S1541" t="str">
        <f t="shared" si="148"/>
        <v>theater</v>
      </c>
      <c r="T1541" t="str">
        <f t="shared" si="149"/>
        <v>spaces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144"/>
        <v>100.57142857142858</v>
      </c>
      <c r="P1542" s="13">
        <f t="shared" si="145"/>
        <v>42170.596446759257</v>
      </c>
      <c r="Q1542" s="13">
        <f t="shared" si="146"/>
        <v>42230.596446759257</v>
      </c>
      <c r="R1542" s="7">
        <f t="shared" si="147"/>
        <v>234.66666666666666</v>
      </c>
      <c r="S1542" t="str">
        <f t="shared" si="148"/>
        <v>theater</v>
      </c>
      <c r="T1542" t="str">
        <f t="shared" si="149"/>
        <v>spaces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144"/>
        <v>116.02222222222223</v>
      </c>
      <c r="P1543" s="13">
        <f t="shared" si="145"/>
        <v>42660.368854166663</v>
      </c>
      <c r="Q1543" s="13">
        <f t="shared" si="146"/>
        <v>42695.999305555553</v>
      </c>
      <c r="R1543" s="7">
        <f t="shared" si="147"/>
        <v>50.689320388349515</v>
      </c>
      <c r="S1543" t="str">
        <f t="shared" si="148"/>
        <v>theater</v>
      </c>
      <c r="T1543" t="str">
        <f t="shared" si="149"/>
        <v>spaces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144"/>
        <v>100.88</v>
      </c>
      <c r="P1544" s="13">
        <f t="shared" si="145"/>
        <v>42564.70380787037</v>
      </c>
      <c r="Q1544" s="13">
        <f t="shared" si="146"/>
        <v>42609.70380787037</v>
      </c>
      <c r="R1544" s="7">
        <f t="shared" si="147"/>
        <v>162.70967741935485</v>
      </c>
      <c r="S1544" t="str">
        <f t="shared" si="148"/>
        <v>theater</v>
      </c>
      <c r="T1544" t="str">
        <f t="shared" si="149"/>
        <v>spaces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144"/>
        <v>103</v>
      </c>
      <c r="P1545" s="13">
        <f t="shared" si="145"/>
        <v>42121.425763888896</v>
      </c>
      <c r="Q1545" s="13">
        <f t="shared" si="146"/>
        <v>42166.425763888896</v>
      </c>
      <c r="R1545" s="7">
        <f t="shared" si="147"/>
        <v>120.16666666666667</v>
      </c>
      <c r="S1545" t="str">
        <f t="shared" si="148"/>
        <v>theater</v>
      </c>
      <c r="T1545" t="str">
        <f t="shared" si="149"/>
        <v>spaces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144"/>
        <v>246.42</v>
      </c>
      <c r="P1546" s="13">
        <f t="shared" si="145"/>
        <v>41158.743923611109</v>
      </c>
      <c r="Q1546" s="13">
        <f t="shared" si="146"/>
        <v>41188.743923611109</v>
      </c>
      <c r="R1546" s="7">
        <f t="shared" si="147"/>
        <v>67.697802197802204</v>
      </c>
      <c r="S1546" t="str">
        <f t="shared" si="148"/>
        <v>theater</v>
      </c>
      <c r="T1546" t="str">
        <f t="shared" si="149"/>
        <v>spaces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144"/>
        <v>302.2</v>
      </c>
      <c r="P1547" s="13">
        <f t="shared" si="145"/>
        <v>41761.259409722225</v>
      </c>
      <c r="Q1547" s="13">
        <f t="shared" si="146"/>
        <v>41789.416666666664</v>
      </c>
      <c r="R1547" s="7">
        <f t="shared" si="147"/>
        <v>52.103448275862071</v>
      </c>
      <c r="S1547" t="str">
        <f t="shared" si="148"/>
        <v>theater</v>
      </c>
      <c r="T1547" t="str">
        <f t="shared" si="149"/>
        <v>spaces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144"/>
        <v>143.33333333333334</v>
      </c>
      <c r="P1548" s="13">
        <f t="shared" si="145"/>
        <v>42783.209398148145</v>
      </c>
      <c r="Q1548" s="13">
        <f t="shared" si="146"/>
        <v>42797.209398148145</v>
      </c>
      <c r="R1548" s="7">
        <f t="shared" si="147"/>
        <v>51.6</v>
      </c>
      <c r="S1548" t="str">
        <f t="shared" si="148"/>
        <v>theater</v>
      </c>
      <c r="T1548" t="str">
        <f t="shared" si="149"/>
        <v>spaces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144"/>
        <v>131.44</v>
      </c>
      <c r="P1549" s="13">
        <f t="shared" si="145"/>
        <v>42053.454293981486</v>
      </c>
      <c r="Q1549" s="13">
        <f t="shared" si="146"/>
        <v>42083.412627314814</v>
      </c>
      <c r="R1549" s="7">
        <f t="shared" si="147"/>
        <v>164.3</v>
      </c>
      <c r="S1549" t="str">
        <f t="shared" si="148"/>
        <v>theater</v>
      </c>
      <c r="T1549" t="str">
        <f t="shared" si="149"/>
        <v>spaces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144"/>
        <v>168.01999999999998</v>
      </c>
      <c r="P1550" s="13">
        <f t="shared" si="145"/>
        <v>42567.014178240745</v>
      </c>
      <c r="Q1550" s="13">
        <f t="shared" si="146"/>
        <v>42597.014178240745</v>
      </c>
      <c r="R1550" s="7">
        <f t="shared" si="147"/>
        <v>84.858585858585855</v>
      </c>
      <c r="S1550" t="str">
        <f t="shared" si="148"/>
        <v>theater</v>
      </c>
      <c r="T1550" t="str">
        <f t="shared" si="149"/>
        <v>spaces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144"/>
        <v>109.67666666666666</v>
      </c>
      <c r="P1551" s="13">
        <f t="shared" si="145"/>
        <v>41932.458877314813</v>
      </c>
      <c r="Q1551" s="13">
        <f t="shared" si="146"/>
        <v>41960.940972222219</v>
      </c>
      <c r="R1551" s="7">
        <f t="shared" si="147"/>
        <v>94.548850574712645</v>
      </c>
      <c r="S1551" t="str">
        <f t="shared" si="148"/>
        <v>theater</v>
      </c>
      <c r="T1551" t="str">
        <f t="shared" si="149"/>
        <v>spaces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144"/>
        <v>106.6857142857143</v>
      </c>
      <c r="P1552" s="13">
        <f t="shared" si="145"/>
        <v>42233.497349537036</v>
      </c>
      <c r="Q1552" s="13">
        <f t="shared" si="146"/>
        <v>42263.497349537036</v>
      </c>
      <c r="R1552" s="7">
        <f t="shared" si="147"/>
        <v>45.536585365853661</v>
      </c>
      <c r="S1552" t="str">
        <f t="shared" si="148"/>
        <v>theater</v>
      </c>
      <c r="T1552" t="str">
        <f t="shared" si="149"/>
        <v>spaces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144"/>
        <v>100</v>
      </c>
      <c r="P1553" s="13">
        <f t="shared" si="145"/>
        <v>42597.632488425923</v>
      </c>
      <c r="Q1553" s="13">
        <f t="shared" si="146"/>
        <v>42657.632488425923</v>
      </c>
      <c r="R1553" s="7">
        <f t="shared" si="147"/>
        <v>51.724137931034484</v>
      </c>
      <c r="S1553" t="str">
        <f t="shared" si="148"/>
        <v>theater</v>
      </c>
      <c r="T1553" t="str">
        <f t="shared" si="149"/>
        <v>spaces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144"/>
        <v>127.2</v>
      </c>
      <c r="P1554" s="13">
        <f t="shared" si="145"/>
        <v>42227.794664351852</v>
      </c>
      <c r="Q1554" s="13">
        <f t="shared" si="146"/>
        <v>42257.794664351852</v>
      </c>
      <c r="R1554" s="7">
        <f t="shared" si="147"/>
        <v>50.88</v>
      </c>
      <c r="S1554" t="str">
        <f t="shared" si="148"/>
        <v>theater</v>
      </c>
      <c r="T1554" t="str">
        <f t="shared" si="149"/>
        <v>spaces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144"/>
        <v>146.53333333333333</v>
      </c>
      <c r="P1555" s="13">
        <f t="shared" si="145"/>
        <v>42569.860243055555</v>
      </c>
      <c r="Q1555" s="13">
        <f t="shared" si="146"/>
        <v>42599.860243055555</v>
      </c>
      <c r="R1555" s="7">
        <f t="shared" si="147"/>
        <v>191.13043478260869</v>
      </c>
      <c r="S1555" t="str">
        <f t="shared" si="148"/>
        <v>theater</v>
      </c>
      <c r="T1555" t="str">
        <f t="shared" si="149"/>
        <v>spaces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144"/>
        <v>112.53599999999999</v>
      </c>
      <c r="P1556" s="13">
        <f t="shared" si="145"/>
        <v>42644.285358796296</v>
      </c>
      <c r="Q1556" s="13">
        <f t="shared" si="146"/>
        <v>42674.915972222225</v>
      </c>
      <c r="R1556" s="7">
        <f t="shared" si="147"/>
        <v>89.314285714285717</v>
      </c>
      <c r="S1556" t="str">
        <f t="shared" si="148"/>
        <v>theater</v>
      </c>
      <c r="T1556" t="str">
        <f t="shared" si="149"/>
        <v>spaces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144"/>
        <v>108.78684000000001</v>
      </c>
      <c r="P1557" s="13">
        <f t="shared" si="145"/>
        <v>41368.310289351852</v>
      </c>
      <c r="Q1557" s="13">
        <f t="shared" si="146"/>
        <v>41398.310289351852</v>
      </c>
      <c r="R1557" s="7">
        <f t="shared" si="147"/>
        <v>88.588631921824103</v>
      </c>
      <c r="S1557" t="str">
        <f t="shared" si="148"/>
        <v>theater</v>
      </c>
      <c r="T1557" t="str">
        <f t="shared" si="149"/>
        <v>spaces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144"/>
        <v>126.732</v>
      </c>
      <c r="P1558" s="13">
        <f t="shared" si="145"/>
        <v>41466.535231481481</v>
      </c>
      <c r="Q1558" s="13">
        <f t="shared" si="146"/>
        <v>41502.249305555553</v>
      </c>
      <c r="R1558" s="7">
        <f t="shared" si="147"/>
        <v>96.300911854103347</v>
      </c>
      <c r="S1558" t="str">
        <f t="shared" si="148"/>
        <v>theater</v>
      </c>
      <c r="T1558" t="str">
        <f t="shared" si="149"/>
        <v>spaces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144"/>
        <v>213.20000000000002</v>
      </c>
      <c r="P1559" s="13">
        <f t="shared" si="145"/>
        <v>40378.643206018518</v>
      </c>
      <c r="Q1559" s="13">
        <f t="shared" si="146"/>
        <v>40452.957638888889</v>
      </c>
      <c r="R1559" s="7">
        <f t="shared" si="147"/>
        <v>33.3125</v>
      </c>
      <c r="S1559" t="str">
        <f t="shared" si="148"/>
        <v>theater</v>
      </c>
      <c r="T1559" t="str">
        <f t="shared" si="149"/>
        <v>spaces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144"/>
        <v>100.49999999999999</v>
      </c>
      <c r="P1560" s="13">
        <f t="shared" si="145"/>
        <v>42373.002280092594</v>
      </c>
      <c r="Q1560" s="13">
        <f t="shared" si="146"/>
        <v>42433.002280092594</v>
      </c>
      <c r="R1560" s="7">
        <f t="shared" si="147"/>
        <v>37.222222222222221</v>
      </c>
      <c r="S1560" t="str">
        <f t="shared" si="148"/>
        <v>theater</v>
      </c>
      <c r="T1560" t="str">
        <f t="shared" si="149"/>
        <v>spaces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144"/>
        <v>108.71389999999998</v>
      </c>
      <c r="P1561" s="13">
        <f t="shared" si="145"/>
        <v>41610.544421296298</v>
      </c>
      <c r="Q1561" s="13">
        <f t="shared" si="146"/>
        <v>41637.082638888889</v>
      </c>
      <c r="R1561" s="7">
        <f t="shared" si="147"/>
        <v>92.130423728813554</v>
      </c>
      <c r="S1561" t="str">
        <f t="shared" si="148"/>
        <v>theater</v>
      </c>
      <c r="T1561" t="str">
        <f t="shared" si="149"/>
        <v>spaces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144"/>
        <v>107.5</v>
      </c>
      <c r="P1562" s="13">
        <f t="shared" si="145"/>
        <v>42177.541909722218</v>
      </c>
      <c r="Q1562" s="13">
        <f t="shared" si="146"/>
        <v>42181.708333333328</v>
      </c>
      <c r="R1562" s="7">
        <f t="shared" si="147"/>
        <v>76.785714285714292</v>
      </c>
      <c r="S1562" t="str">
        <f t="shared" si="148"/>
        <v>theater</v>
      </c>
      <c r="T1562" t="str">
        <f t="shared" si="149"/>
        <v>spaces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144"/>
        <v>110.48192771084338</v>
      </c>
      <c r="P1563" s="13">
        <f t="shared" si="145"/>
        <v>42359.618611111116</v>
      </c>
      <c r="Q1563" s="13">
        <f t="shared" si="146"/>
        <v>42389.618611111116</v>
      </c>
      <c r="R1563" s="7">
        <f t="shared" si="147"/>
        <v>96.526315789473685</v>
      </c>
      <c r="S1563" t="str">
        <f t="shared" si="148"/>
        <v>theater</v>
      </c>
      <c r="T1563" t="str">
        <f t="shared" si="149"/>
        <v>spaces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144"/>
        <v>128</v>
      </c>
      <c r="P1564" s="13">
        <f t="shared" si="145"/>
        <v>42253.438043981485</v>
      </c>
      <c r="Q1564" s="13">
        <f t="shared" si="146"/>
        <v>42283.438043981485</v>
      </c>
      <c r="R1564" s="7">
        <f t="shared" si="147"/>
        <v>51.891891891891895</v>
      </c>
      <c r="S1564" t="str">
        <f t="shared" si="148"/>
        <v>theater</v>
      </c>
      <c r="T1564" t="str">
        <f t="shared" si="149"/>
        <v>spaces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144"/>
        <v>110.00666666666667</v>
      </c>
      <c r="P1565" s="13">
        <f t="shared" si="145"/>
        <v>42082.820590277777</v>
      </c>
      <c r="Q1565" s="13">
        <f t="shared" si="146"/>
        <v>42109.868055555555</v>
      </c>
      <c r="R1565" s="7">
        <f t="shared" si="147"/>
        <v>128.9140625</v>
      </c>
      <c r="S1565" t="str">
        <f t="shared" si="148"/>
        <v>theater</v>
      </c>
      <c r="T1565" t="str">
        <f t="shared" si="149"/>
        <v>spaces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144"/>
        <v>109.34166666666667</v>
      </c>
      <c r="P1566" s="13">
        <f t="shared" si="145"/>
        <v>42387.4768287037</v>
      </c>
      <c r="Q1566" s="13">
        <f t="shared" si="146"/>
        <v>42402.4768287037</v>
      </c>
      <c r="R1566" s="7">
        <f t="shared" si="147"/>
        <v>84.108974358974365</v>
      </c>
      <c r="S1566" t="str">
        <f t="shared" si="148"/>
        <v>theater</v>
      </c>
      <c r="T1566" t="str">
        <f t="shared" si="149"/>
        <v>spaces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144"/>
        <v>132.70650000000001</v>
      </c>
      <c r="P1567" s="13">
        <f t="shared" si="145"/>
        <v>41842.905729166669</v>
      </c>
      <c r="Q1567" s="13">
        <f t="shared" si="146"/>
        <v>41872.905729166669</v>
      </c>
      <c r="R1567" s="7">
        <f t="shared" si="147"/>
        <v>82.941562500000003</v>
      </c>
      <c r="S1567" t="str">
        <f t="shared" si="148"/>
        <v>theater</v>
      </c>
      <c r="T1567" t="str">
        <f t="shared" si="149"/>
        <v>spaces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144"/>
        <v>190.84810126582278</v>
      </c>
      <c r="P1568" s="13">
        <f t="shared" si="145"/>
        <v>41862.553078703706</v>
      </c>
      <c r="Q1568" s="13">
        <f t="shared" si="146"/>
        <v>41891.952777777777</v>
      </c>
      <c r="R1568" s="7">
        <f t="shared" si="147"/>
        <v>259.94827586206895</v>
      </c>
      <c r="S1568" t="str">
        <f t="shared" si="148"/>
        <v>theater</v>
      </c>
      <c r="T1568" t="str">
        <f t="shared" si="149"/>
        <v>spaces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144"/>
        <v>149</v>
      </c>
      <c r="P1569" s="13">
        <f t="shared" si="145"/>
        <v>42443.739050925928</v>
      </c>
      <c r="Q1569" s="13">
        <f t="shared" si="146"/>
        <v>42487.302777777775</v>
      </c>
      <c r="R1569" s="7">
        <f t="shared" si="147"/>
        <v>37.25</v>
      </c>
      <c r="S1569" t="str">
        <f t="shared" si="148"/>
        <v>theater</v>
      </c>
      <c r="T1569" t="str">
        <f t="shared" si="149"/>
        <v>spaces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144"/>
        <v>166.4</v>
      </c>
      <c r="P1570" s="13">
        <f t="shared" si="145"/>
        <v>41975.651180555549</v>
      </c>
      <c r="Q1570" s="13">
        <f t="shared" si="146"/>
        <v>42004.640277777777</v>
      </c>
      <c r="R1570" s="7">
        <f t="shared" si="147"/>
        <v>177.02127659574469</v>
      </c>
      <c r="S1570" t="str">
        <f t="shared" si="148"/>
        <v>theater</v>
      </c>
      <c r="T1570" t="str">
        <f t="shared" si="149"/>
        <v>spaces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144"/>
        <v>106.66666666666667</v>
      </c>
      <c r="P1571" s="13">
        <f t="shared" si="145"/>
        <v>42138.764525462961</v>
      </c>
      <c r="Q1571" s="13">
        <f t="shared" si="146"/>
        <v>42168.764525462961</v>
      </c>
      <c r="R1571" s="7">
        <f t="shared" si="147"/>
        <v>74.074074074074076</v>
      </c>
      <c r="S1571" t="str">
        <f t="shared" si="148"/>
        <v>theater</v>
      </c>
      <c r="T1571" t="str">
        <f t="shared" si="149"/>
        <v>spaces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144"/>
        <v>106</v>
      </c>
      <c r="P1572" s="13">
        <f t="shared" si="145"/>
        <v>42464.91851851852</v>
      </c>
      <c r="Q1572" s="13">
        <f t="shared" si="146"/>
        <v>42494.91851851852</v>
      </c>
      <c r="R1572" s="7">
        <f t="shared" si="147"/>
        <v>70.666666666666671</v>
      </c>
      <c r="S1572" t="str">
        <f t="shared" si="148"/>
        <v>theater</v>
      </c>
      <c r="T1572" t="str">
        <f t="shared" si="149"/>
        <v>spaces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144"/>
        <v>117.52499999999999</v>
      </c>
      <c r="P1573" s="13">
        <f t="shared" si="145"/>
        <v>41909.719386574077</v>
      </c>
      <c r="Q1573" s="13">
        <f t="shared" si="146"/>
        <v>41949.761053240742</v>
      </c>
      <c r="R1573" s="7">
        <f t="shared" si="147"/>
        <v>110.35211267605634</v>
      </c>
      <c r="S1573" t="str">
        <f t="shared" si="148"/>
        <v>theater</v>
      </c>
      <c r="T1573" t="str">
        <f t="shared" si="149"/>
        <v>plays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144"/>
        <v>131.16666666666669</v>
      </c>
      <c r="P1574" s="13">
        <f t="shared" si="145"/>
        <v>41891.415324074071</v>
      </c>
      <c r="Q1574" s="13">
        <f t="shared" si="146"/>
        <v>41912.916666666664</v>
      </c>
      <c r="R1574" s="7">
        <f t="shared" si="147"/>
        <v>41.421052631578945</v>
      </c>
      <c r="S1574" t="str">
        <f t="shared" si="148"/>
        <v>theater</v>
      </c>
      <c r="T1574" t="str">
        <f t="shared" si="149"/>
        <v>plays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144"/>
        <v>104</v>
      </c>
      <c r="P1575" s="13">
        <f t="shared" si="145"/>
        <v>41225.767361111109</v>
      </c>
      <c r="Q1575" s="13">
        <f t="shared" si="146"/>
        <v>41249.833333333336</v>
      </c>
      <c r="R1575" s="7">
        <f t="shared" si="147"/>
        <v>52</v>
      </c>
      <c r="S1575" t="str">
        <f t="shared" si="148"/>
        <v>theater</v>
      </c>
      <c r="T1575" t="str">
        <f t="shared" si="149"/>
        <v>plays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144"/>
        <v>101</v>
      </c>
      <c r="P1576" s="13">
        <f t="shared" si="145"/>
        <v>40478.013923611114</v>
      </c>
      <c r="Q1576" s="13">
        <f t="shared" si="146"/>
        <v>40567.916666666664</v>
      </c>
      <c r="R1576" s="7">
        <f t="shared" si="147"/>
        <v>33.990384615384613</v>
      </c>
      <c r="S1576" t="str">
        <f t="shared" si="148"/>
        <v>theater</v>
      </c>
      <c r="T1576" t="str">
        <f t="shared" si="149"/>
        <v>plays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144"/>
        <v>100.4</v>
      </c>
      <c r="P1577" s="13">
        <f t="shared" si="145"/>
        <v>41862.58997685185</v>
      </c>
      <c r="Q1577" s="13">
        <f t="shared" si="146"/>
        <v>41892.58997685185</v>
      </c>
      <c r="R1577" s="7">
        <f t="shared" si="147"/>
        <v>103.35294117647059</v>
      </c>
      <c r="S1577" t="str">
        <f t="shared" si="148"/>
        <v>theater</v>
      </c>
      <c r="T1577" t="str">
        <f t="shared" si="149"/>
        <v>plays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144"/>
        <v>105.95454545454545</v>
      </c>
      <c r="P1578" s="13">
        <f t="shared" si="145"/>
        <v>41550.617673611108</v>
      </c>
      <c r="Q1578" s="13">
        <f t="shared" si="146"/>
        <v>41580.617673611108</v>
      </c>
      <c r="R1578" s="7">
        <f t="shared" si="147"/>
        <v>34.791044776119406</v>
      </c>
      <c r="S1578" t="str">
        <f t="shared" si="148"/>
        <v>theater</v>
      </c>
      <c r="T1578" t="str">
        <f t="shared" si="149"/>
        <v>plays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144"/>
        <v>335.58333333333337</v>
      </c>
      <c r="P1579" s="13">
        <f t="shared" si="145"/>
        <v>40632.904363425929</v>
      </c>
      <c r="Q1579" s="13">
        <f t="shared" si="146"/>
        <v>40663.957638888889</v>
      </c>
      <c r="R1579" s="7">
        <f t="shared" si="147"/>
        <v>41.773858921161825</v>
      </c>
      <c r="S1579" t="str">
        <f t="shared" si="148"/>
        <v>theater</v>
      </c>
      <c r="T1579" t="str">
        <f t="shared" si="149"/>
        <v>plays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144"/>
        <v>112.92857142857142</v>
      </c>
      <c r="P1580" s="13">
        <f t="shared" si="145"/>
        <v>40970.625671296293</v>
      </c>
      <c r="Q1580" s="13">
        <f t="shared" si="146"/>
        <v>41000.584004629629</v>
      </c>
      <c r="R1580" s="7">
        <f t="shared" si="147"/>
        <v>64.268292682926827</v>
      </c>
      <c r="S1580" t="str">
        <f t="shared" si="148"/>
        <v>theater</v>
      </c>
      <c r="T1580" t="str">
        <f t="shared" si="149"/>
        <v>plays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144"/>
        <v>188.50460000000001</v>
      </c>
      <c r="P1581" s="13">
        <f t="shared" si="145"/>
        <v>41233.249131944445</v>
      </c>
      <c r="Q1581" s="13">
        <f t="shared" si="146"/>
        <v>41263.249131944445</v>
      </c>
      <c r="R1581" s="7">
        <f t="shared" si="147"/>
        <v>31.209370860927152</v>
      </c>
      <c r="S1581" t="str">
        <f t="shared" si="148"/>
        <v>theater</v>
      </c>
      <c r="T1581" t="str">
        <f t="shared" si="149"/>
        <v>plays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144"/>
        <v>101.81818181818181</v>
      </c>
      <c r="P1582" s="13">
        <f t="shared" si="145"/>
        <v>41026.703055555554</v>
      </c>
      <c r="Q1582" s="13">
        <f t="shared" si="146"/>
        <v>41061.703055555554</v>
      </c>
      <c r="R1582" s="7">
        <f t="shared" si="147"/>
        <v>62.921348314606739</v>
      </c>
      <c r="S1582" t="str">
        <f t="shared" si="148"/>
        <v>theater</v>
      </c>
      <c r="T1582" t="str">
        <f t="shared" si="149"/>
        <v>plays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144"/>
        <v>101</v>
      </c>
      <c r="P1583" s="13">
        <f t="shared" si="145"/>
        <v>41829.538252314815</v>
      </c>
      <c r="Q1583" s="13">
        <f t="shared" si="146"/>
        <v>41838.958333333336</v>
      </c>
      <c r="R1583" s="7">
        <f t="shared" si="147"/>
        <v>98.536585365853654</v>
      </c>
      <c r="S1583" t="str">
        <f t="shared" si="148"/>
        <v>theater</v>
      </c>
      <c r="T1583" t="str">
        <f t="shared" si="149"/>
        <v>plays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144"/>
        <v>113.99999999999999</v>
      </c>
      <c r="P1584" s="13">
        <f t="shared" si="145"/>
        <v>41447.589722222219</v>
      </c>
      <c r="Q1584" s="13">
        <f t="shared" si="146"/>
        <v>41477.589722222219</v>
      </c>
      <c r="R1584" s="7">
        <f t="shared" si="147"/>
        <v>82.608695652173907</v>
      </c>
      <c r="S1584" t="str">
        <f t="shared" si="148"/>
        <v>theater</v>
      </c>
      <c r="T1584" t="str">
        <f t="shared" si="149"/>
        <v>plays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144"/>
        <v>133.48133333333334</v>
      </c>
      <c r="P1585" s="13">
        <f t="shared" si="145"/>
        <v>40883.816678240742</v>
      </c>
      <c r="Q1585" s="13">
        <f t="shared" si="146"/>
        <v>40926.708333333336</v>
      </c>
      <c r="R1585" s="7">
        <f t="shared" si="147"/>
        <v>38.504230769230773</v>
      </c>
      <c r="S1585" t="str">
        <f t="shared" si="148"/>
        <v>theater</v>
      </c>
      <c r="T1585" t="str">
        <f t="shared" si="149"/>
        <v>plays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144"/>
        <v>101.53333333333335</v>
      </c>
      <c r="P1586" s="13">
        <f t="shared" si="145"/>
        <v>41841.01489583333</v>
      </c>
      <c r="Q1586" s="13">
        <f t="shared" si="146"/>
        <v>41863.957638888889</v>
      </c>
      <c r="R1586" s="7">
        <f t="shared" si="147"/>
        <v>80.15789473684211</v>
      </c>
      <c r="S1586" t="str">
        <f t="shared" si="148"/>
        <v>theater</v>
      </c>
      <c r="T1586" t="str">
        <f t="shared" si="149"/>
        <v>plays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144"/>
        <v>105.1</v>
      </c>
      <c r="P1587" s="13">
        <f t="shared" si="145"/>
        <v>41897.286134259259</v>
      </c>
      <c r="Q1587" s="13">
        <f t="shared" si="146"/>
        <v>41927.286134259259</v>
      </c>
      <c r="R1587" s="7">
        <f t="shared" si="147"/>
        <v>28.405405405405407</v>
      </c>
      <c r="S1587" t="str">
        <f t="shared" si="148"/>
        <v>theater</v>
      </c>
      <c r="T1587" t="str">
        <f t="shared" si="149"/>
        <v>plays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144"/>
        <v>127.15</v>
      </c>
      <c r="P1588" s="13">
        <f t="shared" si="145"/>
        <v>41799.435902777775</v>
      </c>
      <c r="Q1588" s="13">
        <f t="shared" si="146"/>
        <v>41826.833333333336</v>
      </c>
      <c r="R1588" s="7">
        <f t="shared" si="147"/>
        <v>80.730158730158735</v>
      </c>
      <c r="S1588" t="str">
        <f t="shared" si="148"/>
        <v>theater</v>
      </c>
      <c r="T1588" t="str">
        <f t="shared" si="149"/>
        <v>plays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144"/>
        <v>111.15384615384616</v>
      </c>
      <c r="P1589" s="13">
        <f t="shared" si="145"/>
        <v>41775.503761574073</v>
      </c>
      <c r="Q1589" s="13">
        <f t="shared" si="146"/>
        <v>41805.503761574073</v>
      </c>
      <c r="R1589" s="7">
        <f t="shared" si="147"/>
        <v>200.69444444444446</v>
      </c>
      <c r="S1589" t="str">
        <f t="shared" si="148"/>
        <v>theater</v>
      </c>
      <c r="T1589" t="str">
        <f t="shared" si="149"/>
        <v>plays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144"/>
        <v>106.76</v>
      </c>
      <c r="P1590" s="13">
        <f t="shared" si="145"/>
        <v>41766.55572916667</v>
      </c>
      <c r="Q1590" s="13">
        <f t="shared" si="146"/>
        <v>41799.55572916667</v>
      </c>
      <c r="R1590" s="7">
        <f t="shared" si="147"/>
        <v>37.591549295774648</v>
      </c>
      <c r="S1590" t="str">
        <f t="shared" si="148"/>
        <v>theater</v>
      </c>
      <c r="T1590" t="str">
        <f t="shared" si="149"/>
        <v>plays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144"/>
        <v>162.66666666666666</v>
      </c>
      <c r="P1591" s="13">
        <f t="shared" si="145"/>
        <v>40643.909259259257</v>
      </c>
      <c r="Q1591" s="13">
        <f t="shared" si="146"/>
        <v>40665.915972222225</v>
      </c>
      <c r="R1591" s="7">
        <f t="shared" si="147"/>
        <v>58.095238095238095</v>
      </c>
      <c r="S1591" t="str">
        <f t="shared" si="148"/>
        <v>theater</v>
      </c>
      <c r="T1591" t="str">
        <f t="shared" si="149"/>
        <v>plays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144"/>
        <v>160.22808571428573</v>
      </c>
      <c r="P1592" s="13">
        <f t="shared" si="145"/>
        <v>41940.44158564815</v>
      </c>
      <c r="Q1592" s="13">
        <f t="shared" si="146"/>
        <v>41969.082638888889</v>
      </c>
      <c r="R1592" s="7">
        <f t="shared" si="147"/>
        <v>60.300892473118282</v>
      </c>
      <c r="S1592" t="str">
        <f t="shared" si="148"/>
        <v>theater</v>
      </c>
      <c r="T1592" t="str">
        <f t="shared" si="149"/>
        <v>plays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144"/>
        <v>116.16666666666666</v>
      </c>
      <c r="P1593" s="13">
        <f t="shared" si="145"/>
        <v>41838.925706018519</v>
      </c>
      <c r="Q1593" s="13">
        <f t="shared" si="146"/>
        <v>41852.925706018519</v>
      </c>
      <c r="R1593" s="7">
        <f t="shared" si="147"/>
        <v>63.363636363636367</v>
      </c>
      <c r="S1593" t="str">
        <f t="shared" si="148"/>
        <v>theater</v>
      </c>
      <c r="T1593" t="str">
        <f t="shared" si="149"/>
        <v>plays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144"/>
        <v>124.2</v>
      </c>
      <c r="P1594" s="13">
        <f t="shared" si="145"/>
        <v>41771.855937500004</v>
      </c>
      <c r="Q1594" s="13">
        <f t="shared" si="146"/>
        <v>41803.666666666664</v>
      </c>
      <c r="R1594" s="7">
        <f t="shared" si="147"/>
        <v>50.901639344262293</v>
      </c>
      <c r="S1594" t="str">
        <f t="shared" si="148"/>
        <v>theater</v>
      </c>
      <c r="T1594" t="str">
        <f t="shared" si="149"/>
        <v>plays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144"/>
        <v>103.01249999999999</v>
      </c>
      <c r="P1595" s="13">
        <f t="shared" si="145"/>
        <v>41591.487974537034</v>
      </c>
      <c r="Q1595" s="13">
        <f t="shared" si="146"/>
        <v>41620.957638888889</v>
      </c>
      <c r="R1595" s="7">
        <f t="shared" si="147"/>
        <v>100.5</v>
      </c>
      <c r="S1595" t="str">
        <f t="shared" si="148"/>
        <v>theater</v>
      </c>
      <c r="T1595" t="str">
        <f t="shared" si="149"/>
        <v>plays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144"/>
        <v>112.25</v>
      </c>
      <c r="P1596" s="13">
        <f t="shared" si="145"/>
        <v>41788.830370370371</v>
      </c>
      <c r="Q1596" s="13">
        <f t="shared" si="146"/>
        <v>41821.916666666664</v>
      </c>
      <c r="R1596" s="7">
        <f t="shared" si="147"/>
        <v>31.619718309859156</v>
      </c>
      <c r="S1596" t="str">
        <f t="shared" si="148"/>
        <v>theater</v>
      </c>
      <c r="T1596" t="str">
        <f t="shared" si="149"/>
        <v>plays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144"/>
        <v>108.8142857142857</v>
      </c>
      <c r="P1597" s="13">
        <f t="shared" si="145"/>
        <v>42466.358310185184</v>
      </c>
      <c r="Q1597" s="13">
        <f t="shared" si="146"/>
        <v>42496.358310185184</v>
      </c>
      <c r="R1597" s="7">
        <f t="shared" si="147"/>
        <v>65.102564102564102</v>
      </c>
      <c r="S1597" t="str">
        <f t="shared" si="148"/>
        <v>theater</v>
      </c>
      <c r="T1597" t="str">
        <f t="shared" si="149"/>
        <v>plays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144"/>
        <v>114.99999999999999</v>
      </c>
      <c r="P1598" s="13">
        <f t="shared" si="145"/>
        <v>40923.479953703703</v>
      </c>
      <c r="Q1598" s="13">
        <f t="shared" si="146"/>
        <v>40953.479953703703</v>
      </c>
      <c r="R1598" s="7">
        <f t="shared" si="147"/>
        <v>79.310344827586206</v>
      </c>
      <c r="S1598" t="str">
        <f t="shared" si="148"/>
        <v>theater</v>
      </c>
      <c r="T1598" t="str">
        <f t="shared" si="149"/>
        <v>plays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144"/>
        <v>103</v>
      </c>
      <c r="P1599" s="13">
        <f t="shared" si="145"/>
        <v>41878.628379629627</v>
      </c>
      <c r="Q1599" s="13">
        <f t="shared" si="146"/>
        <v>41908.628379629627</v>
      </c>
      <c r="R1599" s="7">
        <f t="shared" si="147"/>
        <v>139.18918918918919</v>
      </c>
      <c r="S1599" t="str">
        <f t="shared" si="148"/>
        <v>theater</v>
      </c>
      <c r="T1599" t="str">
        <f t="shared" si="149"/>
        <v>plays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144"/>
        <v>101.13333333333334</v>
      </c>
      <c r="P1600" s="13">
        <f t="shared" si="145"/>
        <v>41862.614675925928</v>
      </c>
      <c r="Q1600" s="13">
        <f t="shared" si="146"/>
        <v>41876.614675925928</v>
      </c>
      <c r="R1600" s="7">
        <f t="shared" si="147"/>
        <v>131.91304347826087</v>
      </c>
      <c r="S1600" t="str">
        <f t="shared" si="148"/>
        <v>theater</v>
      </c>
      <c r="T1600" t="str">
        <f t="shared" si="149"/>
        <v>plays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144"/>
        <v>109.55999999999999</v>
      </c>
      <c r="P1601" s="13">
        <f t="shared" si="145"/>
        <v>40531.636886574073</v>
      </c>
      <c r="Q1601" s="13">
        <f t="shared" si="146"/>
        <v>40591.636886574073</v>
      </c>
      <c r="R1601" s="7">
        <f t="shared" si="147"/>
        <v>91.3</v>
      </c>
      <c r="S1601" t="str">
        <f t="shared" si="148"/>
        <v>theater</v>
      </c>
      <c r="T1601" t="str">
        <f t="shared" si="149"/>
        <v>plays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ref="O1602:O1665" si="150">(E1602/D1602)*100</f>
        <v>114.8421052631579</v>
      </c>
      <c r="P1602" s="13">
        <f t="shared" ref="P1602:P1665" si="151">(((J1602/60)/60)/24)+DATE(1970,1,1)+(-6/24)</f>
        <v>41477.680914351848</v>
      </c>
      <c r="Q1602" s="13">
        <f t="shared" ref="Q1602:Q1665" si="152">(((I1602/60)/60)/24)+DATE(1970,1,1)+(-6/24)</f>
        <v>41504.375</v>
      </c>
      <c r="R1602" s="7">
        <f t="shared" ref="R1602:R1665" si="153">E1602/L1602</f>
        <v>39.672727272727272</v>
      </c>
      <c r="S1602" t="str">
        <f t="shared" ref="S1602:S1665" si="154">LEFT(N1602,SEARCH("/",N1602,1)-1)</f>
        <v>theater</v>
      </c>
      <c r="T1602" t="str">
        <f t="shared" ref="T1602:T1665" si="155">RIGHT(N1602,LEN(N1602)-SEARCH("/",N1602,1))</f>
        <v>plays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si="150"/>
        <v>117.39999999999999</v>
      </c>
      <c r="P1603" s="13">
        <f t="shared" si="151"/>
        <v>41781.416770833333</v>
      </c>
      <c r="Q1603" s="13">
        <f t="shared" si="152"/>
        <v>41811.416770833333</v>
      </c>
      <c r="R1603" s="7">
        <f t="shared" si="153"/>
        <v>57.549019607843135</v>
      </c>
      <c r="S1603" t="str">
        <f t="shared" si="154"/>
        <v>theater</v>
      </c>
      <c r="T1603" t="str">
        <f t="shared" si="155"/>
        <v>plays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50"/>
        <v>171.73333333333335</v>
      </c>
      <c r="P1604" s="13">
        <f t="shared" si="151"/>
        <v>41806.355034722219</v>
      </c>
      <c r="Q1604" s="13">
        <f t="shared" si="152"/>
        <v>41836.355034722219</v>
      </c>
      <c r="R1604" s="7">
        <f t="shared" si="153"/>
        <v>33.025641025641029</v>
      </c>
      <c r="S1604" t="str">
        <f t="shared" si="154"/>
        <v>theater</v>
      </c>
      <c r="T1604" t="str">
        <f t="shared" si="155"/>
        <v>plays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50"/>
        <v>114.16238095238094</v>
      </c>
      <c r="P1605" s="13">
        <f t="shared" si="151"/>
        <v>41375.452210648145</v>
      </c>
      <c r="Q1605" s="13">
        <f t="shared" si="152"/>
        <v>41400.452210648145</v>
      </c>
      <c r="R1605" s="7">
        <f t="shared" si="153"/>
        <v>77.335806451612896</v>
      </c>
      <c r="S1605" t="str">
        <f t="shared" si="154"/>
        <v>theater</v>
      </c>
      <c r="T1605" t="str">
        <f t="shared" si="155"/>
        <v>plays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50"/>
        <v>119.75</v>
      </c>
      <c r="P1606" s="13">
        <f t="shared" si="151"/>
        <v>41780.162604166668</v>
      </c>
      <c r="Q1606" s="13">
        <f t="shared" si="152"/>
        <v>41810.162604166668</v>
      </c>
      <c r="R1606" s="7">
        <f t="shared" si="153"/>
        <v>31.933333333333334</v>
      </c>
      <c r="S1606" t="str">
        <f t="shared" si="154"/>
        <v>theater</v>
      </c>
      <c r="T1606" t="str">
        <f t="shared" si="155"/>
        <v>plays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50"/>
        <v>109.00000000000001</v>
      </c>
      <c r="P1607" s="13">
        <f t="shared" si="151"/>
        <v>41779.060034722221</v>
      </c>
      <c r="Q1607" s="13">
        <f t="shared" si="152"/>
        <v>41805.416666666664</v>
      </c>
      <c r="R1607" s="7">
        <f t="shared" si="153"/>
        <v>36.333333333333336</v>
      </c>
      <c r="S1607" t="str">
        <f t="shared" si="154"/>
        <v>theater</v>
      </c>
      <c r="T1607" t="str">
        <f t="shared" si="155"/>
        <v>plays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50"/>
        <v>100.88571428571429</v>
      </c>
      <c r="P1608" s="13">
        <f t="shared" si="151"/>
        <v>40883.699317129627</v>
      </c>
      <c r="Q1608" s="13">
        <f t="shared" si="152"/>
        <v>40939.458333333336</v>
      </c>
      <c r="R1608" s="7">
        <f t="shared" si="153"/>
        <v>46.768211920529801</v>
      </c>
      <c r="S1608" t="str">
        <f t="shared" si="154"/>
        <v>theater</v>
      </c>
      <c r="T1608" t="str">
        <f t="shared" si="155"/>
        <v>plays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50"/>
        <v>109.00000000000001</v>
      </c>
      <c r="P1609" s="13">
        <f t="shared" si="151"/>
        <v>41491.54478009259</v>
      </c>
      <c r="Q1609" s="13">
        <f t="shared" si="152"/>
        <v>41509.54478009259</v>
      </c>
      <c r="R1609" s="7">
        <f t="shared" si="153"/>
        <v>40.073529411764703</v>
      </c>
      <c r="S1609" t="str">
        <f t="shared" si="154"/>
        <v>theater</v>
      </c>
      <c r="T1609" t="str">
        <f t="shared" si="155"/>
        <v>plays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50"/>
        <v>107.20930232558139</v>
      </c>
      <c r="P1610" s="13">
        <f t="shared" si="151"/>
        <v>41791.743414351848</v>
      </c>
      <c r="Q1610" s="13">
        <f t="shared" si="152"/>
        <v>41821.743414351848</v>
      </c>
      <c r="R1610" s="7">
        <f t="shared" si="153"/>
        <v>100.21739130434783</v>
      </c>
      <c r="S1610" t="str">
        <f t="shared" si="154"/>
        <v>theater</v>
      </c>
      <c r="T1610" t="str">
        <f t="shared" si="155"/>
        <v>plays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50"/>
        <v>100</v>
      </c>
      <c r="P1611" s="13">
        <f t="shared" si="151"/>
        <v>41829.727326388893</v>
      </c>
      <c r="Q1611" s="13">
        <f t="shared" si="152"/>
        <v>41836.727326388893</v>
      </c>
      <c r="R1611" s="7">
        <f t="shared" si="153"/>
        <v>41.666666666666664</v>
      </c>
      <c r="S1611" t="str">
        <f t="shared" si="154"/>
        <v>theater</v>
      </c>
      <c r="T1611" t="str">
        <f t="shared" si="155"/>
        <v>plays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50"/>
        <v>102.18750000000001</v>
      </c>
      <c r="P1612" s="13">
        <f t="shared" si="151"/>
        <v>41868.674050925925</v>
      </c>
      <c r="Q1612" s="13">
        <f t="shared" si="152"/>
        <v>41898.625</v>
      </c>
      <c r="R1612" s="7">
        <f t="shared" si="153"/>
        <v>46.714285714285715</v>
      </c>
      <c r="S1612" t="str">
        <f t="shared" si="154"/>
        <v>theater</v>
      </c>
      <c r="T1612" t="str">
        <f t="shared" si="155"/>
        <v>plays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50"/>
        <v>116.29333333333334</v>
      </c>
      <c r="P1613" s="13">
        <f t="shared" si="151"/>
        <v>41835.416354166664</v>
      </c>
      <c r="Q1613" s="13">
        <f t="shared" si="152"/>
        <v>41855.416354166664</v>
      </c>
      <c r="R1613" s="7">
        <f t="shared" si="153"/>
        <v>71.491803278688522</v>
      </c>
      <c r="S1613" t="str">
        <f t="shared" si="154"/>
        <v>theater</v>
      </c>
      <c r="T1613" t="str">
        <f t="shared" si="155"/>
        <v>plays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50"/>
        <v>103.49999999999999</v>
      </c>
      <c r="P1614" s="13">
        <f t="shared" si="151"/>
        <v>41827.355057870373</v>
      </c>
      <c r="Q1614" s="13">
        <f t="shared" si="152"/>
        <v>41848.355057870373</v>
      </c>
      <c r="R1614" s="7">
        <f t="shared" si="153"/>
        <v>63.109756097560975</v>
      </c>
      <c r="S1614" t="str">
        <f t="shared" si="154"/>
        <v>theater</v>
      </c>
      <c r="T1614" t="str">
        <f t="shared" si="155"/>
        <v>plays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50"/>
        <v>119.32315789473684</v>
      </c>
      <c r="P1615" s="13">
        <f t="shared" si="151"/>
        <v>41778.387245370373</v>
      </c>
      <c r="Q1615" s="13">
        <f t="shared" si="152"/>
        <v>41810.708333333336</v>
      </c>
      <c r="R1615" s="7">
        <f t="shared" si="153"/>
        <v>50.157964601769912</v>
      </c>
      <c r="S1615" t="str">
        <f t="shared" si="154"/>
        <v>theater</v>
      </c>
      <c r="T1615" t="str">
        <f t="shared" si="155"/>
        <v>plays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50"/>
        <v>125.76666666666667</v>
      </c>
      <c r="P1616" s="13">
        <f t="shared" si="151"/>
        <v>41013.686562499999</v>
      </c>
      <c r="Q1616" s="13">
        <f t="shared" si="152"/>
        <v>41060.915972222225</v>
      </c>
      <c r="R1616" s="7">
        <f t="shared" si="153"/>
        <v>62.883333333333333</v>
      </c>
      <c r="S1616" t="str">
        <f t="shared" si="154"/>
        <v>theater</v>
      </c>
      <c r="T1616" t="str">
        <f t="shared" si="155"/>
        <v>plays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50"/>
        <v>119.74347826086958</v>
      </c>
      <c r="P1617" s="13">
        <f t="shared" si="151"/>
        <v>41834.336574074077</v>
      </c>
      <c r="Q1617" s="13">
        <f t="shared" si="152"/>
        <v>41865.833333333336</v>
      </c>
      <c r="R1617" s="7">
        <f t="shared" si="153"/>
        <v>85.531055900621112</v>
      </c>
      <c r="S1617" t="str">
        <f t="shared" si="154"/>
        <v>theater</v>
      </c>
      <c r="T1617" t="str">
        <f t="shared" si="155"/>
        <v>plays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50"/>
        <v>126.25</v>
      </c>
      <c r="P1618" s="13">
        <f t="shared" si="151"/>
        <v>41829.545729166668</v>
      </c>
      <c r="Q1618" s="13">
        <f t="shared" si="152"/>
        <v>41859.545729166668</v>
      </c>
      <c r="R1618" s="7">
        <f t="shared" si="153"/>
        <v>53.723404255319146</v>
      </c>
      <c r="S1618" t="str">
        <f t="shared" si="154"/>
        <v>theater</v>
      </c>
      <c r="T1618" t="str">
        <f t="shared" si="155"/>
        <v>plays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50"/>
        <v>100.11666666666667</v>
      </c>
      <c r="P1619" s="13">
        <f t="shared" si="151"/>
        <v>42171.513414351852</v>
      </c>
      <c r="Q1619" s="13">
        <f t="shared" si="152"/>
        <v>42211.513414351852</v>
      </c>
      <c r="R1619" s="7">
        <f t="shared" si="153"/>
        <v>127.80851063829788</v>
      </c>
      <c r="S1619" t="str">
        <f t="shared" si="154"/>
        <v>theater</v>
      </c>
      <c r="T1619" t="str">
        <f t="shared" si="155"/>
        <v>plays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50"/>
        <v>102.13333333333334</v>
      </c>
      <c r="P1620" s="13">
        <f t="shared" si="151"/>
        <v>42337.542511574073</v>
      </c>
      <c r="Q1620" s="13">
        <f t="shared" si="152"/>
        <v>42374.746527777781</v>
      </c>
      <c r="R1620" s="7">
        <f t="shared" si="153"/>
        <v>106.57391304347826</v>
      </c>
      <c r="S1620" t="str">
        <f t="shared" si="154"/>
        <v>theater</v>
      </c>
      <c r="T1620" t="str">
        <f t="shared" si="155"/>
        <v>plays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50"/>
        <v>100.35142857142858</v>
      </c>
      <c r="P1621" s="13">
        <f t="shared" si="151"/>
        <v>42219.415173611109</v>
      </c>
      <c r="Q1621" s="13">
        <f t="shared" si="152"/>
        <v>42256.915972222225</v>
      </c>
      <c r="R1621" s="7">
        <f t="shared" si="153"/>
        <v>262.11194029850748</v>
      </c>
      <c r="S1621" t="str">
        <f t="shared" si="154"/>
        <v>theater</v>
      </c>
      <c r="T1621" t="str">
        <f t="shared" si="155"/>
        <v>plays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50"/>
        <v>100.05</v>
      </c>
      <c r="P1622" s="13">
        <f t="shared" si="151"/>
        <v>42165.212627314817</v>
      </c>
      <c r="Q1622" s="13">
        <f t="shared" si="152"/>
        <v>42196.354166666672</v>
      </c>
      <c r="R1622" s="7">
        <f t="shared" si="153"/>
        <v>57.171428571428571</v>
      </c>
      <c r="S1622" t="str">
        <f t="shared" si="154"/>
        <v>theater</v>
      </c>
      <c r="T1622" t="str">
        <f t="shared" si="155"/>
        <v>plays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50"/>
        <v>116.02222222222223</v>
      </c>
      <c r="P1623" s="13">
        <f t="shared" si="151"/>
        <v>42648.296111111107</v>
      </c>
      <c r="Q1623" s="13">
        <f t="shared" si="152"/>
        <v>42678.296111111107</v>
      </c>
      <c r="R1623" s="7">
        <f t="shared" si="153"/>
        <v>50.20192307692308</v>
      </c>
      <c r="S1623" t="str">
        <f t="shared" si="154"/>
        <v>theater</v>
      </c>
      <c r="T1623" t="str">
        <f t="shared" si="155"/>
        <v>plays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50"/>
        <v>102.1</v>
      </c>
      <c r="P1624" s="13">
        <f t="shared" si="151"/>
        <v>41970.752152777779</v>
      </c>
      <c r="Q1624" s="13">
        <f t="shared" si="152"/>
        <v>42003.75</v>
      </c>
      <c r="R1624" s="7">
        <f t="shared" si="153"/>
        <v>66.586956521739125</v>
      </c>
      <c r="S1624" t="str">
        <f t="shared" si="154"/>
        <v>theater</v>
      </c>
      <c r="T1624" t="str">
        <f t="shared" si="155"/>
        <v>plays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50"/>
        <v>100.11000000000001</v>
      </c>
      <c r="P1625" s="13">
        <f t="shared" si="151"/>
        <v>42050.733182870375</v>
      </c>
      <c r="Q1625" s="13">
        <f t="shared" si="152"/>
        <v>42085.691516203704</v>
      </c>
      <c r="R1625" s="7">
        <f t="shared" si="153"/>
        <v>168.25210084033614</v>
      </c>
      <c r="S1625" t="str">
        <f t="shared" si="154"/>
        <v>theater</v>
      </c>
      <c r="T1625" t="str">
        <f t="shared" si="155"/>
        <v>plays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50"/>
        <v>100.84</v>
      </c>
      <c r="P1626" s="13">
        <f t="shared" si="151"/>
        <v>42772.583379629628</v>
      </c>
      <c r="Q1626" s="13">
        <f t="shared" si="152"/>
        <v>42806.625</v>
      </c>
      <c r="R1626" s="7">
        <f t="shared" si="153"/>
        <v>256.37288135593218</v>
      </c>
      <c r="S1626" t="str">
        <f t="shared" si="154"/>
        <v>theater</v>
      </c>
      <c r="T1626" t="str">
        <f t="shared" si="155"/>
        <v>plays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50"/>
        <v>103.42499999999998</v>
      </c>
      <c r="P1627" s="13">
        <f t="shared" si="151"/>
        <v>42155.446793981479</v>
      </c>
      <c r="Q1627" s="13">
        <f t="shared" si="152"/>
        <v>42190.446793981479</v>
      </c>
      <c r="R1627" s="7">
        <f t="shared" si="153"/>
        <v>36.610619469026545</v>
      </c>
      <c r="S1627" t="str">
        <f t="shared" si="154"/>
        <v>theater</v>
      </c>
      <c r="T1627" t="str">
        <f t="shared" si="155"/>
        <v>plays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50"/>
        <v>124.8</v>
      </c>
      <c r="P1628" s="13">
        <f t="shared" si="151"/>
        <v>42270.332141203704</v>
      </c>
      <c r="Q1628" s="13">
        <f t="shared" si="152"/>
        <v>42301.645138888889</v>
      </c>
      <c r="R1628" s="7">
        <f t="shared" si="153"/>
        <v>37.142857142857146</v>
      </c>
      <c r="S1628" t="str">
        <f t="shared" si="154"/>
        <v>theater</v>
      </c>
      <c r="T1628" t="str">
        <f t="shared" si="155"/>
        <v>plays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50"/>
        <v>109.51612903225806</v>
      </c>
      <c r="P1629" s="13">
        <f t="shared" si="151"/>
        <v>42206.585370370376</v>
      </c>
      <c r="Q1629" s="13">
        <f t="shared" si="152"/>
        <v>42236.585370370376</v>
      </c>
      <c r="R1629" s="7">
        <f t="shared" si="153"/>
        <v>45.878378378378379</v>
      </c>
      <c r="S1629" t="str">
        <f t="shared" si="154"/>
        <v>theater</v>
      </c>
      <c r="T1629" t="str">
        <f t="shared" si="155"/>
        <v>plays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50"/>
        <v>102.03333333333333</v>
      </c>
      <c r="P1630" s="13">
        <f t="shared" si="151"/>
        <v>42697.600844907407</v>
      </c>
      <c r="Q1630" s="13">
        <f t="shared" si="152"/>
        <v>42744.958333333328</v>
      </c>
      <c r="R1630" s="7">
        <f t="shared" si="153"/>
        <v>141.71296296296296</v>
      </c>
      <c r="S1630" t="str">
        <f t="shared" si="154"/>
        <v>theater</v>
      </c>
      <c r="T1630" t="str">
        <f t="shared" si="155"/>
        <v>plays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50"/>
        <v>102.35000000000001</v>
      </c>
      <c r="P1631" s="13">
        <f t="shared" si="151"/>
        <v>42503.309467592597</v>
      </c>
      <c r="Q1631" s="13">
        <f t="shared" si="152"/>
        <v>42524.625</v>
      </c>
      <c r="R1631" s="7">
        <f t="shared" si="153"/>
        <v>52.487179487179489</v>
      </c>
      <c r="S1631" t="str">
        <f t="shared" si="154"/>
        <v>theater</v>
      </c>
      <c r="T1631" t="str">
        <f t="shared" si="155"/>
        <v>plays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50"/>
        <v>104.16666666666667</v>
      </c>
      <c r="P1632" s="13">
        <f t="shared" si="151"/>
        <v>42277.333472222221</v>
      </c>
      <c r="Q1632" s="13">
        <f t="shared" si="152"/>
        <v>42307.333472222221</v>
      </c>
      <c r="R1632" s="7">
        <f t="shared" si="153"/>
        <v>59.523809523809526</v>
      </c>
      <c r="S1632" t="str">
        <f t="shared" si="154"/>
        <v>theater</v>
      </c>
      <c r="T1632" t="str">
        <f t="shared" si="155"/>
        <v>plays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50"/>
        <v>125</v>
      </c>
      <c r="P1633" s="13">
        <f t="shared" si="151"/>
        <v>42722.632361111115</v>
      </c>
      <c r="Q1633" s="13">
        <f t="shared" si="152"/>
        <v>42752.632361111115</v>
      </c>
      <c r="R1633" s="7">
        <f t="shared" si="153"/>
        <v>50</v>
      </c>
      <c r="S1633" t="str">
        <f t="shared" si="154"/>
        <v>theater</v>
      </c>
      <c r="T1633" t="str">
        <f t="shared" si="155"/>
        <v>plays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50"/>
        <v>102.34285714285714</v>
      </c>
      <c r="P1634" s="13">
        <f t="shared" si="151"/>
        <v>42323.45930555556</v>
      </c>
      <c r="Q1634" s="13">
        <f t="shared" si="152"/>
        <v>42354.957638888889</v>
      </c>
      <c r="R1634" s="7">
        <f t="shared" si="153"/>
        <v>193.62162162162161</v>
      </c>
      <c r="S1634" t="str">
        <f t="shared" si="154"/>
        <v>theater</v>
      </c>
      <c r="T1634" t="str">
        <f t="shared" si="155"/>
        <v>plays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50"/>
        <v>107.86500000000001</v>
      </c>
      <c r="P1635" s="13">
        <f t="shared" si="151"/>
        <v>41933.041643518518</v>
      </c>
      <c r="Q1635" s="13">
        <f t="shared" si="152"/>
        <v>41963.083310185189</v>
      </c>
      <c r="R1635" s="7">
        <f t="shared" si="153"/>
        <v>106.79702970297029</v>
      </c>
      <c r="S1635" t="str">
        <f t="shared" si="154"/>
        <v>theater</v>
      </c>
      <c r="T1635" t="str">
        <f t="shared" si="155"/>
        <v>plays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50"/>
        <v>109.88461538461539</v>
      </c>
      <c r="P1636" s="13">
        <f t="shared" si="151"/>
        <v>41897.918125000004</v>
      </c>
      <c r="Q1636" s="13">
        <f t="shared" si="152"/>
        <v>41912.915972222225</v>
      </c>
      <c r="R1636" s="7">
        <f t="shared" si="153"/>
        <v>77.21621621621621</v>
      </c>
      <c r="S1636" t="str">
        <f t="shared" si="154"/>
        <v>theater</v>
      </c>
      <c r="T1636" t="str">
        <f t="shared" si="155"/>
        <v>plays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50"/>
        <v>161</v>
      </c>
      <c r="P1637" s="13">
        <f t="shared" si="151"/>
        <v>42446.693831018521</v>
      </c>
      <c r="Q1637" s="13">
        <f t="shared" si="152"/>
        <v>42476.693831018521</v>
      </c>
      <c r="R1637" s="7">
        <f t="shared" si="153"/>
        <v>57.5</v>
      </c>
      <c r="S1637" t="str">
        <f t="shared" si="154"/>
        <v>theater</v>
      </c>
      <c r="T1637" t="str">
        <f t="shared" si="155"/>
        <v>plays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50"/>
        <v>131.20000000000002</v>
      </c>
      <c r="P1638" s="13">
        <f t="shared" si="151"/>
        <v>42463.56385416667</v>
      </c>
      <c r="Q1638" s="13">
        <f t="shared" si="152"/>
        <v>42493.915972222225</v>
      </c>
      <c r="R1638" s="7">
        <f t="shared" si="153"/>
        <v>50.46153846153846</v>
      </c>
      <c r="S1638" t="str">
        <f t="shared" si="154"/>
        <v>theater</v>
      </c>
      <c r="T1638" t="str">
        <f t="shared" si="155"/>
        <v>plays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50"/>
        <v>118.8</v>
      </c>
      <c r="P1639" s="13">
        <f t="shared" si="151"/>
        <v>42766.555034722223</v>
      </c>
      <c r="Q1639" s="13">
        <f t="shared" si="152"/>
        <v>42796.555034722223</v>
      </c>
      <c r="R1639" s="7">
        <f t="shared" si="153"/>
        <v>97.377049180327873</v>
      </c>
      <c r="S1639" t="str">
        <f t="shared" si="154"/>
        <v>theater</v>
      </c>
      <c r="T1639" t="str">
        <f t="shared" si="155"/>
        <v>plays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50"/>
        <v>100.39275000000001</v>
      </c>
      <c r="P1640" s="13">
        <f t="shared" si="151"/>
        <v>42734.539444444439</v>
      </c>
      <c r="Q1640" s="13">
        <f t="shared" si="152"/>
        <v>42767.729861111111</v>
      </c>
      <c r="R1640" s="7">
        <f t="shared" si="153"/>
        <v>34.91921739130435</v>
      </c>
      <c r="S1640" t="str">
        <f t="shared" si="154"/>
        <v>theater</v>
      </c>
      <c r="T1640" t="str">
        <f t="shared" si="155"/>
        <v>plays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50"/>
        <v>103.20666666666666</v>
      </c>
      <c r="P1641" s="13">
        <f t="shared" si="151"/>
        <v>42522.097812499997</v>
      </c>
      <c r="Q1641" s="13">
        <f t="shared" si="152"/>
        <v>42552.097812499997</v>
      </c>
      <c r="R1641" s="7">
        <f t="shared" si="153"/>
        <v>85.530386740331494</v>
      </c>
      <c r="S1641" t="str">
        <f t="shared" si="154"/>
        <v>theater</v>
      </c>
      <c r="T1641" t="str">
        <f t="shared" si="155"/>
        <v>plays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50"/>
        <v>100.6</v>
      </c>
      <c r="P1642" s="13">
        <f t="shared" si="151"/>
        <v>42702.667048611111</v>
      </c>
      <c r="Q1642" s="13">
        <f t="shared" si="152"/>
        <v>42732.667048611111</v>
      </c>
      <c r="R1642" s="7">
        <f t="shared" si="153"/>
        <v>182.90909090909091</v>
      </c>
      <c r="S1642" t="str">
        <f t="shared" si="154"/>
        <v>theater</v>
      </c>
      <c r="T1642" t="str">
        <f t="shared" si="155"/>
        <v>plays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50"/>
        <v>100.78754285714287</v>
      </c>
      <c r="P1643" s="13">
        <f t="shared" si="151"/>
        <v>42252.224351851852</v>
      </c>
      <c r="Q1643" s="13">
        <f t="shared" si="152"/>
        <v>42275.915972222225</v>
      </c>
      <c r="R1643" s="7">
        <f t="shared" si="153"/>
        <v>131.13620817843866</v>
      </c>
      <c r="S1643" t="str">
        <f t="shared" si="154"/>
        <v>theater</v>
      </c>
      <c r="T1643" t="str">
        <f t="shared" si="155"/>
        <v>plays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50"/>
        <v>112.32142857142857</v>
      </c>
      <c r="P1644" s="13">
        <f t="shared" si="151"/>
        <v>42156.260393518518</v>
      </c>
      <c r="Q1644" s="13">
        <f t="shared" si="152"/>
        <v>42186.260393518518</v>
      </c>
      <c r="R1644" s="7">
        <f t="shared" si="153"/>
        <v>39.810126582278478</v>
      </c>
      <c r="S1644" t="str">
        <f t="shared" si="154"/>
        <v>theater</v>
      </c>
      <c r="T1644" t="str">
        <f t="shared" si="155"/>
        <v>plays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50"/>
        <v>105.91914022517912</v>
      </c>
      <c r="P1645" s="13">
        <f t="shared" si="151"/>
        <v>42277.839039351849</v>
      </c>
      <c r="Q1645" s="13">
        <f t="shared" si="152"/>
        <v>42302.749305555553</v>
      </c>
      <c r="R1645" s="7">
        <f t="shared" si="153"/>
        <v>59.701730769230764</v>
      </c>
      <c r="S1645" t="str">
        <f t="shared" si="154"/>
        <v>theater</v>
      </c>
      <c r="T1645" t="str">
        <f t="shared" si="155"/>
        <v>plays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50"/>
        <v>100.56666666666668</v>
      </c>
      <c r="P1646" s="13">
        <f t="shared" si="151"/>
        <v>42754.443842592591</v>
      </c>
      <c r="Q1646" s="13">
        <f t="shared" si="152"/>
        <v>42782.708333333328</v>
      </c>
      <c r="R1646" s="7">
        <f t="shared" si="153"/>
        <v>88.735294117647058</v>
      </c>
      <c r="S1646" t="str">
        <f t="shared" si="154"/>
        <v>theater</v>
      </c>
      <c r="T1646" t="str">
        <f t="shared" si="155"/>
        <v>plays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50"/>
        <v>115.30588235294117</v>
      </c>
      <c r="P1647" s="13">
        <f t="shared" si="151"/>
        <v>41893.074884259258</v>
      </c>
      <c r="Q1647" s="13">
        <f t="shared" si="152"/>
        <v>41926.040972222225</v>
      </c>
      <c r="R1647" s="7">
        <f t="shared" si="153"/>
        <v>58.688622754491021</v>
      </c>
      <c r="S1647" t="str">
        <f t="shared" si="154"/>
        <v>theater</v>
      </c>
      <c r="T1647" t="str">
        <f t="shared" si="155"/>
        <v>plays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50"/>
        <v>127.30419999999999</v>
      </c>
      <c r="P1648" s="13">
        <f t="shared" si="151"/>
        <v>41871.505694444444</v>
      </c>
      <c r="Q1648" s="13">
        <f t="shared" si="152"/>
        <v>41901.505694444444</v>
      </c>
      <c r="R1648" s="7">
        <f t="shared" si="153"/>
        <v>69.56513661202186</v>
      </c>
      <c r="S1648" t="str">
        <f t="shared" si="154"/>
        <v>theater</v>
      </c>
      <c r="T1648" t="str">
        <f t="shared" si="155"/>
        <v>plays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50"/>
        <v>102.83750000000001</v>
      </c>
      <c r="P1649" s="13">
        <f t="shared" si="151"/>
        <v>42261.846782407403</v>
      </c>
      <c r="Q1649" s="13">
        <f t="shared" si="152"/>
        <v>42285.75</v>
      </c>
      <c r="R1649" s="7">
        <f t="shared" si="153"/>
        <v>115.87323943661971</v>
      </c>
      <c r="S1649" t="str">
        <f t="shared" si="154"/>
        <v>theater</v>
      </c>
      <c r="T1649" t="str">
        <f t="shared" si="155"/>
        <v>plays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50"/>
        <v>102.9375</v>
      </c>
      <c r="P1650" s="13">
        <f t="shared" si="151"/>
        <v>42675.444236111114</v>
      </c>
      <c r="Q1650" s="13">
        <f t="shared" si="152"/>
        <v>42705.485902777778</v>
      </c>
      <c r="R1650" s="7">
        <f t="shared" si="153"/>
        <v>23.869565217391305</v>
      </c>
      <c r="S1650" t="str">
        <f t="shared" si="154"/>
        <v>theater</v>
      </c>
      <c r="T1650" t="str">
        <f t="shared" si="155"/>
        <v>plays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50"/>
        <v>104.3047619047619</v>
      </c>
      <c r="P1651" s="13">
        <f t="shared" si="151"/>
        <v>42135.35020833333</v>
      </c>
      <c r="Q1651" s="13">
        <f t="shared" si="152"/>
        <v>42166.833333333328</v>
      </c>
      <c r="R1651" s="7">
        <f t="shared" si="153"/>
        <v>81.125925925925927</v>
      </c>
      <c r="S1651" t="str">
        <f t="shared" si="154"/>
        <v>theater</v>
      </c>
      <c r="T1651" t="str">
        <f t="shared" si="155"/>
        <v>plays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50"/>
        <v>111.22000000000001</v>
      </c>
      <c r="P1652" s="13">
        <f t="shared" si="151"/>
        <v>42230.222222222219</v>
      </c>
      <c r="Q1652" s="13">
        <f t="shared" si="152"/>
        <v>42258.915972222225</v>
      </c>
      <c r="R1652" s="7">
        <f t="shared" si="153"/>
        <v>57.626943005181346</v>
      </c>
      <c r="S1652" t="str">
        <f t="shared" si="154"/>
        <v>theater</v>
      </c>
      <c r="T1652" t="str">
        <f t="shared" si="155"/>
        <v>plays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50"/>
        <v>105.86</v>
      </c>
      <c r="P1653" s="13">
        <f t="shared" si="151"/>
        <v>42167.184166666666</v>
      </c>
      <c r="Q1653" s="13">
        <f t="shared" si="152"/>
        <v>42197.184166666666</v>
      </c>
      <c r="R1653" s="7">
        <f t="shared" si="153"/>
        <v>46.429824561403507</v>
      </c>
      <c r="S1653" t="str">
        <f t="shared" si="154"/>
        <v>theater</v>
      </c>
      <c r="T1653" t="str">
        <f t="shared" si="155"/>
        <v>plays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50"/>
        <v>100.79166666666666</v>
      </c>
      <c r="P1654" s="13">
        <f t="shared" si="151"/>
        <v>42068.638391203705</v>
      </c>
      <c r="Q1654" s="13">
        <f t="shared" si="152"/>
        <v>42098.596724537041</v>
      </c>
      <c r="R1654" s="7">
        <f t="shared" si="153"/>
        <v>60.475000000000001</v>
      </c>
      <c r="S1654" t="str">
        <f t="shared" si="154"/>
        <v>theater</v>
      </c>
      <c r="T1654" t="str">
        <f t="shared" si="155"/>
        <v>plays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50"/>
        <v>104.92727272727274</v>
      </c>
      <c r="P1655" s="13">
        <f t="shared" si="151"/>
        <v>42145.496689814812</v>
      </c>
      <c r="Q1655" s="13">
        <f t="shared" si="152"/>
        <v>42175.496689814812</v>
      </c>
      <c r="R1655" s="7">
        <f t="shared" si="153"/>
        <v>65.579545454545453</v>
      </c>
      <c r="S1655" t="str">
        <f t="shared" si="154"/>
        <v>theater</v>
      </c>
      <c r="T1655" t="str">
        <f t="shared" si="155"/>
        <v>plays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50"/>
        <v>101.55199999999999</v>
      </c>
      <c r="P1656" s="13">
        <f t="shared" si="151"/>
        <v>41918.492175925923</v>
      </c>
      <c r="Q1656" s="13">
        <f t="shared" si="152"/>
        <v>41948.533842592595</v>
      </c>
      <c r="R1656" s="7">
        <f t="shared" si="153"/>
        <v>119.1924882629108</v>
      </c>
      <c r="S1656" t="str">
        <f t="shared" si="154"/>
        <v>theater</v>
      </c>
      <c r="T1656" t="str">
        <f t="shared" si="155"/>
        <v>plays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50"/>
        <v>110.73333333333333</v>
      </c>
      <c r="P1657" s="13">
        <f t="shared" si="151"/>
        <v>42146.481087962966</v>
      </c>
      <c r="Q1657" s="13">
        <f t="shared" si="152"/>
        <v>42176.481087962966</v>
      </c>
      <c r="R1657" s="7">
        <f t="shared" si="153"/>
        <v>83.05</v>
      </c>
      <c r="S1657" t="str">
        <f t="shared" si="154"/>
        <v>theater</v>
      </c>
      <c r="T1657" t="str">
        <f t="shared" si="155"/>
        <v>plays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50"/>
        <v>127.82222222222221</v>
      </c>
      <c r="P1658" s="13">
        <f t="shared" si="151"/>
        <v>42590.222685185188</v>
      </c>
      <c r="Q1658" s="13">
        <f t="shared" si="152"/>
        <v>42620.222685185188</v>
      </c>
      <c r="R1658" s="7">
        <f t="shared" si="153"/>
        <v>57.52</v>
      </c>
      <c r="S1658" t="str">
        <f t="shared" si="154"/>
        <v>theater</v>
      </c>
      <c r="T1658" t="str">
        <f t="shared" si="155"/>
        <v>plays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50"/>
        <v>101.82500000000002</v>
      </c>
      <c r="P1659" s="13">
        <f t="shared" si="151"/>
        <v>42602.326712962968</v>
      </c>
      <c r="Q1659" s="13">
        <f t="shared" si="152"/>
        <v>42620.90625</v>
      </c>
      <c r="R1659" s="7">
        <f t="shared" si="153"/>
        <v>177.08695652173913</v>
      </c>
      <c r="S1659" t="str">
        <f t="shared" si="154"/>
        <v>theater</v>
      </c>
      <c r="T1659" t="str">
        <f t="shared" si="155"/>
        <v>plays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50"/>
        <v>101.25769230769231</v>
      </c>
      <c r="P1660" s="13">
        <f t="shared" si="151"/>
        <v>42058.835752314815</v>
      </c>
      <c r="Q1660" s="13">
        <f t="shared" si="152"/>
        <v>42088.794085648144</v>
      </c>
      <c r="R1660" s="7">
        <f t="shared" si="153"/>
        <v>70.771505376344081</v>
      </c>
      <c r="S1660" t="str">
        <f t="shared" si="154"/>
        <v>theater</v>
      </c>
      <c r="T1660" t="str">
        <f t="shared" si="155"/>
        <v>plays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50"/>
        <v>175</v>
      </c>
      <c r="P1661" s="13">
        <f t="shared" si="151"/>
        <v>41889.518229166664</v>
      </c>
      <c r="Q1661" s="13">
        <f t="shared" si="152"/>
        <v>41919.518229166664</v>
      </c>
      <c r="R1661" s="7">
        <f t="shared" si="153"/>
        <v>29.166666666666668</v>
      </c>
      <c r="S1661" t="str">
        <f t="shared" si="154"/>
        <v>theater</v>
      </c>
      <c r="T1661" t="str">
        <f t="shared" si="155"/>
        <v>plays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50"/>
        <v>128.06</v>
      </c>
      <c r="P1662" s="13">
        <f t="shared" si="151"/>
        <v>42144.323807870373</v>
      </c>
      <c r="Q1662" s="13">
        <f t="shared" si="152"/>
        <v>42165.915972222225</v>
      </c>
      <c r="R1662" s="7">
        <f t="shared" si="153"/>
        <v>72.76136363636364</v>
      </c>
      <c r="S1662" t="str">
        <f t="shared" si="154"/>
        <v>theater</v>
      </c>
      <c r="T1662" t="str">
        <f t="shared" si="155"/>
        <v>plays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50"/>
        <v>106.29949999999999</v>
      </c>
      <c r="P1663" s="13">
        <f t="shared" si="151"/>
        <v>42758.309629629628</v>
      </c>
      <c r="Q1663" s="13">
        <f t="shared" si="152"/>
        <v>42788.309629629628</v>
      </c>
      <c r="R1663" s="7">
        <f t="shared" si="153"/>
        <v>51.853414634146333</v>
      </c>
      <c r="S1663" t="str">
        <f t="shared" si="154"/>
        <v>theater</v>
      </c>
      <c r="T1663" t="str">
        <f t="shared" si="155"/>
        <v>plays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50"/>
        <v>105.21428571428571</v>
      </c>
      <c r="P1664" s="13">
        <f t="shared" si="151"/>
        <v>41982.637280092589</v>
      </c>
      <c r="Q1664" s="13">
        <f t="shared" si="152"/>
        <v>42012.637280092589</v>
      </c>
      <c r="R1664" s="7">
        <f t="shared" si="153"/>
        <v>98.2</v>
      </c>
      <c r="S1664" t="str">
        <f t="shared" si="154"/>
        <v>theater</v>
      </c>
      <c r="T1664" t="str">
        <f t="shared" si="155"/>
        <v>plays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50"/>
        <v>106.16782608695652</v>
      </c>
      <c r="P1665" s="13">
        <f t="shared" si="151"/>
        <v>42614.510937500003</v>
      </c>
      <c r="Q1665" s="13">
        <f t="shared" si="152"/>
        <v>42643.915972222225</v>
      </c>
      <c r="R1665" s="7">
        <f t="shared" si="153"/>
        <v>251.7381443298969</v>
      </c>
      <c r="S1665" t="str">
        <f t="shared" si="154"/>
        <v>theater</v>
      </c>
      <c r="T1665" t="str">
        <f t="shared" si="155"/>
        <v>plays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ref="O1666:O1729" si="156">(E1666/D1666)*100</f>
        <v>109.24000000000001</v>
      </c>
      <c r="P1666" s="13">
        <f t="shared" ref="P1666:P1729" si="157">(((J1666/60)/60)/24)+DATE(1970,1,1)+(-6/24)</f>
        <v>42303.422662037032</v>
      </c>
      <c r="Q1666" s="13">
        <f t="shared" ref="Q1666:Q1729" si="158">(((I1666/60)/60)/24)+DATE(1970,1,1)+(-6/24)</f>
        <v>42338.464328703703</v>
      </c>
      <c r="R1666" s="7">
        <f t="shared" ref="R1666:R1729" si="159">E1666/L1666</f>
        <v>74.821917808219183</v>
      </c>
      <c r="S1666" t="str">
        <f t="shared" ref="S1666:S1729" si="160">LEFT(N1666,SEARCH("/",N1666,1)-1)</f>
        <v>theater</v>
      </c>
      <c r="T1666" t="str">
        <f t="shared" ref="T1666:T1729" si="161">RIGHT(N1666,LEN(N1666)-SEARCH("/",N1666,1))</f>
        <v>plays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si="156"/>
        <v>100.45454545454547</v>
      </c>
      <c r="P1667" s="13">
        <f t="shared" si="157"/>
        <v>42171.475416666668</v>
      </c>
      <c r="Q1667" s="13">
        <f t="shared" si="158"/>
        <v>42201.475416666668</v>
      </c>
      <c r="R1667" s="7">
        <f t="shared" si="159"/>
        <v>67.65306122448979</v>
      </c>
      <c r="S1667" t="str">
        <f t="shared" si="160"/>
        <v>theater</v>
      </c>
      <c r="T1667" t="str">
        <f t="shared" si="161"/>
        <v>plays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56"/>
        <v>103.04098360655738</v>
      </c>
      <c r="P1668" s="13">
        <f t="shared" si="157"/>
        <v>41964.065532407403</v>
      </c>
      <c r="Q1668" s="13">
        <f t="shared" si="158"/>
        <v>41994.916666666672</v>
      </c>
      <c r="R1668" s="7">
        <f t="shared" si="159"/>
        <v>93.81343283582089</v>
      </c>
      <c r="S1668" t="str">
        <f t="shared" si="160"/>
        <v>theater</v>
      </c>
      <c r="T1668" t="str">
        <f t="shared" si="161"/>
        <v>plays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56"/>
        <v>112.1664</v>
      </c>
      <c r="P1669" s="13">
        <f t="shared" si="157"/>
        <v>42284.266064814816</v>
      </c>
      <c r="Q1669" s="13">
        <f t="shared" si="158"/>
        <v>42307.625</v>
      </c>
      <c r="R1669" s="7">
        <f t="shared" si="159"/>
        <v>41.237647058823526</v>
      </c>
      <c r="S1669" t="str">
        <f t="shared" si="160"/>
        <v>theater</v>
      </c>
      <c r="T1669" t="str">
        <f t="shared" si="161"/>
        <v>plays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56"/>
        <v>103</v>
      </c>
      <c r="P1670" s="13">
        <f t="shared" si="157"/>
        <v>42016.550208333334</v>
      </c>
      <c r="Q1670" s="13">
        <f t="shared" si="158"/>
        <v>42032.666666666672</v>
      </c>
      <c r="R1670" s="7">
        <f t="shared" si="159"/>
        <v>52.551020408163268</v>
      </c>
      <c r="S1670" t="str">
        <f t="shared" si="160"/>
        <v>theater</v>
      </c>
      <c r="T1670" t="str">
        <f t="shared" si="161"/>
        <v>plays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56"/>
        <v>164</v>
      </c>
      <c r="P1671" s="13">
        <f t="shared" si="157"/>
        <v>42311.461979166663</v>
      </c>
      <c r="Q1671" s="13">
        <f t="shared" si="158"/>
        <v>42341.458333333328</v>
      </c>
      <c r="R1671" s="7">
        <f t="shared" si="159"/>
        <v>70.285714285714292</v>
      </c>
      <c r="S1671" t="str">
        <f t="shared" si="160"/>
        <v>theater</v>
      </c>
      <c r="T1671" t="str">
        <f t="shared" si="161"/>
        <v>plays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56"/>
        <v>131.28333333333333</v>
      </c>
      <c r="P1672" s="13">
        <f t="shared" si="157"/>
        <v>42136.286134259266</v>
      </c>
      <c r="Q1672" s="13">
        <f t="shared" si="158"/>
        <v>42167.625</v>
      </c>
      <c r="R1672" s="7">
        <f t="shared" si="159"/>
        <v>48.325153374233132</v>
      </c>
      <c r="S1672" t="str">
        <f t="shared" si="160"/>
        <v>theater</v>
      </c>
      <c r="T1672" t="str">
        <f t="shared" si="161"/>
        <v>plays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56"/>
        <v>102.1</v>
      </c>
      <c r="P1673" s="13">
        <f t="shared" si="157"/>
        <v>42172.507638888885</v>
      </c>
      <c r="Q1673" s="13">
        <f t="shared" si="158"/>
        <v>42202.507638888885</v>
      </c>
      <c r="R1673" s="7">
        <f t="shared" si="159"/>
        <v>53.177083333333336</v>
      </c>
      <c r="S1673" t="str">
        <f t="shared" si="160"/>
        <v>theater</v>
      </c>
      <c r="T1673" t="str">
        <f t="shared" si="161"/>
        <v>plays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56"/>
        <v>128</v>
      </c>
      <c r="P1674" s="13">
        <f t="shared" si="157"/>
        <v>42590.65425925926</v>
      </c>
      <c r="Q1674" s="13">
        <f t="shared" si="158"/>
        <v>42606.65425925926</v>
      </c>
      <c r="R1674" s="7">
        <f t="shared" si="159"/>
        <v>60.952380952380949</v>
      </c>
      <c r="S1674" t="str">
        <f t="shared" si="160"/>
        <v>theater</v>
      </c>
      <c r="T1674" t="str">
        <f t="shared" si="161"/>
        <v>plays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56"/>
        <v>101.49999999999999</v>
      </c>
      <c r="P1675" s="13">
        <f t="shared" si="157"/>
        <v>42137.145798611105</v>
      </c>
      <c r="Q1675" s="13">
        <f t="shared" si="158"/>
        <v>42171.208333333328</v>
      </c>
      <c r="R1675" s="7">
        <f t="shared" si="159"/>
        <v>116</v>
      </c>
      <c r="S1675" t="str">
        <f t="shared" si="160"/>
        <v>theater</v>
      </c>
      <c r="T1675" t="str">
        <f t="shared" si="161"/>
        <v>plays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56"/>
        <v>101.66666666666666</v>
      </c>
      <c r="P1676" s="13">
        <f t="shared" si="157"/>
        <v>42167.283159722225</v>
      </c>
      <c r="Q1676" s="13">
        <f t="shared" si="158"/>
        <v>42197.283159722225</v>
      </c>
      <c r="R1676" s="7">
        <f t="shared" si="159"/>
        <v>61</v>
      </c>
      <c r="S1676" t="str">
        <f t="shared" si="160"/>
        <v>theater</v>
      </c>
      <c r="T1676" t="str">
        <f t="shared" si="161"/>
        <v>plays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56"/>
        <v>130</v>
      </c>
      <c r="P1677" s="13">
        <f t="shared" si="157"/>
        <v>41915.187210648146</v>
      </c>
      <c r="Q1677" s="13">
        <f t="shared" si="158"/>
        <v>41945.228877314818</v>
      </c>
      <c r="R1677" s="7">
        <f t="shared" si="159"/>
        <v>38.235294117647058</v>
      </c>
      <c r="S1677" t="str">
        <f t="shared" si="160"/>
        <v>theater</v>
      </c>
      <c r="T1677" t="str">
        <f t="shared" si="161"/>
        <v>plays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56"/>
        <v>154.43</v>
      </c>
      <c r="P1678" s="13">
        <f t="shared" si="157"/>
        <v>42284.250104166669</v>
      </c>
      <c r="Q1678" s="13">
        <f t="shared" si="158"/>
        <v>42314.291770833333</v>
      </c>
      <c r="R1678" s="7">
        <f t="shared" si="159"/>
        <v>106.50344827586207</v>
      </c>
      <c r="S1678" t="str">
        <f t="shared" si="160"/>
        <v>theater</v>
      </c>
      <c r="T1678" t="str">
        <f t="shared" si="161"/>
        <v>plays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56"/>
        <v>107.4</v>
      </c>
      <c r="P1679" s="13">
        <f t="shared" si="157"/>
        <v>42611.551412037035</v>
      </c>
      <c r="Q1679" s="13">
        <f t="shared" si="158"/>
        <v>42627.541666666672</v>
      </c>
      <c r="R1679" s="7">
        <f t="shared" si="159"/>
        <v>204.57142857142858</v>
      </c>
      <c r="S1679" t="str">
        <f t="shared" si="160"/>
        <v>theater</v>
      </c>
      <c r="T1679" t="str">
        <f t="shared" si="161"/>
        <v>plays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56"/>
        <v>101.32258064516128</v>
      </c>
      <c r="P1680" s="13">
        <f t="shared" si="157"/>
        <v>42400.454537037032</v>
      </c>
      <c r="Q1680" s="13">
        <f t="shared" si="158"/>
        <v>42444.625</v>
      </c>
      <c r="R1680" s="7">
        <f t="shared" si="159"/>
        <v>54.912587412587413</v>
      </c>
      <c r="S1680" t="str">
        <f t="shared" si="160"/>
        <v>theater</v>
      </c>
      <c r="T1680" t="str">
        <f t="shared" si="161"/>
        <v>plays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56"/>
        <v>100.27777777777777</v>
      </c>
      <c r="P1681" s="13">
        <f t="shared" si="157"/>
        <v>42017.63045138889</v>
      </c>
      <c r="Q1681" s="13">
        <f t="shared" si="158"/>
        <v>42043.9375</v>
      </c>
      <c r="R1681" s="7">
        <f t="shared" si="159"/>
        <v>150.41666666666666</v>
      </c>
      <c r="S1681" t="str">
        <f t="shared" si="160"/>
        <v>theater</v>
      </c>
      <c r="T1681" t="str">
        <f t="shared" si="161"/>
        <v>plays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56"/>
        <v>116.84444444444443</v>
      </c>
      <c r="P1682" s="13">
        <f t="shared" si="157"/>
        <v>42426.699988425928</v>
      </c>
      <c r="Q1682" s="13">
        <f t="shared" si="158"/>
        <v>42460.915972222225</v>
      </c>
      <c r="R1682" s="7">
        <f t="shared" si="159"/>
        <v>52.58</v>
      </c>
      <c r="S1682" t="str">
        <f t="shared" si="160"/>
        <v>theater</v>
      </c>
      <c r="T1682" t="str">
        <f t="shared" si="161"/>
        <v>plays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56"/>
        <v>108.60000000000001</v>
      </c>
      <c r="P1683" s="13">
        <f t="shared" si="157"/>
        <v>41931.432939814818</v>
      </c>
      <c r="Q1683" s="13">
        <f t="shared" si="158"/>
        <v>41961.474606481483</v>
      </c>
      <c r="R1683" s="7">
        <f t="shared" si="159"/>
        <v>54.3</v>
      </c>
      <c r="S1683" t="str">
        <f t="shared" si="160"/>
        <v>theater</v>
      </c>
      <c r="T1683" t="str">
        <f t="shared" si="161"/>
        <v>plays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56"/>
        <v>103.4</v>
      </c>
      <c r="P1684" s="13">
        <f t="shared" si="157"/>
        <v>42124.598414351851</v>
      </c>
      <c r="Q1684" s="13">
        <f t="shared" si="158"/>
        <v>42154.598414351851</v>
      </c>
      <c r="R1684" s="7">
        <f t="shared" si="159"/>
        <v>76.029411764705884</v>
      </c>
      <c r="S1684" t="str">
        <f t="shared" si="160"/>
        <v>theater</v>
      </c>
      <c r="T1684" t="str">
        <f t="shared" si="161"/>
        <v>plays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56"/>
        <v>114.27586206896552</v>
      </c>
      <c r="P1685" s="13">
        <f t="shared" si="157"/>
        <v>42430.852534722217</v>
      </c>
      <c r="Q1685" s="13">
        <f t="shared" si="158"/>
        <v>42460.81086805556</v>
      </c>
      <c r="R1685" s="7">
        <f t="shared" si="159"/>
        <v>105.2063492063492</v>
      </c>
      <c r="S1685" t="str">
        <f t="shared" si="160"/>
        <v>theater</v>
      </c>
      <c r="T1685" t="str">
        <f t="shared" si="161"/>
        <v>plays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56"/>
        <v>103</v>
      </c>
      <c r="P1686" s="13">
        <f t="shared" si="157"/>
        <v>42121.506921296299</v>
      </c>
      <c r="Q1686" s="13">
        <f t="shared" si="158"/>
        <v>42155.958333333328</v>
      </c>
      <c r="R1686" s="7">
        <f t="shared" si="159"/>
        <v>68.666666666666671</v>
      </c>
      <c r="S1686" t="str">
        <f t="shared" si="160"/>
        <v>theater</v>
      </c>
      <c r="T1686" t="str">
        <f t="shared" si="161"/>
        <v>plays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56"/>
        <v>121.6</v>
      </c>
      <c r="P1687" s="13">
        <f t="shared" si="157"/>
        <v>42218.769733796296</v>
      </c>
      <c r="Q1687" s="13">
        <f t="shared" si="158"/>
        <v>42248.769733796296</v>
      </c>
      <c r="R1687" s="7">
        <f t="shared" si="159"/>
        <v>129.36170212765958</v>
      </c>
      <c r="S1687" t="str">
        <f t="shared" si="160"/>
        <v>theater</v>
      </c>
      <c r="T1687" t="str">
        <f t="shared" si="161"/>
        <v>plays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56"/>
        <v>102.6467741935484</v>
      </c>
      <c r="P1688" s="13">
        <f t="shared" si="157"/>
        <v>42444.94430555556</v>
      </c>
      <c r="Q1688" s="13">
        <f t="shared" si="158"/>
        <v>42488.94430555556</v>
      </c>
      <c r="R1688" s="7">
        <f t="shared" si="159"/>
        <v>134.26371308016877</v>
      </c>
      <c r="S1688" t="str">
        <f t="shared" si="160"/>
        <v>theater</v>
      </c>
      <c r="T1688" t="str">
        <f t="shared" si="161"/>
        <v>plays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56"/>
        <v>104.75000000000001</v>
      </c>
      <c r="P1689" s="13">
        <f t="shared" si="157"/>
        <v>42379.49418981481</v>
      </c>
      <c r="Q1689" s="13">
        <f t="shared" si="158"/>
        <v>42410.625</v>
      </c>
      <c r="R1689" s="7">
        <f t="shared" si="159"/>
        <v>17.829787234042552</v>
      </c>
      <c r="S1689" t="str">
        <f t="shared" si="160"/>
        <v>theater</v>
      </c>
      <c r="T1689" t="str">
        <f t="shared" si="161"/>
        <v>plays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56"/>
        <v>101.6</v>
      </c>
      <c r="P1690" s="13">
        <f t="shared" si="157"/>
        <v>42380.634872685187</v>
      </c>
      <c r="Q1690" s="13">
        <f t="shared" si="158"/>
        <v>42397.999305555553</v>
      </c>
      <c r="R1690" s="7">
        <f t="shared" si="159"/>
        <v>203.2</v>
      </c>
      <c r="S1690" t="str">
        <f t="shared" si="160"/>
        <v>theater</v>
      </c>
      <c r="T1690" t="str">
        <f t="shared" si="161"/>
        <v>plays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56"/>
        <v>112.10242048409683</v>
      </c>
      <c r="P1691" s="13">
        <f t="shared" si="157"/>
        <v>42762.692430555559</v>
      </c>
      <c r="Q1691" s="13">
        <f t="shared" si="158"/>
        <v>42793.958333333328</v>
      </c>
      <c r="R1691" s="7">
        <f t="shared" si="159"/>
        <v>69.18518518518519</v>
      </c>
      <c r="S1691" t="str">
        <f t="shared" si="160"/>
        <v>theater</v>
      </c>
      <c r="T1691" t="str">
        <f t="shared" si="161"/>
        <v>plays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56"/>
        <v>101.76666666666667</v>
      </c>
      <c r="P1692" s="13">
        <f t="shared" si="157"/>
        <v>42567.590069444443</v>
      </c>
      <c r="Q1692" s="13">
        <f t="shared" si="158"/>
        <v>42597.590069444443</v>
      </c>
      <c r="R1692" s="7">
        <f t="shared" si="159"/>
        <v>125.12295081967213</v>
      </c>
      <c r="S1692" t="str">
        <f t="shared" si="160"/>
        <v>theater</v>
      </c>
      <c r="T1692" t="str">
        <f t="shared" si="161"/>
        <v>plays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56"/>
        <v>100</v>
      </c>
      <c r="P1693" s="13">
        <f t="shared" si="157"/>
        <v>42311.500324074077</v>
      </c>
      <c r="Q1693" s="13">
        <f t="shared" si="158"/>
        <v>42336.500324074077</v>
      </c>
      <c r="R1693" s="7">
        <f t="shared" si="159"/>
        <v>73.529411764705884</v>
      </c>
      <c r="S1693" t="str">
        <f t="shared" si="160"/>
        <v>theater</v>
      </c>
      <c r="T1693" t="str">
        <f t="shared" si="161"/>
        <v>plays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56"/>
        <v>100.26489999999998</v>
      </c>
      <c r="P1694" s="13">
        <f t="shared" si="157"/>
        <v>42505.524479166663</v>
      </c>
      <c r="Q1694" s="13">
        <f t="shared" si="158"/>
        <v>42541.708333333328</v>
      </c>
      <c r="R1694" s="7">
        <f t="shared" si="159"/>
        <v>48.437149758454105</v>
      </c>
      <c r="S1694" t="str">
        <f t="shared" si="160"/>
        <v>theater</v>
      </c>
      <c r="T1694" t="str">
        <f t="shared" si="161"/>
        <v>plays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56"/>
        <v>133.04200000000003</v>
      </c>
      <c r="P1695" s="13">
        <f t="shared" si="157"/>
        <v>42758.118078703701</v>
      </c>
      <c r="Q1695" s="13">
        <f t="shared" si="158"/>
        <v>42786.118078703701</v>
      </c>
      <c r="R1695" s="7">
        <f t="shared" si="159"/>
        <v>26.608400000000003</v>
      </c>
      <c r="S1695" t="str">
        <f t="shared" si="160"/>
        <v>theater</v>
      </c>
      <c r="T1695" t="str">
        <f t="shared" si="161"/>
        <v>plays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56"/>
        <v>121.2</v>
      </c>
      <c r="P1696" s="13">
        <f t="shared" si="157"/>
        <v>42775.26494212963</v>
      </c>
      <c r="Q1696" s="13">
        <f t="shared" si="158"/>
        <v>42805.26494212963</v>
      </c>
      <c r="R1696" s="7">
        <f t="shared" si="159"/>
        <v>33.666666666666664</v>
      </c>
      <c r="S1696" t="str">
        <f t="shared" si="160"/>
        <v>theater</v>
      </c>
      <c r="T1696" t="str">
        <f t="shared" si="161"/>
        <v>plays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56"/>
        <v>113.99999999999999</v>
      </c>
      <c r="P1697" s="13">
        <f t="shared" si="157"/>
        <v>42232.452546296292</v>
      </c>
      <c r="Q1697" s="13">
        <f t="shared" si="158"/>
        <v>42263.915972222225</v>
      </c>
      <c r="R1697" s="7">
        <f t="shared" si="159"/>
        <v>40.714285714285715</v>
      </c>
      <c r="S1697" t="str">
        <f t="shared" si="160"/>
        <v>theater</v>
      </c>
      <c r="T1697" t="str">
        <f t="shared" si="161"/>
        <v>plays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56"/>
        <v>286.13861386138615</v>
      </c>
      <c r="P1698" s="13">
        <f t="shared" si="157"/>
        <v>42282.520231481481</v>
      </c>
      <c r="Q1698" s="13">
        <f t="shared" si="158"/>
        <v>42342.561898148153</v>
      </c>
      <c r="R1698" s="7">
        <f t="shared" si="159"/>
        <v>19.266666666666666</v>
      </c>
      <c r="S1698" t="str">
        <f t="shared" si="160"/>
        <v>theater</v>
      </c>
      <c r="T1698" t="str">
        <f t="shared" si="161"/>
        <v>plays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56"/>
        <v>170.44444444444446</v>
      </c>
      <c r="P1699" s="13">
        <f t="shared" si="157"/>
        <v>42768.175370370373</v>
      </c>
      <c r="Q1699" s="13">
        <f t="shared" si="158"/>
        <v>42798.175370370373</v>
      </c>
      <c r="R1699" s="7">
        <f t="shared" si="159"/>
        <v>84.285714285714292</v>
      </c>
      <c r="S1699" t="str">
        <f t="shared" si="160"/>
        <v>theater</v>
      </c>
      <c r="T1699" t="str">
        <f t="shared" si="161"/>
        <v>plays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56"/>
        <v>118.33333333333333</v>
      </c>
      <c r="P1700" s="13">
        <f t="shared" si="157"/>
        <v>42141.291134259256</v>
      </c>
      <c r="Q1700" s="13">
        <f t="shared" si="158"/>
        <v>42171.291134259256</v>
      </c>
      <c r="R1700" s="7">
        <f t="shared" si="159"/>
        <v>29.583333333333332</v>
      </c>
      <c r="S1700" t="str">
        <f t="shared" si="160"/>
        <v>theater</v>
      </c>
      <c r="T1700" t="str">
        <f t="shared" si="161"/>
        <v>plays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56"/>
        <v>102.85857142857142</v>
      </c>
      <c r="P1701" s="13">
        <f t="shared" si="157"/>
        <v>42609.192465277782</v>
      </c>
      <c r="Q1701" s="13">
        <f t="shared" si="158"/>
        <v>42639.192465277782</v>
      </c>
      <c r="R1701" s="7">
        <f t="shared" si="159"/>
        <v>26.667037037037037</v>
      </c>
      <c r="S1701" t="str">
        <f t="shared" si="160"/>
        <v>theater</v>
      </c>
      <c r="T1701" t="str">
        <f t="shared" si="161"/>
        <v>plays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56"/>
        <v>144.06666666666666</v>
      </c>
      <c r="P1702" s="13">
        <f t="shared" si="157"/>
        <v>42309.506620370375</v>
      </c>
      <c r="Q1702" s="13">
        <f t="shared" si="158"/>
        <v>42330.666666666672</v>
      </c>
      <c r="R1702" s="7">
        <f t="shared" si="159"/>
        <v>45.978723404255319</v>
      </c>
      <c r="S1702" t="str">
        <f t="shared" si="160"/>
        <v>theater</v>
      </c>
      <c r="T1702" t="str">
        <f t="shared" si="161"/>
        <v>plays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56"/>
        <v>100.07272727272726</v>
      </c>
      <c r="P1703" s="13">
        <f t="shared" si="157"/>
        <v>42193.521481481483</v>
      </c>
      <c r="Q1703" s="13">
        <f t="shared" si="158"/>
        <v>42212.707638888889</v>
      </c>
      <c r="R1703" s="7">
        <f t="shared" si="159"/>
        <v>125.09090909090909</v>
      </c>
      <c r="S1703" t="str">
        <f t="shared" si="160"/>
        <v>theater</v>
      </c>
      <c r="T1703" t="str">
        <f t="shared" si="161"/>
        <v>plays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56"/>
        <v>101.73</v>
      </c>
      <c r="P1704" s="13">
        <f t="shared" si="157"/>
        <v>42239.707962962959</v>
      </c>
      <c r="Q1704" s="13">
        <f t="shared" si="158"/>
        <v>42259.75</v>
      </c>
      <c r="R1704" s="7">
        <f t="shared" si="159"/>
        <v>141.29166666666666</v>
      </c>
      <c r="S1704" t="str">
        <f t="shared" si="160"/>
        <v>theater</v>
      </c>
      <c r="T1704" t="str">
        <f t="shared" si="161"/>
        <v>plays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56"/>
        <v>116.19999999999999</v>
      </c>
      <c r="P1705" s="13">
        <f t="shared" si="157"/>
        <v>42261.667395833334</v>
      </c>
      <c r="Q1705" s="13">
        <f t="shared" si="158"/>
        <v>42291.667395833334</v>
      </c>
      <c r="R1705" s="7">
        <f t="shared" si="159"/>
        <v>55.333333333333336</v>
      </c>
      <c r="S1705" t="str">
        <f t="shared" si="160"/>
        <v>theater</v>
      </c>
      <c r="T1705" t="str">
        <f t="shared" si="161"/>
        <v>plays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56"/>
        <v>136.16666666666666</v>
      </c>
      <c r="P1706" s="13">
        <f t="shared" si="157"/>
        <v>42102.493773148148</v>
      </c>
      <c r="Q1706" s="13">
        <f t="shared" si="158"/>
        <v>42123.493773148148</v>
      </c>
      <c r="R1706" s="7">
        <f t="shared" si="159"/>
        <v>46.420454545454547</v>
      </c>
      <c r="S1706" t="str">
        <f t="shared" si="160"/>
        <v>theater</v>
      </c>
      <c r="T1706" t="str">
        <f t="shared" si="161"/>
        <v>plays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56"/>
        <v>133.46666666666667</v>
      </c>
      <c r="P1707" s="13">
        <f t="shared" si="157"/>
        <v>42538.48583333334</v>
      </c>
      <c r="Q1707" s="13">
        <f t="shared" si="158"/>
        <v>42583.040972222225</v>
      </c>
      <c r="R1707" s="7">
        <f t="shared" si="159"/>
        <v>57.2</v>
      </c>
      <c r="S1707" t="str">
        <f t="shared" si="160"/>
        <v>theater</v>
      </c>
      <c r="T1707" t="str">
        <f t="shared" si="161"/>
        <v>plays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56"/>
        <v>103.39285714285715</v>
      </c>
      <c r="P1708" s="13">
        <f t="shared" si="157"/>
        <v>42681.10157407407</v>
      </c>
      <c r="Q1708" s="13">
        <f t="shared" si="158"/>
        <v>42711.10157407407</v>
      </c>
      <c r="R1708" s="7">
        <f t="shared" si="159"/>
        <v>173.7</v>
      </c>
      <c r="S1708" t="str">
        <f t="shared" si="160"/>
        <v>theater</v>
      </c>
      <c r="T1708" t="str">
        <f t="shared" si="161"/>
        <v>plays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56"/>
        <v>115.88888888888889</v>
      </c>
      <c r="P1709" s="13">
        <f t="shared" si="157"/>
        <v>42056.40143518518</v>
      </c>
      <c r="Q1709" s="13">
        <f t="shared" si="158"/>
        <v>42091.359768518523</v>
      </c>
      <c r="R1709" s="7">
        <f t="shared" si="159"/>
        <v>59.6</v>
      </c>
      <c r="S1709" t="str">
        <f t="shared" si="160"/>
        <v>theater</v>
      </c>
      <c r="T1709" t="str">
        <f t="shared" si="161"/>
        <v>plays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56"/>
        <v>104.51666666666665</v>
      </c>
      <c r="P1710" s="13">
        <f t="shared" si="157"/>
        <v>42696.374444444446</v>
      </c>
      <c r="Q1710" s="13">
        <f t="shared" si="158"/>
        <v>42726.374444444446</v>
      </c>
      <c r="R1710" s="7">
        <f t="shared" si="159"/>
        <v>89.585714285714289</v>
      </c>
      <c r="S1710" t="str">
        <f t="shared" si="160"/>
        <v>theater</v>
      </c>
      <c r="T1710" t="str">
        <f t="shared" si="161"/>
        <v>plays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56"/>
        <v>102.02500000000001</v>
      </c>
      <c r="P1711" s="13">
        <f t="shared" si="157"/>
        <v>42186.605879629627</v>
      </c>
      <c r="Q1711" s="13">
        <f t="shared" si="158"/>
        <v>42216.605879629627</v>
      </c>
      <c r="R1711" s="7">
        <f t="shared" si="159"/>
        <v>204.05</v>
      </c>
      <c r="S1711" t="str">
        <f t="shared" si="160"/>
        <v>theater</v>
      </c>
      <c r="T1711" t="str">
        <f t="shared" si="161"/>
        <v>plays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56"/>
        <v>175.33333333333334</v>
      </c>
      <c r="P1712" s="13">
        <f t="shared" si="157"/>
        <v>42492.969236111108</v>
      </c>
      <c r="Q1712" s="13">
        <f t="shared" si="158"/>
        <v>42530.875</v>
      </c>
      <c r="R1712" s="7">
        <f t="shared" si="159"/>
        <v>48.703703703703702</v>
      </c>
      <c r="S1712" t="str">
        <f t="shared" si="160"/>
        <v>theater</v>
      </c>
      <c r="T1712" t="str">
        <f t="shared" si="161"/>
        <v>plays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56"/>
        <v>106.67999999999999</v>
      </c>
      <c r="P1713" s="13">
        <f t="shared" si="157"/>
        <v>42474.807164351849</v>
      </c>
      <c r="Q1713" s="13">
        <f t="shared" si="158"/>
        <v>42504.807164351849</v>
      </c>
      <c r="R1713" s="7">
        <f t="shared" si="159"/>
        <v>53.339999999999996</v>
      </c>
      <c r="S1713" t="str">
        <f t="shared" si="160"/>
        <v>theater</v>
      </c>
      <c r="T1713" t="str">
        <f t="shared" si="161"/>
        <v>plays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56"/>
        <v>122.28571428571429</v>
      </c>
      <c r="P1714" s="13">
        <f t="shared" si="157"/>
        <v>42452.626909722225</v>
      </c>
      <c r="Q1714" s="13">
        <f t="shared" si="158"/>
        <v>42473.626909722225</v>
      </c>
      <c r="R1714" s="7">
        <f t="shared" si="159"/>
        <v>75.087719298245617</v>
      </c>
      <c r="S1714" t="str">
        <f t="shared" si="160"/>
        <v>theater</v>
      </c>
      <c r="T1714" t="str">
        <f t="shared" si="161"/>
        <v>plays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56"/>
        <v>159.42857142857144</v>
      </c>
      <c r="P1715" s="13">
        <f t="shared" si="157"/>
        <v>42628.400208333333</v>
      </c>
      <c r="Q1715" s="13">
        <f t="shared" si="158"/>
        <v>42659.400208333333</v>
      </c>
      <c r="R1715" s="7">
        <f t="shared" si="159"/>
        <v>18</v>
      </c>
      <c r="S1715" t="str">
        <f t="shared" si="160"/>
        <v>theater</v>
      </c>
      <c r="T1715" t="str">
        <f t="shared" si="161"/>
        <v>plays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56"/>
        <v>100.07692307692308</v>
      </c>
      <c r="P1716" s="13">
        <f t="shared" si="157"/>
        <v>42253.678530092591</v>
      </c>
      <c r="Q1716" s="13">
        <f t="shared" si="158"/>
        <v>42283.678530092591</v>
      </c>
      <c r="R1716" s="7">
        <f t="shared" si="159"/>
        <v>209.83870967741936</v>
      </c>
      <c r="S1716" t="str">
        <f t="shared" si="160"/>
        <v>theater</v>
      </c>
      <c r="T1716" t="str">
        <f t="shared" si="161"/>
        <v>plays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56"/>
        <v>109.84</v>
      </c>
      <c r="P1717" s="13">
        <f t="shared" si="157"/>
        <v>42264.04178240741</v>
      </c>
      <c r="Q1717" s="13">
        <f t="shared" si="158"/>
        <v>42294.04178240741</v>
      </c>
      <c r="R1717" s="7">
        <f t="shared" si="159"/>
        <v>61.022222222222226</v>
      </c>
      <c r="S1717" t="str">
        <f t="shared" si="160"/>
        <v>theater</v>
      </c>
      <c r="T1717" t="str">
        <f t="shared" si="161"/>
        <v>plays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56"/>
        <v>100.03999999999999</v>
      </c>
      <c r="P1718" s="13">
        <f t="shared" si="157"/>
        <v>42664.559560185182</v>
      </c>
      <c r="Q1718" s="13">
        <f t="shared" si="158"/>
        <v>42685.666666666672</v>
      </c>
      <c r="R1718" s="7">
        <f t="shared" si="159"/>
        <v>61</v>
      </c>
      <c r="S1718" t="str">
        <f t="shared" si="160"/>
        <v>theater</v>
      </c>
      <c r="T1718" t="str">
        <f t="shared" si="161"/>
        <v>plays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56"/>
        <v>116.05000000000001</v>
      </c>
      <c r="P1719" s="13">
        <f t="shared" si="157"/>
        <v>42381.994409722218</v>
      </c>
      <c r="Q1719" s="13">
        <f t="shared" si="158"/>
        <v>42395.791666666672</v>
      </c>
      <c r="R1719" s="7">
        <f t="shared" si="159"/>
        <v>80.034482758620683</v>
      </c>
      <c r="S1719" t="str">
        <f t="shared" si="160"/>
        <v>theater</v>
      </c>
      <c r="T1719" t="str">
        <f t="shared" si="161"/>
        <v>plays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56"/>
        <v>210.75</v>
      </c>
      <c r="P1720" s="13">
        <f t="shared" si="157"/>
        <v>42105.017488425925</v>
      </c>
      <c r="Q1720" s="13">
        <f t="shared" si="158"/>
        <v>42132.586805555555</v>
      </c>
      <c r="R1720" s="7">
        <f t="shared" si="159"/>
        <v>29.068965517241381</v>
      </c>
      <c r="S1720" t="str">
        <f t="shared" si="160"/>
        <v>theater</v>
      </c>
      <c r="T1720" t="str">
        <f t="shared" si="161"/>
        <v>plays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56"/>
        <v>110.00000000000001</v>
      </c>
      <c r="P1721" s="13">
        <f t="shared" si="157"/>
        <v>42466.053715277783</v>
      </c>
      <c r="Q1721" s="13">
        <f t="shared" si="158"/>
        <v>42496.053715277783</v>
      </c>
      <c r="R1721" s="7">
        <f t="shared" si="159"/>
        <v>49.438202247191015</v>
      </c>
      <c r="S1721" t="str">
        <f t="shared" si="160"/>
        <v>theater</v>
      </c>
      <c r="T1721" t="str">
        <f t="shared" si="161"/>
        <v>plays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56"/>
        <v>100.08673425918037</v>
      </c>
      <c r="P1722" s="13">
        <f t="shared" si="157"/>
        <v>41826.621238425927</v>
      </c>
      <c r="Q1722" s="13">
        <f t="shared" si="158"/>
        <v>41859.32916666667</v>
      </c>
      <c r="R1722" s="7">
        <f t="shared" si="159"/>
        <v>93.977440000000001</v>
      </c>
      <c r="S1722" t="str">
        <f t="shared" si="160"/>
        <v>theater</v>
      </c>
      <c r="T1722" t="str">
        <f t="shared" si="161"/>
        <v>plays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56"/>
        <v>106.19047619047619</v>
      </c>
      <c r="P1723" s="13">
        <f t="shared" si="157"/>
        <v>42498.789629629624</v>
      </c>
      <c r="Q1723" s="13">
        <f t="shared" si="158"/>
        <v>42528.789629629624</v>
      </c>
      <c r="R1723" s="7">
        <f t="shared" si="159"/>
        <v>61.944444444444443</v>
      </c>
      <c r="S1723" t="str">
        <f t="shared" si="160"/>
        <v>theater</v>
      </c>
      <c r="T1723" t="str">
        <f t="shared" si="161"/>
        <v>plays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56"/>
        <v>125.6</v>
      </c>
      <c r="P1724" s="13">
        <f t="shared" si="157"/>
        <v>42431.052002314813</v>
      </c>
      <c r="Q1724" s="13">
        <f t="shared" si="158"/>
        <v>42470.854166666672</v>
      </c>
      <c r="R1724" s="7">
        <f t="shared" si="159"/>
        <v>78.5</v>
      </c>
      <c r="S1724" t="str">
        <f t="shared" si="160"/>
        <v>theater</v>
      </c>
      <c r="T1724" t="str">
        <f t="shared" si="161"/>
        <v>plays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56"/>
        <v>108</v>
      </c>
      <c r="P1725" s="13">
        <f t="shared" si="157"/>
        <v>41990.335486111115</v>
      </c>
      <c r="Q1725" s="13">
        <f t="shared" si="158"/>
        <v>42035.335486111115</v>
      </c>
      <c r="R1725" s="7">
        <f t="shared" si="159"/>
        <v>33.75</v>
      </c>
      <c r="S1725" t="str">
        <f t="shared" si="160"/>
        <v>theater</v>
      </c>
      <c r="T1725" t="str">
        <f t="shared" si="161"/>
        <v>plays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56"/>
        <v>101</v>
      </c>
      <c r="P1726" s="13">
        <f t="shared" si="157"/>
        <v>42512.795798611114</v>
      </c>
      <c r="Q1726" s="13">
        <f t="shared" si="158"/>
        <v>42542.795798611114</v>
      </c>
      <c r="R1726" s="7">
        <f t="shared" si="159"/>
        <v>66.44736842105263</v>
      </c>
      <c r="S1726" t="str">
        <f t="shared" si="160"/>
        <v>theater</v>
      </c>
      <c r="T1726" t="str">
        <f t="shared" si="161"/>
        <v>plays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56"/>
        <v>107.4</v>
      </c>
      <c r="P1727" s="13">
        <f t="shared" si="157"/>
        <v>41913.850289351853</v>
      </c>
      <c r="Q1727" s="13">
        <f t="shared" si="158"/>
        <v>41927.915972222225</v>
      </c>
      <c r="R1727" s="7">
        <f t="shared" si="159"/>
        <v>35.799999999999997</v>
      </c>
      <c r="S1727" t="str">
        <f t="shared" si="160"/>
        <v>theater</v>
      </c>
      <c r="T1727" t="str">
        <f t="shared" si="161"/>
        <v>plays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56"/>
        <v>101.51515151515152</v>
      </c>
      <c r="P1728" s="13">
        <f t="shared" si="157"/>
        <v>42520.760370370372</v>
      </c>
      <c r="Q1728" s="13">
        <f t="shared" si="158"/>
        <v>42542.913194444445</v>
      </c>
      <c r="R1728" s="7">
        <f t="shared" si="159"/>
        <v>145.65217391304347</v>
      </c>
      <c r="S1728" t="str">
        <f t="shared" si="160"/>
        <v>theater</v>
      </c>
      <c r="T1728" t="str">
        <f t="shared" si="161"/>
        <v>plays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56"/>
        <v>125.89999999999999</v>
      </c>
      <c r="P1729" s="13">
        <f t="shared" si="157"/>
        <v>42608.11583333333</v>
      </c>
      <c r="Q1729" s="13">
        <f t="shared" si="158"/>
        <v>42638.11583333333</v>
      </c>
      <c r="R1729" s="7">
        <f t="shared" si="159"/>
        <v>25.693877551020407</v>
      </c>
      <c r="S1729" t="str">
        <f t="shared" si="160"/>
        <v>theater</v>
      </c>
      <c r="T1729" t="str">
        <f t="shared" si="161"/>
        <v>plays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ref="O1730:O1793" si="162">(E1730/D1730)*100</f>
        <v>101.66666666666666</v>
      </c>
      <c r="P1730" s="13">
        <f t="shared" ref="P1730:P1793" si="163">(((J1730/60)/60)/24)+DATE(1970,1,1)+(-6/24)</f>
        <v>42512.33321759259</v>
      </c>
      <c r="Q1730" s="13">
        <f t="shared" ref="Q1730:Q1793" si="164">(((I1730/60)/60)/24)+DATE(1970,1,1)+(-6/24)</f>
        <v>42526.33321759259</v>
      </c>
      <c r="R1730" s="7">
        <f t="shared" ref="R1730:R1793" si="165">E1730/L1730</f>
        <v>152.5</v>
      </c>
      <c r="S1730" t="str">
        <f t="shared" ref="S1730:S1793" si="166">LEFT(N1730,SEARCH("/",N1730,1)-1)</f>
        <v>theater</v>
      </c>
      <c r="T1730" t="str">
        <f t="shared" ref="T1730:T1793" si="167">RIGHT(N1730,LEN(N1730)-SEARCH("/",N1730,1))</f>
        <v>plays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si="162"/>
        <v>112.5</v>
      </c>
      <c r="P1731" s="13">
        <f t="shared" si="163"/>
        <v>42064.535613425927</v>
      </c>
      <c r="Q1731" s="13">
        <f t="shared" si="164"/>
        <v>42099.493946759263</v>
      </c>
      <c r="R1731" s="7">
        <f t="shared" si="165"/>
        <v>30</v>
      </c>
      <c r="S1731" t="str">
        <f t="shared" si="166"/>
        <v>theater</v>
      </c>
      <c r="T1731" t="str">
        <f t="shared" si="167"/>
        <v>plays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62"/>
        <v>101.375</v>
      </c>
      <c r="P1732" s="13">
        <f t="shared" si="163"/>
        <v>42041.464178240742</v>
      </c>
      <c r="Q1732" s="13">
        <f t="shared" si="164"/>
        <v>42071.42251157407</v>
      </c>
      <c r="R1732" s="7">
        <f t="shared" si="165"/>
        <v>142.28070175438597</v>
      </c>
      <c r="S1732" t="str">
        <f t="shared" si="166"/>
        <v>theater</v>
      </c>
      <c r="T1732" t="str">
        <f t="shared" si="167"/>
        <v>plays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62"/>
        <v>101.25</v>
      </c>
      <c r="P1733" s="13">
        <f t="shared" si="163"/>
        <v>42468.124606481477</v>
      </c>
      <c r="Q1733" s="13">
        <f t="shared" si="164"/>
        <v>42498.124606481477</v>
      </c>
      <c r="R1733" s="7">
        <f t="shared" si="165"/>
        <v>24.545454545454547</v>
      </c>
      <c r="S1733" t="str">
        <f t="shared" si="166"/>
        <v>theater</v>
      </c>
      <c r="T1733" t="str">
        <f t="shared" si="167"/>
        <v>plays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62"/>
        <v>146.38888888888889</v>
      </c>
      <c r="P1734" s="13">
        <f t="shared" si="163"/>
        <v>41822.32503472222</v>
      </c>
      <c r="Q1734" s="13">
        <f t="shared" si="164"/>
        <v>41824.791666666664</v>
      </c>
      <c r="R1734" s="7">
        <f t="shared" si="165"/>
        <v>292.77777777777777</v>
      </c>
      <c r="S1734" t="str">
        <f t="shared" si="166"/>
        <v>theater</v>
      </c>
      <c r="T1734" t="str">
        <f t="shared" si="167"/>
        <v>plays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62"/>
        <v>116.8</v>
      </c>
      <c r="P1735" s="13">
        <f t="shared" si="163"/>
        <v>41837.073009259257</v>
      </c>
      <c r="Q1735" s="13">
        <f t="shared" si="164"/>
        <v>41847.708333333336</v>
      </c>
      <c r="R1735" s="7">
        <f t="shared" si="165"/>
        <v>44.92307692307692</v>
      </c>
      <c r="S1735" t="str">
        <f t="shared" si="166"/>
        <v>theater</v>
      </c>
      <c r="T1735" t="str">
        <f t="shared" si="167"/>
        <v>plays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62"/>
        <v>106.26666666666667</v>
      </c>
      <c r="P1736" s="13">
        <f t="shared" si="163"/>
        <v>42065.637361111112</v>
      </c>
      <c r="Q1736" s="13">
        <f t="shared" si="164"/>
        <v>42095.595694444448</v>
      </c>
      <c r="R1736" s="7">
        <f t="shared" si="165"/>
        <v>23.10144927536232</v>
      </c>
      <c r="S1736" t="str">
        <f t="shared" si="166"/>
        <v>theater</v>
      </c>
      <c r="T1736" t="str">
        <f t="shared" si="167"/>
        <v>plays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62"/>
        <v>104.52</v>
      </c>
      <c r="P1737" s="13">
        <f t="shared" si="163"/>
        <v>42248.447754629626</v>
      </c>
      <c r="Q1737" s="13">
        <f t="shared" si="164"/>
        <v>42283.447754629626</v>
      </c>
      <c r="R1737" s="7">
        <f t="shared" si="165"/>
        <v>80.400000000000006</v>
      </c>
      <c r="S1737" t="str">
        <f t="shared" si="166"/>
        <v>theater</v>
      </c>
      <c r="T1737" t="str">
        <f t="shared" si="167"/>
        <v>plays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62"/>
        <v>100</v>
      </c>
      <c r="P1738" s="13">
        <f t="shared" si="163"/>
        <v>41809.610300925924</v>
      </c>
      <c r="Q1738" s="13">
        <f t="shared" si="164"/>
        <v>41839.610300925924</v>
      </c>
      <c r="R1738" s="7">
        <f t="shared" si="165"/>
        <v>72.289156626506028</v>
      </c>
      <c r="S1738" t="str">
        <f t="shared" si="166"/>
        <v>theater</v>
      </c>
      <c r="T1738" t="str">
        <f t="shared" si="167"/>
        <v>plays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62"/>
        <v>104.57142857142858</v>
      </c>
      <c r="P1739" s="13">
        <f t="shared" si="163"/>
        <v>42148.426851851851</v>
      </c>
      <c r="Q1739" s="13">
        <f t="shared" si="164"/>
        <v>42170.426851851851</v>
      </c>
      <c r="R1739" s="7">
        <f t="shared" si="165"/>
        <v>32.972972972972975</v>
      </c>
      <c r="S1739" t="str">
        <f t="shared" si="166"/>
        <v>theater</v>
      </c>
      <c r="T1739" t="str">
        <f t="shared" si="167"/>
        <v>plays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62"/>
        <v>138.62051149573753</v>
      </c>
      <c r="P1740" s="13">
        <f t="shared" si="163"/>
        <v>42185.271087962959</v>
      </c>
      <c r="Q1740" s="13">
        <f t="shared" si="164"/>
        <v>42215.271087962959</v>
      </c>
      <c r="R1740" s="7">
        <f t="shared" si="165"/>
        <v>116.65217391304348</v>
      </c>
      <c r="S1740" t="str">
        <f t="shared" si="166"/>
        <v>theater</v>
      </c>
      <c r="T1740" t="str">
        <f t="shared" si="167"/>
        <v>plays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62"/>
        <v>100.32000000000001</v>
      </c>
      <c r="P1741" s="13">
        <f t="shared" si="163"/>
        <v>41827.424143518518</v>
      </c>
      <c r="Q1741" s="13">
        <f t="shared" si="164"/>
        <v>41854.708333333336</v>
      </c>
      <c r="R1741" s="7">
        <f t="shared" si="165"/>
        <v>79.61904761904762</v>
      </c>
      <c r="S1741" t="str">
        <f t="shared" si="166"/>
        <v>theater</v>
      </c>
      <c r="T1741" t="str">
        <f t="shared" si="167"/>
        <v>plays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62"/>
        <v>100</v>
      </c>
      <c r="P1742" s="13">
        <f t="shared" si="163"/>
        <v>42437.148680555561</v>
      </c>
      <c r="Q1742" s="13">
        <f t="shared" si="164"/>
        <v>42465.10701388889</v>
      </c>
      <c r="R1742" s="7">
        <f t="shared" si="165"/>
        <v>27.777777777777779</v>
      </c>
      <c r="S1742" t="str">
        <f t="shared" si="166"/>
        <v>theater</v>
      </c>
      <c r="T1742" t="str">
        <f t="shared" si="167"/>
        <v>plays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62"/>
        <v>110.2</v>
      </c>
      <c r="P1743" s="13">
        <f t="shared" si="163"/>
        <v>41901.032025462962</v>
      </c>
      <c r="Q1743" s="13">
        <f t="shared" si="164"/>
        <v>41922.625</v>
      </c>
      <c r="R1743" s="7">
        <f t="shared" si="165"/>
        <v>81.029411764705884</v>
      </c>
      <c r="S1743" t="str">
        <f t="shared" si="166"/>
        <v>theater</v>
      </c>
      <c r="T1743" t="str">
        <f t="shared" si="167"/>
        <v>plays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62"/>
        <v>102.18</v>
      </c>
      <c r="P1744" s="13">
        <f t="shared" si="163"/>
        <v>42769.324999999997</v>
      </c>
      <c r="Q1744" s="13">
        <f t="shared" si="164"/>
        <v>42790.324999999997</v>
      </c>
      <c r="R1744" s="7">
        <f t="shared" si="165"/>
        <v>136.84821428571428</v>
      </c>
      <c r="S1744" t="str">
        <f t="shared" si="166"/>
        <v>theater</v>
      </c>
      <c r="T1744" t="str">
        <f t="shared" si="167"/>
        <v>plays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62"/>
        <v>104.35000000000001</v>
      </c>
      <c r="P1745" s="13">
        <f t="shared" si="163"/>
        <v>42549.415717592594</v>
      </c>
      <c r="Q1745" s="13">
        <f t="shared" si="164"/>
        <v>42579.415717592594</v>
      </c>
      <c r="R1745" s="7">
        <f t="shared" si="165"/>
        <v>177.61702127659575</v>
      </c>
      <c r="S1745" t="str">
        <f t="shared" si="166"/>
        <v>theater</v>
      </c>
      <c r="T1745" t="str">
        <f t="shared" si="167"/>
        <v>plays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62"/>
        <v>138.16666666666666</v>
      </c>
      <c r="P1746" s="13">
        <f t="shared" si="163"/>
        <v>42685.724004629628</v>
      </c>
      <c r="Q1746" s="13">
        <f t="shared" si="164"/>
        <v>42710.724004629628</v>
      </c>
      <c r="R1746" s="7">
        <f t="shared" si="165"/>
        <v>109.07894736842105</v>
      </c>
      <c r="S1746" t="str">
        <f t="shared" si="166"/>
        <v>theater</v>
      </c>
      <c r="T1746" t="str">
        <f t="shared" si="167"/>
        <v>plays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62"/>
        <v>100</v>
      </c>
      <c r="P1747" s="13">
        <f t="shared" si="163"/>
        <v>42510.548854166671</v>
      </c>
      <c r="Q1747" s="13">
        <f t="shared" si="164"/>
        <v>42533.458333333328</v>
      </c>
      <c r="R1747" s="7">
        <f t="shared" si="165"/>
        <v>119.64285714285714</v>
      </c>
      <c r="S1747" t="str">
        <f t="shared" si="166"/>
        <v>theater</v>
      </c>
      <c r="T1747" t="str">
        <f t="shared" si="167"/>
        <v>plays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62"/>
        <v>101.66666666666666</v>
      </c>
      <c r="P1748" s="13">
        <f t="shared" si="163"/>
        <v>42062.046412037031</v>
      </c>
      <c r="Q1748" s="13">
        <f t="shared" si="164"/>
        <v>42094.957638888889</v>
      </c>
      <c r="R1748" s="7">
        <f t="shared" si="165"/>
        <v>78.205128205128204</v>
      </c>
      <c r="S1748" t="str">
        <f t="shared" si="166"/>
        <v>theater</v>
      </c>
      <c r="T1748" t="str">
        <f t="shared" si="167"/>
        <v>plays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62"/>
        <v>171.42857142857142</v>
      </c>
      <c r="P1749" s="13">
        <f t="shared" si="163"/>
        <v>42452.666481481487</v>
      </c>
      <c r="Q1749" s="13">
        <f t="shared" si="164"/>
        <v>42473.304166666669</v>
      </c>
      <c r="R1749" s="7">
        <f t="shared" si="165"/>
        <v>52.173913043478258</v>
      </c>
      <c r="S1749" t="str">
        <f t="shared" si="166"/>
        <v>theater</v>
      </c>
      <c r="T1749" t="str">
        <f t="shared" si="167"/>
        <v>plays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62"/>
        <v>101.44444444444444</v>
      </c>
      <c r="P1750" s="13">
        <f t="shared" si="163"/>
        <v>41850.950150462959</v>
      </c>
      <c r="Q1750" s="13">
        <f t="shared" si="164"/>
        <v>41880.950150462959</v>
      </c>
      <c r="R1750" s="7">
        <f t="shared" si="165"/>
        <v>114.125</v>
      </c>
      <c r="S1750" t="str">
        <f t="shared" si="166"/>
        <v>theater</v>
      </c>
      <c r="T1750" t="str">
        <f t="shared" si="167"/>
        <v>plays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62"/>
        <v>130</v>
      </c>
      <c r="P1751" s="13">
        <f t="shared" si="163"/>
        <v>42052.856111111112</v>
      </c>
      <c r="Q1751" s="13">
        <f t="shared" si="164"/>
        <v>42111.775694444441</v>
      </c>
      <c r="R1751" s="7">
        <f t="shared" si="165"/>
        <v>50</v>
      </c>
      <c r="S1751" t="str">
        <f t="shared" si="166"/>
        <v>theater</v>
      </c>
      <c r="T1751" t="str">
        <f t="shared" si="167"/>
        <v>plays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62"/>
        <v>110.00000000000001</v>
      </c>
      <c r="P1752" s="13">
        <f t="shared" si="163"/>
        <v>42053.774421296301</v>
      </c>
      <c r="Q1752" s="13">
        <f t="shared" si="164"/>
        <v>42060.774421296301</v>
      </c>
      <c r="R1752" s="7">
        <f t="shared" si="165"/>
        <v>91.666666666666671</v>
      </c>
      <c r="S1752" t="str">
        <f t="shared" si="166"/>
        <v>theater</v>
      </c>
      <c r="T1752" t="str">
        <f t="shared" si="167"/>
        <v>plays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62"/>
        <v>119.44999999999999</v>
      </c>
      <c r="P1753" s="13">
        <f t="shared" si="163"/>
        <v>42484.301550925928</v>
      </c>
      <c r="Q1753" s="13">
        <f t="shared" si="164"/>
        <v>42498.625</v>
      </c>
      <c r="R1753" s="7">
        <f t="shared" si="165"/>
        <v>108.59090909090909</v>
      </c>
      <c r="S1753" t="str">
        <f t="shared" si="166"/>
        <v>theater</v>
      </c>
      <c r="T1753" t="str">
        <f t="shared" si="167"/>
        <v>plays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62"/>
        <v>100.2909090909091</v>
      </c>
      <c r="P1754" s="13">
        <f t="shared" si="163"/>
        <v>42466.308796296296</v>
      </c>
      <c r="Q1754" s="13">
        <f t="shared" si="164"/>
        <v>42489.915972222225</v>
      </c>
      <c r="R1754" s="7">
        <f t="shared" si="165"/>
        <v>69.822784810126578</v>
      </c>
      <c r="S1754" t="str">
        <f t="shared" si="166"/>
        <v>theater</v>
      </c>
      <c r="T1754" t="str">
        <f t="shared" si="167"/>
        <v>plays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62"/>
        <v>153.4</v>
      </c>
      <c r="P1755" s="13">
        <f t="shared" si="163"/>
        <v>42512.860787037032</v>
      </c>
      <c r="Q1755" s="13">
        <f t="shared" si="164"/>
        <v>42534.458333333328</v>
      </c>
      <c r="R1755" s="7">
        <f t="shared" si="165"/>
        <v>109.57142857142857</v>
      </c>
      <c r="S1755" t="str">
        <f t="shared" si="166"/>
        <v>theater</v>
      </c>
      <c r="T1755" t="str">
        <f t="shared" si="167"/>
        <v>plays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62"/>
        <v>104.42857142857143</v>
      </c>
      <c r="P1756" s="13">
        <f t="shared" si="163"/>
        <v>42302.451516203699</v>
      </c>
      <c r="Q1756" s="13">
        <f t="shared" si="164"/>
        <v>42337.708333333328</v>
      </c>
      <c r="R1756" s="7">
        <f t="shared" si="165"/>
        <v>71.666666666666671</v>
      </c>
      <c r="S1756" t="str">
        <f t="shared" si="166"/>
        <v>theater</v>
      </c>
      <c r="T1756" t="str">
        <f t="shared" si="167"/>
        <v>plays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62"/>
        <v>101.1</v>
      </c>
      <c r="P1757" s="13">
        <f t="shared" si="163"/>
        <v>41806.145428240743</v>
      </c>
      <c r="Q1757" s="13">
        <f t="shared" si="164"/>
        <v>41843.208333333336</v>
      </c>
      <c r="R1757" s="7">
        <f t="shared" si="165"/>
        <v>93.611111111111114</v>
      </c>
      <c r="S1757" t="str">
        <f t="shared" si="166"/>
        <v>theater</v>
      </c>
      <c r="T1757" t="str">
        <f t="shared" si="167"/>
        <v>plays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62"/>
        <v>107.52</v>
      </c>
      <c r="P1758" s="13">
        <f t="shared" si="163"/>
        <v>42495.742800925931</v>
      </c>
      <c r="Q1758" s="13">
        <f t="shared" si="164"/>
        <v>42552.708333333328</v>
      </c>
      <c r="R1758" s="7">
        <f t="shared" si="165"/>
        <v>76.8</v>
      </c>
      <c r="S1758" t="str">
        <f t="shared" si="166"/>
        <v>theater</v>
      </c>
      <c r="T1758" t="str">
        <f t="shared" si="167"/>
        <v>plays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62"/>
        <v>315</v>
      </c>
      <c r="P1759" s="13">
        <f t="shared" si="163"/>
        <v>42479.182291666672</v>
      </c>
      <c r="Q1759" s="13">
        <f t="shared" si="164"/>
        <v>42492.708333333328</v>
      </c>
      <c r="R1759" s="7">
        <f t="shared" si="165"/>
        <v>35.795454545454547</v>
      </c>
      <c r="S1759" t="str">
        <f t="shared" si="166"/>
        <v>theater</v>
      </c>
      <c r="T1759" t="str">
        <f t="shared" si="167"/>
        <v>plays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62"/>
        <v>101.93333333333334</v>
      </c>
      <c r="P1760" s="13">
        <f t="shared" si="163"/>
        <v>42270.4769212963</v>
      </c>
      <c r="Q1760" s="13">
        <f t="shared" si="164"/>
        <v>42305.917361111111</v>
      </c>
      <c r="R1760" s="7">
        <f t="shared" si="165"/>
        <v>55.6</v>
      </c>
      <c r="S1760" t="str">
        <f t="shared" si="166"/>
        <v>theater</v>
      </c>
      <c r="T1760" t="str">
        <f t="shared" si="167"/>
        <v>plays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62"/>
        <v>126.28571428571429</v>
      </c>
      <c r="P1761" s="13">
        <f t="shared" si="163"/>
        <v>42489.369525462964</v>
      </c>
      <c r="Q1761" s="13">
        <f t="shared" si="164"/>
        <v>42500.220138888893</v>
      </c>
      <c r="R1761" s="7">
        <f t="shared" si="165"/>
        <v>147.33333333333334</v>
      </c>
      <c r="S1761" t="str">
        <f t="shared" si="166"/>
        <v>theater</v>
      </c>
      <c r="T1761" t="str">
        <f t="shared" si="167"/>
        <v>plays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62"/>
        <v>101.4</v>
      </c>
      <c r="P1762" s="13">
        <f t="shared" si="163"/>
        <v>42536.565648148149</v>
      </c>
      <c r="Q1762" s="13">
        <f t="shared" si="164"/>
        <v>42566.565648148149</v>
      </c>
      <c r="R1762" s="7">
        <f t="shared" si="165"/>
        <v>56.333333333333336</v>
      </c>
      <c r="S1762" t="str">
        <f t="shared" si="166"/>
        <v>theater</v>
      </c>
      <c r="T1762" t="str">
        <f t="shared" si="167"/>
        <v>plays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62"/>
        <v>101</v>
      </c>
      <c r="P1763" s="13">
        <f t="shared" si="163"/>
        <v>41822.167939814812</v>
      </c>
      <c r="Q1763" s="13">
        <f t="shared" si="164"/>
        <v>41852.167939814812</v>
      </c>
      <c r="R1763" s="7">
        <f t="shared" si="165"/>
        <v>96.19047619047619</v>
      </c>
      <c r="S1763" t="str">
        <f t="shared" si="166"/>
        <v>theater</v>
      </c>
      <c r="T1763" t="str">
        <f t="shared" si="167"/>
        <v>plays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62"/>
        <v>102.99000000000001</v>
      </c>
      <c r="P1764" s="13">
        <f t="shared" si="163"/>
        <v>41932.061099537037</v>
      </c>
      <c r="Q1764" s="13">
        <f t="shared" si="164"/>
        <v>41962.102766203709</v>
      </c>
      <c r="R1764" s="7">
        <f t="shared" si="165"/>
        <v>63.574074074074076</v>
      </c>
      <c r="S1764" t="str">
        <f t="shared" si="166"/>
        <v>theater</v>
      </c>
      <c r="T1764" t="str">
        <f t="shared" si="167"/>
        <v>plays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62"/>
        <v>106.25</v>
      </c>
      <c r="P1765" s="13">
        <f t="shared" si="163"/>
        <v>42745.807106481487</v>
      </c>
      <c r="Q1765" s="13">
        <f t="shared" si="164"/>
        <v>42790.807106481487</v>
      </c>
      <c r="R1765" s="7">
        <f t="shared" si="165"/>
        <v>184.78260869565219</v>
      </c>
      <c r="S1765" t="str">
        <f t="shared" si="166"/>
        <v>theater</v>
      </c>
      <c r="T1765" t="str">
        <f t="shared" si="167"/>
        <v>plays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62"/>
        <v>101.37777777777779</v>
      </c>
      <c r="P1766" s="13">
        <f t="shared" si="163"/>
        <v>42696.832673611112</v>
      </c>
      <c r="Q1766" s="13">
        <f t="shared" si="164"/>
        <v>42718.415972222225</v>
      </c>
      <c r="R1766" s="7">
        <f t="shared" si="165"/>
        <v>126.72222222222223</v>
      </c>
      <c r="S1766" t="str">
        <f t="shared" si="166"/>
        <v>theater</v>
      </c>
      <c r="T1766" t="str">
        <f t="shared" si="167"/>
        <v>plays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62"/>
        <v>113.46000000000001</v>
      </c>
      <c r="P1767" s="13">
        <f t="shared" si="163"/>
        <v>41865.775347222225</v>
      </c>
      <c r="Q1767" s="13">
        <f t="shared" si="164"/>
        <v>41883.415972222225</v>
      </c>
      <c r="R1767" s="7">
        <f t="shared" si="165"/>
        <v>83.42647058823529</v>
      </c>
      <c r="S1767" t="str">
        <f t="shared" si="166"/>
        <v>theater</v>
      </c>
      <c r="T1767" t="str">
        <f t="shared" si="167"/>
        <v>plays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62"/>
        <v>218.00000000000003</v>
      </c>
      <c r="P1768" s="13">
        <f t="shared" si="163"/>
        <v>42055.841631944444</v>
      </c>
      <c r="Q1768" s="13">
        <f t="shared" si="164"/>
        <v>42069.954861111109</v>
      </c>
      <c r="R1768" s="7">
        <f t="shared" si="165"/>
        <v>54.5</v>
      </c>
      <c r="S1768" t="str">
        <f t="shared" si="166"/>
        <v>theater</v>
      </c>
      <c r="T1768" t="str">
        <f t="shared" si="167"/>
        <v>plays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62"/>
        <v>101.41935483870968</v>
      </c>
      <c r="P1769" s="13">
        <f t="shared" si="163"/>
        <v>41851.521354166667</v>
      </c>
      <c r="Q1769" s="13">
        <f t="shared" si="164"/>
        <v>41870.416666666664</v>
      </c>
      <c r="R1769" s="7">
        <f t="shared" si="165"/>
        <v>302.30769230769232</v>
      </c>
      <c r="S1769" t="str">
        <f t="shared" si="166"/>
        <v>theater</v>
      </c>
      <c r="T1769" t="str">
        <f t="shared" si="167"/>
        <v>plays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62"/>
        <v>105.93333333333332</v>
      </c>
      <c r="P1770" s="13">
        <f t="shared" si="163"/>
        <v>42422.727418981478</v>
      </c>
      <c r="Q1770" s="13">
        <f t="shared" si="164"/>
        <v>42444.625</v>
      </c>
      <c r="R1770" s="7">
        <f t="shared" si="165"/>
        <v>44.138888888888886</v>
      </c>
      <c r="S1770" t="str">
        <f t="shared" si="166"/>
        <v>theater</v>
      </c>
      <c r="T1770" t="str">
        <f t="shared" si="167"/>
        <v>plays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62"/>
        <v>104</v>
      </c>
      <c r="P1771" s="13">
        <f t="shared" si="163"/>
        <v>42320.851759259262</v>
      </c>
      <c r="Q1771" s="13">
        <f t="shared" si="164"/>
        <v>42350.851759259262</v>
      </c>
      <c r="R1771" s="7">
        <f t="shared" si="165"/>
        <v>866.66666666666663</v>
      </c>
      <c r="S1771" t="str">
        <f t="shared" si="166"/>
        <v>theater</v>
      </c>
      <c r="T1771" t="str">
        <f t="shared" si="167"/>
        <v>plays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62"/>
        <v>221</v>
      </c>
      <c r="P1772" s="13">
        <f t="shared" si="163"/>
        <v>42106.817557870367</v>
      </c>
      <c r="Q1772" s="13">
        <f t="shared" si="164"/>
        <v>42136.817557870367</v>
      </c>
      <c r="R1772" s="7">
        <f t="shared" si="165"/>
        <v>61.388888888888886</v>
      </c>
      <c r="S1772" t="str">
        <f t="shared" si="166"/>
        <v>theater</v>
      </c>
      <c r="T1772" t="str">
        <f t="shared" si="167"/>
        <v>plays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62"/>
        <v>118.66666666666667</v>
      </c>
      <c r="P1773" s="13">
        <f t="shared" si="163"/>
        <v>42192.683958333335</v>
      </c>
      <c r="Q1773" s="13">
        <f t="shared" si="164"/>
        <v>42217.683958333335</v>
      </c>
      <c r="R1773" s="7">
        <f t="shared" si="165"/>
        <v>29.666666666666668</v>
      </c>
      <c r="S1773" t="str">
        <f t="shared" si="166"/>
        <v>theater</v>
      </c>
      <c r="T1773" t="str">
        <f t="shared" si="167"/>
        <v>plays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62"/>
        <v>104.60000000000001</v>
      </c>
      <c r="P1774" s="13">
        <f t="shared" si="163"/>
        <v>41968.949756944443</v>
      </c>
      <c r="Q1774" s="13">
        <f t="shared" si="164"/>
        <v>42004.958333333328</v>
      </c>
      <c r="R1774" s="7">
        <f t="shared" si="165"/>
        <v>45.478260869565219</v>
      </c>
      <c r="S1774" t="str">
        <f t="shared" si="166"/>
        <v>theater</v>
      </c>
      <c r="T1774" t="str">
        <f t="shared" si="167"/>
        <v>plays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62"/>
        <v>103.89999999999999</v>
      </c>
      <c r="P1775" s="13">
        <f t="shared" si="163"/>
        <v>42689.791435185187</v>
      </c>
      <c r="Q1775" s="13">
        <f t="shared" si="164"/>
        <v>42749.791435185187</v>
      </c>
      <c r="R1775" s="7">
        <f t="shared" si="165"/>
        <v>96.203703703703709</v>
      </c>
      <c r="S1775" t="str">
        <f t="shared" si="166"/>
        <v>theater</v>
      </c>
      <c r="T1775" t="str">
        <f t="shared" si="167"/>
        <v>plays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62"/>
        <v>117.73333333333333</v>
      </c>
      <c r="P1776" s="13">
        <f t="shared" si="163"/>
        <v>42690.084317129629</v>
      </c>
      <c r="Q1776" s="13">
        <f t="shared" si="164"/>
        <v>42721.083333333328</v>
      </c>
      <c r="R1776" s="7">
        <f t="shared" si="165"/>
        <v>67.92307692307692</v>
      </c>
      <c r="S1776" t="str">
        <f t="shared" si="166"/>
        <v>theater</v>
      </c>
      <c r="T1776" t="str">
        <f t="shared" si="167"/>
        <v>plays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62"/>
        <v>138.5</v>
      </c>
      <c r="P1777" s="13">
        <f t="shared" si="163"/>
        <v>42312.624594907407</v>
      </c>
      <c r="Q1777" s="13">
        <f t="shared" si="164"/>
        <v>42340.624594907407</v>
      </c>
      <c r="R1777" s="7">
        <f t="shared" si="165"/>
        <v>30.777777777777779</v>
      </c>
      <c r="S1777" t="str">
        <f t="shared" si="166"/>
        <v>theater</v>
      </c>
      <c r="T1777" t="str">
        <f t="shared" si="167"/>
        <v>plays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62"/>
        <v>103.49999999999999</v>
      </c>
      <c r="P1778" s="13">
        <f t="shared" si="163"/>
        <v>41855.298101851848</v>
      </c>
      <c r="Q1778" s="13">
        <f t="shared" si="164"/>
        <v>41875.957638888889</v>
      </c>
      <c r="R1778" s="7">
        <f t="shared" si="165"/>
        <v>38.333333333333336</v>
      </c>
      <c r="S1778" t="str">
        <f t="shared" si="166"/>
        <v>theater</v>
      </c>
      <c r="T1778" t="str">
        <f t="shared" si="167"/>
        <v>plays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62"/>
        <v>100.25</v>
      </c>
      <c r="P1779" s="13">
        <f t="shared" si="163"/>
        <v>42179.604629629626</v>
      </c>
      <c r="Q1779" s="13">
        <f t="shared" si="164"/>
        <v>42203.416666666672</v>
      </c>
      <c r="R1779" s="7">
        <f t="shared" si="165"/>
        <v>66.833333333333329</v>
      </c>
      <c r="S1779" t="str">
        <f t="shared" si="166"/>
        <v>theater</v>
      </c>
      <c r="T1779" t="str">
        <f t="shared" si="167"/>
        <v>plays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62"/>
        <v>106.57142857142856</v>
      </c>
      <c r="P1780" s="13">
        <f t="shared" si="163"/>
        <v>42275.481666666667</v>
      </c>
      <c r="Q1780" s="13">
        <f t="shared" si="164"/>
        <v>42305.481666666667</v>
      </c>
      <c r="R1780" s="7">
        <f t="shared" si="165"/>
        <v>71.730769230769226</v>
      </c>
      <c r="S1780" t="str">
        <f t="shared" si="166"/>
        <v>theater</v>
      </c>
      <c r="T1780" t="str">
        <f t="shared" si="167"/>
        <v>plays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62"/>
        <v>100</v>
      </c>
      <c r="P1781" s="13">
        <f t="shared" si="163"/>
        <v>41765.360798611109</v>
      </c>
      <c r="Q1781" s="13">
        <f t="shared" si="164"/>
        <v>41777.360798611109</v>
      </c>
      <c r="R1781" s="7">
        <f t="shared" si="165"/>
        <v>176.47058823529412</v>
      </c>
      <c r="S1781" t="str">
        <f t="shared" si="166"/>
        <v>theater</v>
      </c>
      <c r="T1781" t="str">
        <f t="shared" si="167"/>
        <v>plays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62"/>
        <v>100.01249999999999</v>
      </c>
      <c r="P1782" s="13">
        <f t="shared" si="163"/>
        <v>42059.451319444444</v>
      </c>
      <c r="Q1782" s="13">
        <f t="shared" si="164"/>
        <v>42119.409652777773</v>
      </c>
      <c r="R1782" s="7">
        <f t="shared" si="165"/>
        <v>421.10526315789474</v>
      </c>
      <c r="S1782" t="str">
        <f t="shared" si="166"/>
        <v>theater</v>
      </c>
      <c r="T1782" t="str">
        <f t="shared" si="167"/>
        <v>plays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62"/>
        <v>101.05</v>
      </c>
      <c r="P1783" s="13">
        <f t="shared" si="163"/>
        <v>42053.482627314821</v>
      </c>
      <c r="Q1783" s="13">
        <f t="shared" si="164"/>
        <v>42083.455555555556</v>
      </c>
      <c r="R1783" s="7">
        <f t="shared" si="165"/>
        <v>104.98701298701299</v>
      </c>
      <c r="S1783" t="str">
        <f t="shared" si="166"/>
        <v>theater</v>
      </c>
      <c r="T1783" t="str">
        <f t="shared" si="167"/>
        <v>plays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62"/>
        <v>107.63636363636364</v>
      </c>
      <c r="P1784" s="13">
        <f t="shared" si="163"/>
        <v>41858.105393518519</v>
      </c>
      <c r="Q1784" s="13">
        <f t="shared" si="164"/>
        <v>41882.297222222223</v>
      </c>
      <c r="R1784" s="7">
        <f t="shared" si="165"/>
        <v>28.19047619047619</v>
      </c>
      <c r="S1784" t="str">
        <f t="shared" si="166"/>
        <v>theater</v>
      </c>
      <c r="T1784" t="str">
        <f t="shared" si="167"/>
        <v>plays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62"/>
        <v>103.64999999999999</v>
      </c>
      <c r="P1785" s="13">
        <f t="shared" si="163"/>
        <v>42225.263888888891</v>
      </c>
      <c r="Q1785" s="13">
        <f t="shared" si="164"/>
        <v>42242.708333333328</v>
      </c>
      <c r="R1785" s="7">
        <f t="shared" si="165"/>
        <v>54.55263157894737</v>
      </c>
      <c r="S1785" t="str">
        <f t="shared" si="166"/>
        <v>theater</v>
      </c>
      <c r="T1785" t="str">
        <f t="shared" si="167"/>
        <v>plays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62"/>
        <v>104.43333333333334</v>
      </c>
      <c r="P1786" s="13">
        <f t="shared" si="163"/>
        <v>41937.70344907407</v>
      </c>
      <c r="Q1786" s="13">
        <f t="shared" si="164"/>
        <v>41972.745115740734</v>
      </c>
      <c r="R1786" s="7">
        <f t="shared" si="165"/>
        <v>111.89285714285714</v>
      </c>
      <c r="S1786" t="str">
        <f t="shared" si="166"/>
        <v>theater</v>
      </c>
      <c r="T1786" t="str">
        <f t="shared" si="167"/>
        <v>plays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62"/>
        <v>102.25</v>
      </c>
      <c r="P1787" s="13">
        <f t="shared" si="163"/>
        <v>42043.934988425928</v>
      </c>
      <c r="Q1787" s="13">
        <f t="shared" si="164"/>
        <v>42073.893321759257</v>
      </c>
      <c r="R1787" s="7">
        <f t="shared" si="165"/>
        <v>85.208333333333329</v>
      </c>
      <c r="S1787" t="str">
        <f t="shared" si="166"/>
        <v>theater</v>
      </c>
      <c r="T1787" t="str">
        <f t="shared" si="167"/>
        <v>plays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62"/>
        <v>100.74285714285713</v>
      </c>
      <c r="P1788" s="13">
        <f t="shared" si="163"/>
        <v>42559.181203703702</v>
      </c>
      <c r="Q1788" s="13">
        <f t="shared" si="164"/>
        <v>42583.707638888889</v>
      </c>
      <c r="R1788" s="7">
        <f t="shared" si="165"/>
        <v>76.652173913043484</v>
      </c>
      <c r="S1788" t="str">
        <f t="shared" si="166"/>
        <v>theater</v>
      </c>
      <c r="T1788" t="str">
        <f t="shared" si="167"/>
        <v>plays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62"/>
        <v>111.71428571428572</v>
      </c>
      <c r="P1789" s="13">
        <f t="shared" si="163"/>
        <v>42524.532638888893</v>
      </c>
      <c r="Q1789" s="13">
        <f t="shared" si="164"/>
        <v>42544.532638888893</v>
      </c>
      <c r="R1789" s="7">
        <f t="shared" si="165"/>
        <v>65.166666666666671</v>
      </c>
      <c r="S1789" t="str">
        <f t="shared" si="166"/>
        <v>theater</v>
      </c>
      <c r="T1789" t="str">
        <f t="shared" si="167"/>
        <v>plays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62"/>
        <v>100.01100000000001</v>
      </c>
      <c r="P1790" s="13">
        <f t="shared" si="163"/>
        <v>42291.837592592594</v>
      </c>
      <c r="Q1790" s="13">
        <f t="shared" si="164"/>
        <v>42328.875</v>
      </c>
      <c r="R1790" s="7">
        <f t="shared" si="165"/>
        <v>93.760312499999998</v>
      </c>
      <c r="S1790" t="str">
        <f t="shared" si="166"/>
        <v>theater</v>
      </c>
      <c r="T1790" t="str">
        <f t="shared" si="167"/>
        <v>plays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62"/>
        <v>100</v>
      </c>
      <c r="P1791" s="13">
        <f t="shared" si="163"/>
        <v>41953.6175</v>
      </c>
      <c r="Q1791" s="13">
        <f t="shared" si="164"/>
        <v>41983.6175</v>
      </c>
      <c r="R1791" s="7">
        <f t="shared" si="165"/>
        <v>133.33333333333334</v>
      </c>
      <c r="S1791" t="str">
        <f t="shared" si="166"/>
        <v>theater</v>
      </c>
      <c r="T1791" t="str">
        <f t="shared" si="167"/>
        <v>plays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62"/>
        <v>105</v>
      </c>
      <c r="P1792" s="13">
        <f t="shared" si="163"/>
        <v>41946.394745370373</v>
      </c>
      <c r="Q1792" s="13">
        <f t="shared" si="164"/>
        <v>41976.394745370373</v>
      </c>
      <c r="R1792" s="7">
        <f t="shared" si="165"/>
        <v>51.219512195121951</v>
      </c>
      <c r="S1792" t="str">
        <f t="shared" si="166"/>
        <v>theater</v>
      </c>
      <c r="T1792" t="str">
        <f t="shared" si="167"/>
        <v>plays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62"/>
        <v>116.86666666666667</v>
      </c>
      <c r="P1793" s="13">
        <f t="shared" si="163"/>
        <v>41947.512592592589</v>
      </c>
      <c r="Q1793" s="13">
        <f t="shared" si="164"/>
        <v>41987.512592592597</v>
      </c>
      <c r="R1793" s="7">
        <f t="shared" si="165"/>
        <v>100.17142857142858</v>
      </c>
      <c r="S1793" t="str">
        <f t="shared" si="166"/>
        <v>theater</v>
      </c>
      <c r="T1793" t="str">
        <f t="shared" si="167"/>
        <v>plays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ref="O1794:O1857" si="168">(E1794/D1794)*100</f>
        <v>103.8</v>
      </c>
      <c r="P1794" s="13">
        <f t="shared" ref="P1794:P1857" si="169">(((J1794/60)/60)/24)+DATE(1970,1,1)+(-6/24)</f>
        <v>42143.211122685185</v>
      </c>
      <c r="Q1794" s="13">
        <f t="shared" ref="Q1794:Q1857" si="170">(((I1794/60)/60)/24)+DATE(1970,1,1)+(-6/24)</f>
        <v>42173.211122685185</v>
      </c>
      <c r="R1794" s="7">
        <f t="shared" ref="R1794:R1857" si="171">E1794/L1794</f>
        <v>34.6</v>
      </c>
      <c r="S1794" t="str">
        <f t="shared" ref="S1794:S1857" si="172">LEFT(N1794,SEARCH("/",N1794,1)-1)</f>
        <v>theater</v>
      </c>
      <c r="T1794" t="str">
        <f t="shared" ref="T1794:T1857" si="173">RIGHT(N1794,LEN(N1794)-SEARCH("/",N1794,1))</f>
        <v>plays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si="168"/>
        <v>114.5</v>
      </c>
      <c r="P1795" s="13">
        <f t="shared" si="169"/>
        <v>42494.313449074078</v>
      </c>
      <c r="Q1795" s="13">
        <f t="shared" si="170"/>
        <v>42524.313449074078</v>
      </c>
      <c r="R1795" s="7">
        <f t="shared" si="171"/>
        <v>184.67741935483872</v>
      </c>
      <c r="S1795" t="str">
        <f t="shared" si="172"/>
        <v>theater</v>
      </c>
      <c r="T1795" t="str">
        <f t="shared" si="173"/>
        <v>plays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68"/>
        <v>102.4</v>
      </c>
      <c r="P1796" s="13">
        <f t="shared" si="169"/>
        <v>41815.524826388886</v>
      </c>
      <c r="Q1796" s="13">
        <f t="shared" si="170"/>
        <v>41830.524826388886</v>
      </c>
      <c r="R1796" s="7">
        <f t="shared" si="171"/>
        <v>69.818181818181813</v>
      </c>
      <c r="S1796" t="str">
        <f t="shared" si="172"/>
        <v>theater</v>
      </c>
      <c r="T1796" t="str">
        <f t="shared" si="173"/>
        <v>plays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68"/>
        <v>223</v>
      </c>
      <c r="P1797" s="13">
        <f t="shared" si="169"/>
        <v>41830.295694444445</v>
      </c>
      <c r="Q1797" s="13">
        <f t="shared" si="170"/>
        <v>41859.686111111114</v>
      </c>
      <c r="R1797" s="7">
        <f t="shared" si="171"/>
        <v>61.944444444444443</v>
      </c>
      <c r="S1797" t="str">
        <f t="shared" si="172"/>
        <v>theater</v>
      </c>
      <c r="T1797" t="str">
        <f t="shared" si="173"/>
        <v>plays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68"/>
        <v>100</v>
      </c>
      <c r="P1798" s="13">
        <f t="shared" si="169"/>
        <v>42446.595543981486</v>
      </c>
      <c r="Q1798" s="13">
        <f t="shared" si="170"/>
        <v>42496.595543981486</v>
      </c>
      <c r="R1798" s="7">
        <f t="shared" si="171"/>
        <v>41.666666666666664</v>
      </c>
      <c r="S1798" t="str">
        <f t="shared" si="172"/>
        <v>theater</v>
      </c>
      <c r="T1798" t="str">
        <f t="shared" si="173"/>
        <v>plays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68"/>
        <v>105.80000000000001</v>
      </c>
      <c r="P1799" s="13">
        <f t="shared" si="169"/>
        <v>41923.671643518523</v>
      </c>
      <c r="Q1799" s="13">
        <f t="shared" si="170"/>
        <v>41948.781944444447</v>
      </c>
      <c r="R1799" s="7">
        <f t="shared" si="171"/>
        <v>36.06818181818182</v>
      </c>
      <c r="S1799" t="str">
        <f t="shared" si="172"/>
        <v>theater</v>
      </c>
      <c r="T1799" t="str">
        <f t="shared" si="173"/>
        <v>plays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68"/>
        <v>142.36363636363635</v>
      </c>
      <c r="P1800" s="13">
        <f t="shared" si="169"/>
        <v>41817.34542824074</v>
      </c>
      <c r="Q1800" s="13">
        <f t="shared" si="170"/>
        <v>41847.34542824074</v>
      </c>
      <c r="R1800" s="7">
        <f t="shared" si="171"/>
        <v>29</v>
      </c>
      <c r="S1800" t="str">
        <f t="shared" si="172"/>
        <v>theater</v>
      </c>
      <c r="T1800" t="str">
        <f t="shared" si="173"/>
        <v>plays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68"/>
        <v>184</v>
      </c>
      <c r="P1801" s="13">
        <f t="shared" si="169"/>
        <v>42140.462314814817</v>
      </c>
      <c r="Q1801" s="13">
        <f t="shared" si="170"/>
        <v>42154.506944444445</v>
      </c>
      <c r="R1801" s="7">
        <f t="shared" si="171"/>
        <v>24.210526315789473</v>
      </c>
      <c r="S1801" t="str">
        <f t="shared" si="172"/>
        <v>theater</v>
      </c>
      <c r="T1801" t="str">
        <f t="shared" si="173"/>
        <v>plays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68"/>
        <v>104.33333333333333</v>
      </c>
      <c r="P1802" s="13">
        <f t="shared" si="169"/>
        <v>41764.19663194444</v>
      </c>
      <c r="Q1802" s="13">
        <f t="shared" si="170"/>
        <v>41790.915972222225</v>
      </c>
      <c r="R1802" s="7">
        <f t="shared" si="171"/>
        <v>55.892857142857146</v>
      </c>
      <c r="S1802" t="str">
        <f t="shared" si="172"/>
        <v>theater</v>
      </c>
      <c r="T1802" t="str">
        <f t="shared" si="173"/>
        <v>plays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68"/>
        <v>112.00000000000001</v>
      </c>
      <c r="P1803" s="13">
        <f t="shared" si="169"/>
        <v>42378.228344907402</v>
      </c>
      <c r="Q1803" s="13">
        <f t="shared" si="170"/>
        <v>42418.666666666672</v>
      </c>
      <c r="R1803" s="7">
        <f t="shared" si="171"/>
        <v>11.666666666666666</v>
      </c>
      <c r="S1803" t="str">
        <f t="shared" si="172"/>
        <v>theater</v>
      </c>
      <c r="T1803" t="str">
        <f t="shared" si="173"/>
        <v>plays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68"/>
        <v>111.07499999999999</v>
      </c>
      <c r="P1804" s="13">
        <f t="shared" si="169"/>
        <v>41941.50203703704</v>
      </c>
      <c r="Q1804" s="13">
        <f t="shared" si="170"/>
        <v>41964.458333333328</v>
      </c>
      <c r="R1804" s="7">
        <f t="shared" si="171"/>
        <v>68.353846153846149</v>
      </c>
      <c r="S1804" t="str">
        <f t="shared" si="172"/>
        <v>theater</v>
      </c>
      <c r="T1804" t="str">
        <f t="shared" si="173"/>
        <v>plays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68"/>
        <v>103.75000000000001</v>
      </c>
      <c r="P1805" s="13">
        <f t="shared" si="169"/>
        <v>42026.670428240745</v>
      </c>
      <c r="Q1805" s="13">
        <f t="shared" si="170"/>
        <v>42056.670428240745</v>
      </c>
      <c r="R1805" s="7">
        <f t="shared" si="171"/>
        <v>27.065217391304348</v>
      </c>
      <c r="S1805" t="str">
        <f t="shared" si="172"/>
        <v>theater</v>
      </c>
      <c r="T1805" t="str">
        <f t="shared" si="173"/>
        <v>plays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68"/>
        <v>100.41</v>
      </c>
      <c r="P1806" s="13">
        <f t="shared" si="169"/>
        <v>41834.703865740739</v>
      </c>
      <c r="Q1806" s="13">
        <f t="shared" si="170"/>
        <v>41879.703865740739</v>
      </c>
      <c r="R1806" s="7">
        <f t="shared" si="171"/>
        <v>118.12941176470588</v>
      </c>
      <c r="S1806" t="str">
        <f t="shared" si="172"/>
        <v>theater</v>
      </c>
      <c r="T1806" t="str">
        <f t="shared" si="173"/>
        <v>plays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68"/>
        <v>101.86206896551724</v>
      </c>
      <c r="P1807" s="13">
        <f t="shared" si="169"/>
        <v>42193.473912037036</v>
      </c>
      <c r="Q1807" s="13">
        <f t="shared" si="170"/>
        <v>42223.473912037036</v>
      </c>
      <c r="R1807" s="7">
        <f t="shared" si="171"/>
        <v>44.757575757575758</v>
      </c>
      <c r="S1807" t="str">
        <f t="shared" si="172"/>
        <v>theater</v>
      </c>
      <c r="T1807" t="str">
        <f t="shared" si="173"/>
        <v>plays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68"/>
        <v>109.76666666666665</v>
      </c>
      <c r="P1808" s="13">
        <f t="shared" si="169"/>
        <v>42290.36855324074</v>
      </c>
      <c r="Q1808" s="13">
        <f t="shared" si="170"/>
        <v>42319.854861111111</v>
      </c>
      <c r="R1808" s="7">
        <f t="shared" si="171"/>
        <v>99.787878787878782</v>
      </c>
      <c r="S1808" t="str">
        <f t="shared" si="172"/>
        <v>theater</v>
      </c>
      <c r="T1808" t="str">
        <f t="shared" si="173"/>
        <v>plays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68"/>
        <v>100</v>
      </c>
      <c r="P1809" s="13">
        <f t="shared" si="169"/>
        <v>42150.212083333332</v>
      </c>
      <c r="Q1809" s="13">
        <f t="shared" si="170"/>
        <v>42180.212083333332</v>
      </c>
      <c r="R1809" s="7">
        <f t="shared" si="171"/>
        <v>117.64705882352941</v>
      </c>
      <c r="S1809" t="str">
        <f t="shared" si="172"/>
        <v>theater</v>
      </c>
      <c r="T1809" t="str">
        <f t="shared" si="173"/>
        <v>plays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68"/>
        <v>122</v>
      </c>
      <c r="P1810" s="13">
        <f t="shared" si="169"/>
        <v>42152.253495370373</v>
      </c>
      <c r="Q1810" s="13">
        <f t="shared" si="170"/>
        <v>42172.253495370373</v>
      </c>
      <c r="R1810" s="7">
        <f t="shared" si="171"/>
        <v>203.33333333333334</v>
      </c>
      <c r="S1810" t="str">
        <f t="shared" si="172"/>
        <v>theater</v>
      </c>
      <c r="T1810" t="str">
        <f t="shared" si="173"/>
        <v>plays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68"/>
        <v>137.57142857142856</v>
      </c>
      <c r="P1811" s="13">
        <f t="shared" si="169"/>
        <v>42409.767199074078</v>
      </c>
      <c r="Q1811" s="13">
        <f t="shared" si="170"/>
        <v>42430.749305555553</v>
      </c>
      <c r="R1811" s="7">
        <f t="shared" si="171"/>
        <v>28.323529411764707</v>
      </c>
      <c r="S1811" t="str">
        <f t="shared" si="172"/>
        <v>theater</v>
      </c>
      <c r="T1811" t="str">
        <f t="shared" si="173"/>
        <v>plays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68"/>
        <v>100.31000000000002</v>
      </c>
      <c r="P1812" s="13">
        <f t="shared" si="169"/>
        <v>41791.242777777778</v>
      </c>
      <c r="Q1812" s="13">
        <f t="shared" si="170"/>
        <v>41836.242777777778</v>
      </c>
      <c r="R1812" s="7">
        <f t="shared" si="171"/>
        <v>110.23076923076923</v>
      </c>
      <c r="S1812" t="str">
        <f t="shared" si="172"/>
        <v>theater</v>
      </c>
      <c r="T1812" t="str">
        <f t="shared" si="173"/>
        <v>plays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68"/>
        <v>107.1</v>
      </c>
      <c r="P1813" s="13">
        <f t="shared" si="169"/>
        <v>41796.172326388885</v>
      </c>
      <c r="Q1813" s="13">
        <f t="shared" si="170"/>
        <v>41826.172326388885</v>
      </c>
      <c r="R1813" s="7">
        <f t="shared" si="171"/>
        <v>31.970149253731343</v>
      </c>
      <c r="S1813" t="str">
        <f t="shared" si="172"/>
        <v>theater</v>
      </c>
      <c r="T1813" t="str">
        <f t="shared" si="173"/>
        <v>plays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68"/>
        <v>211</v>
      </c>
      <c r="P1814" s="13">
        <f t="shared" si="169"/>
        <v>41808.741944444446</v>
      </c>
      <c r="Q1814" s="13">
        <f t="shared" si="170"/>
        <v>41838.741944444446</v>
      </c>
      <c r="R1814" s="7">
        <f t="shared" si="171"/>
        <v>58.611111111111114</v>
      </c>
      <c r="S1814" t="str">
        <f t="shared" si="172"/>
        <v>theater</v>
      </c>
      <c r="T1814" t="str">
        <f t="shared" si="173"/>
        <v>plays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68"/>
        <v>123.6</v>
      </c>
      <c r="P1815" s="13">
        <f t="shared" si="169"/>
        <v>42544.564328703709</v>
      </c>
      <c r="Q1815" s="13">
        <f t="shared" si="170"/>
        <v>42582.623611111107</v>
      </c>
      <c r="R1815" s="7">
        <f t="shared" si="171"/>
        <v>29.428571428571427</v>
      </c>
      <c r="S1815" t="str">
        <f t="shared" si="172"/>
        <v>theater</v>
      </c>
      <c r="T1815" t="str">
        <f t="shared" si="173"/>
        <v>plays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68"/>
        <v>108.5</v>
      </c>
      <c r="P1816" s="13">
        <f t="shared" si="169"/>
        <v>42499.791550925926</v>
      </c>
      <c r="Q1816" s="13">
        <f t="shared" si="170"/>
        <v>42527.041666666672</v>
      </c>
      <c r="R1816" s="7">
        <f t="shared" si="171"/>
        <v>81.375</v>
      </c>
      <c r="S1816" t="str">
        <f t="shared" si="172"/>
        <v>theater</v>
      </c>
      <c r="T1816" t="str">
        <f t="shared" si="173"/>
        <v>plays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68"/>
        <v>103.56666666666668</v>
      </c>
      <c r="P1817" s="13">
        <f t="shared" si="169"/>
        <v>42264.772824074069</v>
      </c>
      <c r="Q1817" s="13">
        <f t="shared" si="170"/>
        <v>42284.772824074069</v>
      </c>
      <c r="R1817" s="7">
        <f t="shared" si="171"/>
        <v>199.16666666666666</v>
      </c>
      <c r="S1817" t="str">
        <f t="shared" si="172"/>
        <v>theater</v>
      </c>
      <c r="T1817" t="str">
        <f t="shared" si="173"/>
        <v>plays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68"/>
        <v>100</v>
      </c>
      <c r="P1818" s="13">
        <f t="shared" si="169"/>
        <v>41879.709050925929</v>
      </c>
      <c r="Q1818" s="13">
        <f t="shared" si="170"/>
        <v>41909.709050925929</v>
      </c>
      <c r="R1818" s="7">
        <f t="shared" si="171"/>
        <v>115.38461538461539</v>
      </c>
      <c r="S1818" t="str">
        <f t="shared" si="172"/>
        <v>theater</v>
      </c>
      <c r="T1818" t="str">
        <f t="shared" si="173"/>
        <v>plays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68"/>
        <v>130</v>
      </c>
      <c r="P1819" s="13">
        <f t="shared" si="169"/>
        <v>42053.483078703706</v>
      </c>
      <c r="Q1819" s="13">
        <f t="shared" si="170"/>
        <v>42062.957638888889</v>
      </c>
      <c r="R1819" s="7">
        <f t="shared" si="171"/>
        <v>46.428571428571431</v>
      </c>
      <c r="S1819" t="str">
        <f t="shared" si="172"/>
        <v>theater</v>
      </c>
      <c r="T1819" t="str">
        <f t="shared" si="173"/>
        <v>plays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68"/>
        <v>103.49999999999999</v>
      </c>
      <c r="P1820" s="13">
        <f t="shared" si="169"/>
        <v>42675.582465277781</v>
      </c>
      <c r="Q1820" s="13">
        <f t="shared" si="170"/>
        <v>42705.082638888889</v>
      </c>
      <c r="R1820" s="7">
        <f t="shared" si="171"/>
        <v>70.568181818181813</v>
      </c>
      <c r="S1820" t="str">
        <f t="shared" si="172"/>
        <v>theater</v>
      </c>
      <c r="T1820" t="str">
        <f t="shared" si="173"/>
        <v>plays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68"/>
        <v>100</v>
      </c>
      <c r="P1821" s="13">
        <f t="shared" si="169"/>
        <v>42466.894166666665</v>
      </c>
      <c r="Q1821" s="13">
        <f t="shared" si="170"/>
        <v>42477.729166666672</v>
      </c>
      <c r="R1821" s="7">
        <f t="shared" si="171"/>
        <v>22.222222222222221</v>
      </c>
      <c r="S1821" t="str">
        <f t="shared" si="172"/>
        <v>theater</v>
      </c>
      <c r="T1821" t="str">
        <f t="shared" si="173"/>
        <v>plays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68"/>
        <v>119.6</v>
      </c>
      <c r="P1822" s="13">
        <f t="shared" si="169"/>
        <v>42089.162557870368</v>
      </c>
      <c r="Q1822" s="13">
        <f t="shared" si="170"/>
        <v>42117.520833333328</v>
      </c>
      <c r="R1822" s="7">
        <f t="shared" si="171"/>
        <v>159.46666666666667</v>
      </c>
      <c r="S1822" t="str">
        <f t="shared" si="172"/>
        <v>theater</v>
      </c>
      <c r="T1822" t="str">
        <f t="shared" si="173"/>
        <v>plays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68"/>
        <v>100.00058823529412</v>
      </c>
      <c r="P1823" s="13">
        <f t="shared" si="169"/>
        <v>41894.66375</v>
      </c>
      <c r="Q1823" s="13">
        <f t="shared" si="170"/>
        <v>41937.779861111114</v>
      </c>
      <c r="R1823" s="7">
        <f t="shared" si="171"/>
        <v>37.777999999999999</v>
      </c>
      <c r="S1823" t="str">
        <f t="shared" si="172"/>
        <v>theater</v>
      </c>
      <c r="T1823" t="str">
        <f t="shared" si="173"/>
        <v>plays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68"/>
        <v>100.875</v>
      </c>
      <c r="P1824" s="13">
        <f t="shared" si="169"/>
        <v>41752.58457175926</v>
      </c>
      <c r="Q1824" s="13">
        <f t="shared" si="170"/>
        <v>41782.58457175926</v>
      </c>
      <c r="R1824" s="7">
        <f t="shared" si="171"/>
        <v>72.053571428571431</v>
      </c>
      <c r="S1824" t="str">
        <f t="shared" si="172"/>
        <v>theater</v>
      </c>
      <c r="T1824" t="str">
        <f t="shared" si="173"/>
        <v>plays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68"/>
        <v>106.54545454545455</v>
      </c>
      <c r="P1825" s="13">
        <f t="shared" si="169"/>
        <v>42448.571585648147</v>
      </c>
      <c r="Q1825" s="13">
        <f t="shared" si="170"/>
        <v>42466.645833333328</v>
      </c>
      <c r="R1825" s="7">
        <f t="shared" si="171"/>
        <v>63.695652173913047</v>
      </c>
      <c r="S1825" t="str">
        <f t="shared" si="172"/>
        <v>theater</v>
      </c>
      <c r="T1825" t="str">
        <f t="shared" si="173"/>
        <v>plays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68"/>
        <v>138</v>
      </c>
      <c r="P1826" s="13">
        <f t="shared" si="169"/>
        <v>42404.840300925927</v>
      </c>
      <c r="Q1826" s="13">
        <f t="shared" si="170"/>
        <v>42413.75</v>
      </c>
      <c r="R1826" s="7">
        <f t="shared" si="171"/>
        <v>28.411764705882351</v>
      </c>
      <c r="S1826" t="str">
        <f t="shared" si="172"/>
        <v>theater</v>
      </c>
      <c r="T1826" t="str">
        <f t="shared" si="173"/>
        <v>plays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68"/>
        <v>101.15</v>
      </c>
      <c r="P1827" s="13">
        <f t="shared" si="169"/>
        <v>42037.541238425925</v>
      </c>
      <c r="Q1827" s="13">
        <f t="shared" si="170"/>
        <v>42067.541238425925</v>
      </c>
      <c r="R1827" s="7">
        <f t="shared" si="171"/>
        <v>103.21428571428571</v>
      </c>
      <c r="S1827" t="str">
        <f t="shared" si="172"/>
        <v>theater</v>
      </c>
      <c r="T1827" t="str">
        <f t="shared" si="173"/>
        <v>plays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68"/>
        <v>109.1</v>
      </c>
      <c r="P1828" s="13">
        <f t="shared" si="169"/>
        <v>42323.312222222223</v>
      </c>
      <c r="Q1828" s="13">
        <f t="shared" si="170"/>
        <v>42351.75</v>
      </c>
      <c r="R1828" s="7">
        <f t="shared" si="171"/>
        <v>71.152173913043484</v>
      </c>
      <c r="S1828" t="str">
        <f t="shared" si="172"/>
        <v>theater</v>
      </c>
      <c r="T1828" t="str">
        <f t="shared" si="173"/>
        <v>plays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68"/>
        <v>140</v>
      </c>
      <c r="P1829" s="13">
        <f t="shared" si="169"/>
        <v>42088.661354166667</v>
      </c>
      <c r="Q1829" s="13">
        <f t="shared" si="170"/>
        <v>42118.661354166667</v>
      </c>
      <c r="R1829" s="7">
        <f t="shared" si="171"/>
        <v>35</v>
      </c>
      <c r="S1829" t="str">
        <f t="shared" si="172"/>
        <v>theater</v>
      </c>
      <c r="T1829" t="str">
        <f t="shared" si="173"/>
        <v>plays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68"/>
        <v>103.58333333333334</v>
      </c>
      <c r="P1830" s="13">
        <f t="shared" si="169"/>
        <v>42018.426898148144</v>
      </c>
      <c r="Q1830" s="13">
        <f t="shared" si="170"/>
        <v>42040.040972222225</v>
      </c>
      <c r="R1830" s="7">
        <f t="shared" si="171"/>
        <v>81.776315789473685</v>
      </c>
      <c r="S1830" t="str">
        <f t="shared" si="172"/>
        <v>theater</v>
      </c>
      <c r="T1830" t="str">
        <f t="shared" si="173"/>
        <v>plays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68"/>
        <v>102.97033333333331</v>
      </c>
      <c r="P1831" s="13">
        <f t="shared" si="169"/>
        <v>41884.367314814815</v>
      </c>
      <c r="Q1831" s="13">
        <f t="shared" si="170"/>
        <v>41916.367314814815</v>
      </c>
      <c r="R1831" s="7">
        <f t="shared" si="171"/>
        <v>297.02980769230766</v>
      </c>
      <c r="S1831" t="str">
        <f t="shared" si="172"/>
        <v>theater</v>
      </c>
      <c r="T1831" t="str">
        <f t="shared" si="173"/>
        <v>plays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68"/>
        <v>108.13333333333333</v>
      </c>
      <c r="P1832" s="13">
        <f t="shared" si="169"/>
        <v>41883.806747685187</v>
      </c>
      <c r="Q1832" s="13">
        <f t="shared" si="170"/>
        <v>41902.833333333336</v>
      </c>
      <c r="R1832" s="7">
        <f t="shared" si="171"/>
        <v>46.609195402298852</v>
      </c>
      <c r="S1832" t="str">
        <f t="shared" si="172"/>
        <v>theater</v>
      </c>
      <c r="T1832" t="str">
        <f t="shared" si="173"/>
        <v>plays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68"/>
        <v>100</v>
      </c>
      <c r="P1833" s="13">
        <f t="shared" si="169"/>
        <v>41792.395277777774</v>
      </c>
      <c r="Q1833" s="13">
        <f t="shared" si="170"/>
        <v>41822.395277777774</v>
      </c>
      <c r="R1833" s="7">
        <f t="shared" si="171"/>
        <v>51.724137931034484</v>
      </c>
      <c r="S1833" t="str">
        <f t="shared" si="172"/>
        <v>theater</v>
      </c>
      <c r="T1833" t="str">
        <f t="shared" si="173"/>
        <v>plays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68"/>
        <v>102.75000000000001</v>
      </c>
      <c r="P1834" s="13">
        <f t="shared" si="169"/>
        <v>42038.470451388886</v>
      </c>
      <c r="Q1834" s="13">
        <f t="shared" si="170"/>
        <v>42063.458333333328</v>
      </c>
      <c r="R1834" s="7">
        <f t="shared" si="171"/>
        <v>40.294117647058826</v>
      </c>
      <c r="S1834" t="str">
        <f t="shared" si="172"/>
        <v>theater</v>
      </c>
      <c r="T1834" t="str">
        <f t="shared" si="173"/>
        <v>plays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68"/>
        <v>130</v>
      </c>
      <c r="P1835" s="13">
        <f t="shared" si="169"/>
        <v>42661.771539351852</v>
      </c>
      <c r="Q1835" s="13">
        <f t="shared" si="170"/>
        <v>42675.771539351852</v>
      </c>
      <c r="R1835" s="7">
        <f t="shared" si="171"/>
        <v>16.25</v>
      </c>
      <c r="S1835" t="str">
        <f t="shared" si="172"/>
        <v>theater</v>
      </c>
      <c r="T1835" t="str">
        <f t="shared" si="173"/>
        <v>plays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68"/>
        <v>108.54949999999999</v>
      </c>
      <c r="P1836" s="13">
        <f t="shared" si="169"/>
        <v>41820.695613425924</v>
      </c>
      <c r="Q1836" s="13">
        <f t="shared" si="170"/>
        <v>41850.695613425924</v>
      </c>
      <c r="R1836" s="7">
        <f t="shared" si="171"/>
        <v>30.152638888888887</v>
      </c>
      <c r="S1836" t="str">
        <f t="shared" si="172"/>
        <v>theater</v>
      </c>
      <c r="T1836" t="str">
        <f t="shared" si="173"/>
        <v>plays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68"/>
        <v>100</v>
      </c>
      <c r="P1837" s="13">
        <f t="shared" si="169"/>
        <v>41839.480937500004</v>
      </c>
      <c r="Q1837" s="13">
        <f t="shared" si="170"/>
        <v>41869.480937500004</v>
      </c>
      <c r="R1837" s="7">
        <f t="shared" si="171"/>
        <v>95.238095238095241</v>
      </c>
      <c r="S1837" t="str">
        <f t="shared" si="172"/>
        <v>theater</v>
      </c>
      <c r="T1837" t="str">
        <f t="shared" si="173"/>
        <v>plays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68"/>
        <v>109.65</v>
      </c>
      <c r="P1838" s="13">
        <f t="shared" si="169"/>
        <v>42380.331180555557</v>
      </c>
      <c r="Q1838" s="13">
        <f t="shared" si="170"/>
        <v>42405.666666666672</v>
      </c>
      <c r="R1838" s="7">
        <f t="shared" si="171"/>
        <v>52.214285714285715</v>
      </c>
      <c r="S1838" t="str">
        <f t="shared" si="172"/>
        <v>theater</v>
      </c>
      <c r="T1838" t="str">
        <f t="shared" si="173"/>
        <v>plays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68"/>
        <v>100.26315789473684</v>
      </c>
      <c r="P1839" s="13">
        <f t="shared" si="169"/>
        <v>41775.813136574077</v>
      </c>
      <c r="Q1839" s="13">
        <f t="shared" si="170"/>
        <v>41806.875</v>
      </c>
      <c r="R1839" s="7">
        <f t="shared" si="171"/>
        <v>134.1549295774648</v>
      </c>
      <c r="S1839" t="str">
        <f t="shared" si="172"/>
        <v>theater</v>
      </c>
      <c r="T1839" t="str">
        <f t="shared" si="173"/>
        <v>plays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68"/>
        <v>105.55000000000001</v>
      </c>
      <c r="P1840" s="13">
        <f t="shared" si="169"/>
        <v>41800.130428240744</v>
      </c>
      <c r="Q1840" s="13">
        <f t="shared" si="170"/>
        <v>41830.130428240744</v>
      </c>
      <c r="R1840" s="7">
        <f t="shared" si="171"/>
        <v>62.827380952380949</v>
      </c>
      <c r="S1840" t="str">
        <f t="shared" si="172"/>
        <v>theater</v>
      </c>
      <c r="T1840" t="str">
        <f t="shared" si="173"/>
        <v>plays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68"/>
        <v>112.00000000000001</v>
      </c>
      <c r="P1841" s="13">
        <f t="shared" si="169"/>
        <v>42572.36681712963</v>
      </c>
      <c r="Q1841" s="13">
        <f t="shared" si="170"/>
        <v>42588.875</v>
      </c>
      <c r="R1841" s="7">
        <f t="shared" si="171"/>
        <v>58.94736842105263</v>
      </c>
      <c r="S1841" t="str">
        <f t="shared" si="172"/>
        <v>theater</v>
      </c>
      <c r="T1841" t="str">
        <f t="shared" si="173"/>
        <v>plays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68"/>
        <v>105.89999999999999</v>
      </c>
      <c r="P1842" s="13">
        <f t="shared" si="169"/>
        <v>41851.291585648149</v>
      </c>
      <c r="Q1842" s="13">
        <f t="shared" si="170"/>
        <v>41872.436111111114</v>
      </c>
      <c r="R1842" s="7">
        <f t="shared" si="171"/>
        <v>143.1081081081081</v>
      </c>
      <c r="S1842" t="str">
        <f t="shared" si="172"/>
        <v>theater</v>
      </c>
      <c r="T1842" t="str">
        <f t="shared" si="173"/>
        <v>plays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68"/>
        <v>101</v>
      </c>
      <c r="P1843" s="13">
        <f t="shared" si="169"/>
        <v>42205.460879629631</v>
      </c>
      <c r="Q1843" s="13">
        <f t="shared" si="170"/>
        <v>42235.460879629631</v>
      </c>
      <c r="R1843" s="7">
        <f t="shared" si="171"/>
        <v>84.166666666666671</v>
      </c>
      <c r="S1843" t="str">
        <f t="shared" si="172"/>
        <v>theater</v>
      </c>
      <c r="T1843" t="str">
        <f t="shared" si="173"/>
        <v>plays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68"/>
        <v>104.2</v>
      </c>
      <c r="P1844" s="13">
        <f t="shared" si="169"/>
        <v>42100.677858796291</v>
      </c>
      <c r="Q1844" s="13">
        <f t="shared" si="170"/>
        <v>42126.625</v>
      </c>
      <c r="R1844" s="7">
        <f t="shared" si="171"/>
        <v>186.07142857142858</v>
      </c>
      <c r="S1844" t="str">
        <f t="shared" si="172"/>
        <v>theater</v>
      </c>
      <c r="T1844" t="str">
        <f t="shared" si="173"/>
        <v>plays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68"/>
        <v>134.67833333333334</v>
      </c>
      <c r="P1845" s="13">
        <f t="shared" si="169"/>
        <v>42374.661226851851</v>
      </c>
      <c r="Q1845" s="13">
        <f t="shared" si="170"/>
        <v>42387.957638888889</v>
      </c>
      <c r="R1845" s="7">
        <f t="shared" si="171"/>
        <v>89.785555555555561</v>
      </c>
      <c r="S1845" t="str">
        <f t="shared" si="172"/>
        <v>theater</v>
      </c>
      <c r="T1845" t="str">
        <f t="shared" si="173"/>
        <v>plays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68"/>
        <v>105.2184</v>
      </c>
      <c r="P1846" s="13">
        <f t="shared" si="169"/>
        <v>41808.87300925926</v>
      </c>
      <c r="Q1846" s="13">
        <f t="shared" si="170"/>
        <v>41831.427083333336</v>
      </c>
      <c r="R1846" s="7">
        <f t="shared" si="171"/>
        <v>64.157560975609755</v>
      </c>
      <c r="S1846" t="str">
        <f t="shared" si="172"/>
        <v>theater</v>
      </c>
      <c r="T1846" t="str">
        <f t="shared" si="173"/>
        <v>plays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68"/>
        <v>102.60000000000001</v>
      </c>
      <c r="P1847" s="13">
        <f t="shared" si="169"/>
        <v>42294.179641203707</v>
      </c>
      <c r="Q1847" s="13">
        <f t="shared" si="170"/>
        <v>42321.595138888893</v>
      </c>
      <c r="R1847" s="7">
        <f t="shared" si="171"/>
        <v>59.651162790697676</v>
      </c>
      <c r="S1847" t="str">
        <f t="shared" si="172"/>
        <v>theater</v>
      </c>
      <c r="T1847" t="str">
        <f t="shared" si="173"/>
        <v>plays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68"/>
        <v>100</v>
      </c>
      <c r="P1848" s="13">
        <f t="shared" si="169"/>
        <v>42124.591111111105</v>
      </c>
      <c r="Q1848" s="13">
        <f t="shared" si="170"/>
        <v>42154.591111111105</v>
      </c>
      <c r="R1848" s="7">
        <f t="shared" si="171"/>
        <v>31.25</v>
      </c>
      <c r="S1848" t="str">
        <f t="shared" si="172"/>
        <v>theater</v>
      </c>
      <c r="T1848" t="str">
        <f t="shared" si="173"/>
        <v>plays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68"/>
        <v>185.5</v>
      </c>
      <c r="P1849" s="13">
        <f t="shared" si="169"/>
        <v>41861.274837962963</v>
      </c>
      <c r="Q1849" s="13">
        <f t="shared" si="170"/>
        <v>41891.274837962963</v>
      </c>
      <c r="R1849" s="7">
        <f t="shared" si="171"/>
        <v>41.222222222222221</v>
      </c>
      <c r="S1849" t="str">
        <f t="shared" si="172"/>
        <v>theater</v>
      </c>
      <c r="T1849" t="str">
        <f t="shared" si="173"/>
        <v>plays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68"/>
        <v>289</v>
      </c>
      <c r="P1850" s="13">
        <f t="shared" si="169"/>
        <v>42521.041504629626</v>
      </c>
      <c r="Q1850" s="13">
        <f t="shared" si="170"/>
        <v>42529.332638888889</v>
      </c>
      <c r="R1850" s="7">
        <f t="shared" si="171"/>
        <v>43.35</v>
      </c>
      <c r="S1850" t="str">
        <f t="shared" si="172"/>
        <v>theater</v>
      </c>
      <c r="T1850" t="str">
        <f t="shared" si="173"/>
        <v>plays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68"/>
        <v>100</v>
      </c>
      <c r="P1851" s="13">
        <f t="shared" si="169"/>
        <v>42272.280509259261</v>
      </c>
      <c r="Q1851" s="13">
        <f t="shared" si="170"/>
        <v>42300.280509259261</v>
      </c>
      <c r="R1851" s="7">
        <f t="shared" si="171"/>
        <v>64.516129032258064</v>
      </c>
      <c r="S1851" t="str">
        <f t="shared" si="172"/>
        <v>theater</v>
      </c>
      <c r="T1851" t="str">
        <f t="shared" si="173"/>
        <v>plays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68"/>
        <v>108.2</v>
      </c>
      <c r="P1852" s="13">
        <f t="shared" si="169"/>
        <v>42016.582465277781</v>
      </c>
      <c r="Q1852" s="13">
        <f t="shared" si="170"/>
        <v>42040.263888888891</v>
      </c>
      <c r="R1852" s="7">
        <f t="shared" si="171"/>
        <v>43.28</v>
      </c>
      <c r="S1852" t="str">
        <f t="shared" si="172"/>
        <v>theater</v>
      </c>
      <c r="T1852" t="str">
        <f t="shared" si="173"/>
        <v>plays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68"/>
        <v>107.80000000000001</v>
      </c>
      <c r="P1853" s="13">
        <f t="shared" si="169"/>
        <v>42402.639027777783</v>
      </c>
      <c r="Q1853" s="13">
        <f t="shared" si="170"/>
        <v>42447.597361111111</v>
      </c>
      <c r="R1853" s="7">
        <f t="shared" si="171"/>
        <v>77</v>
      </c>
      <c r="S1853" t="str">
        <f t="shared" si="172"/>
        <v>theater</v>
      </c>
      <c r="T1853" t="str">
        <f t="shared" si="173"/>
        <v>plays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68"/>
        <v>109.76190476190477</v>
      </c>
      <c r="P1854" s="13">
        <f t="shared" si="169"/>
        <v>41959.869085648148</v>
      </c>
      <c r="Q1854" s="13">
        <f t="shared" si="170"/>
        <v>41989.869085648148</v>
      </c>
      <c r="R1854" s="7">
        <f t="shared" si="171"/>
        <v>51.222222222222221</v>
      </c>
      <c r="S1854" t="str">
        <f t="shared" si="172"/>
        <v>theater</v>
      </c>
      <c r="T1854" t="str">
        <f t="shared" si="173"/>
        <v>plays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68"/>
        <v>170.625</v>
      </c>
      <c r="P1855" s="13">
        <f t="shared" si="169"/>
        <v>42531.802523148144</v>
      </c>
      <c r="Q1855" s="13">
        <f t="shared" si="170"/>
        <v>42559.916666666672</v>
      </c>
      <c r="R1855" s="7">
        <f t="shared" si="171"/>
        <v>68.25</v>
      </c>
      <c r="S1855" t="str">
        <f t="shared" si="172"/>
        <v>theater</v>
      </c>
      <c r="T1855" t="str">
        <f t="shared" si="173"/>
        <v>plays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68"/>
        <v>152</v>
      </c>
      <c r="P1856" s="13">
        <f t="shared" si="169"/>
        <v>42036.454525462963</v>
      </c>
      <c r="Q1856" s="13">
        <f t="shared" si="170"/>
        <v>42096.412858796291</v>
      </c>
      <c r="R1856" s="7">
        <f t="shared" si="171"/>
        <v>19.487179487179485</v>
      </c>
      <c r="S1856" t="str">
        <f t="shared" si="172"/>
        <v>theater</v>
      </c>
      <c r="T1856" t="str">
        <f t="shared" si="173"/>
        <v>plays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68"/>
        <v>101.23076923076924</v>
      </c>
      <c r="P1857" s="13">
        <f t="shared" si="169"/>
        <v>42088.473692129628</v>
      </c>
      <c r="Q1857" s="13">
        <f t="shared" si="170"/>
        <v>42115.473692129628</v>
      </c>
      <c r="R1857" s="7">
        <f t="shared" si="171"/>
        <v>41.125</v>
      </c>
      <c r="S1857" t="str">
        <f t="shared" si="172"/>
        <v>theater</v>
      </c>
      <c r="T1857" t="str">
        <f t="shared" si="173"/>
        <v>plays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ref="O1858:O1921" si="174">(E1858/D1858)*100</f>
        <v>153.19999999999999</v>
      </c>
      <c r="P1858" s="13">
        <f t="shared" ref="P1858:P1921" si="175">(((J1858/60)/60)/24)+DATE(1970,1,1)+(-6/24)</f>
        <v>41820.389189814814</v>
      </c>
      <c r="Q1858" s="13">
        <f t="shared" ref="Q1858:Q1921" si="176">(((I1858/60)/60)/24)+DATE(1970,1,1)+(-6/24)</f>
        <v>41842.915972222225</v>
      </c>
      <c r="R1858" s="7">
        <f t="shared" ref="R1858:R1921" si="177">E1858/L1858</f>
        <v>41.405405405405403</v>
      </c>
      <c r="S1858" t="str">
        <f t="shared" ref="S1858:S1921" si="178">LEFT(N1858,SEARCH("/",N1858,1)-1)</f>
        <v>theater</v>
      </c>
      <c r="T1858" t="str">
        <f t="shared" ref="T1858:T1921" si="179">RIGHT(N1858,LEN(N1858)-SEARCH("/",N1858,1))</f>
        <v>plays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si="174"/>
        <v>128.33333333333334</v>
      </c>
      <c r="P1859" s="13">
        <f t="shared" si="175"/>
        <v>42535.72865740741</v>
      </c>
      <c r="Q1859" s="13">
        <f t="shared" si="176"/>
        <v>42595.72865740741</v>
      </c>
      <c r="R1859" s="7">
        <f t="shared" si="177"/>
        <v>27.5</v>
      </c>
      <c r="S1859" t="str">
        <f t="shared" si="178"/>
        <v>theater</v>
      </c>
      <c r="T1859" t="str">
        <f t="shared" si="179"/>
        <v>plays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74"/>
        <v>100.71428571428571</v>
      </c>
      <c r="P1860" s="13">
        <f t="shared" si="175"/>
        <v>41821.448599537034</v>
      </c>
      <c r="Q1860" s="13">
        <f t="shared" si="176"/>
        <v>41851.448599537034</v>
      </c>
      <c r="R1860" s="7">
        <f t="shared" si="177"/>
        <v>33.571428571428569</v>
      </c>
      <c r="S1860" t="str">
        <f t="shared" si="178"/>
        <v>theater</v>
      </c>
      <c r="T1860" t="str">
        <f t="shared" si="179"/>
        <v>plays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74"/>
        <v>100.64999999999999</v>
      </c>
      <c r="P1861" s="13">
        <f t="shared" si="175"/>
        <v>42626.5003125</v>
      </c>
      <c r="Q1861" s="13">
        <f t="shared" si="176"/>
        <v>42656.5003125</v>
      </c>
      <c r="R1861" s="7">
        <f t="shared" si="177"/>
        <v>145.86956521739131</v>
      </c>
      <c r="S1861" t="str">
        <f t="shared" si="178"/>
        <v>theater</v>
      </c>
      <c r="T1861" t="str">
        <f t="shared" si="179"/>
        <v>plays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74"/>
        <v>191.3</v>
      </c>
      <c r="P1862" s="13">
        <f t="shared" si="175"/>
        <v>41820.955636574072</v>
      </c>
      <c r="Q1862" s="13">
        <f t="shared" si="176"/>
        <v>41852.040972222225</v>
      </c>
      <c r="R1862" s="7">
        <f t="shared" si="177"/>
        <v>358.6875</v>
      </c>
      <c r="S1862" t="str">
        <f t="shared" si="178"/>
        <v>theater</v>
      </c>
      <c r="T1862" t="str">
        <f t="shared" si="179"/>
        <v>plays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74"/>
        <v>140.19999999999999</v>
      </c>
      <c r="P1863" s="13">
        <f t="shared" si="175"/>
        <v>42016.456678240742</v>
      </c>
      <c r="Q1863" s="13">
        <f t="shared" si="176"/>
        <v>42046.999305555553</v>
      </c>
      <c r="R1863" s="7">
        <f t="shared" si="177"/>
        <v>50.981818181818184</v>
      </c>
      <c r="S1863" t="str">
        <f t="shared" si="178"/>
        <v>theater</v>
      </c>
      <c r="T1863" t="str">
        <f t="shared" si="179"/>
        <v>plays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74"/>
        <v>124.33537832310839</v>
      </c>
      <c r="P1864" s="13">
        <f t="shared" si="175"/>
        <v>42010.952581018515</v>
      </c>
      <c r="Q1864" s="13">
        <f t="shared" si="176"/>
        <v>42037.935416666667</v>
      </c>
      <c r="R1864" s="7">
        <f t="shared" si="177"/>
        <v>45.037037037037038</v>
      </c>
      <c r="S1864" t="str">
        <f t="shared" si="178"/>
        <v>theater</v>
      </c>
      <c r="T1864" t="str">
        <f t="shared" si="179"/>
        <v>plays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74"/>
        <v>126.2</v>
      </c>
      <c r="P1865" s="13">
        <f t="shared" si="175"/>
        <v>42480.229861111111</v>
      </c>
      <c r="Q1865" s="13">
        <f t="shared" si="176"/>
        <v>42510.229861111111</v>
      </c>
      <c r="R1865" s="7">
        <f t="shared" si="177"/>
        <v>17.527777777777779</v>
      </c>
      <c r="S1865" t="str">
        <f t="shared" si="178"/>
        <v>theater</v>
      </c>
      <c r="T1865" t="str">
        <f t="shared" si="179"/>
        <v>plays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74"/>
        <v>190</v>
      </c>
      <c r="P1866" s="13">
        <f t="shared" si="175"/>
        <v>41852.277222222219</v>
      </c>
      <c r="Q1866" s="13">
        <f t="shared" si="176"/>
        <v>41866.277222222219</v>
      </c>
      <c r="R1866" s="7">
        <f t="shared" si="177"/>
        <v>50</v>
      </c>
      <c r="S1866" t="str">
        <f t="shared" si="178"/>
        <v>theater</v>
      </c>
      <c r="T1866" t="str">
        <f t="shared" si="179"/>
        <v>plays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74"/>
        <v>139</v>
      </c>
      <c r="P1867" s="13">
        <f t="shared" si="175"/>
        <v>42643.382858796293</v>
      </c>
      <c r="Q1867" s="13">
        <f t="shared" si="176"/>
        <v>42671.875</v>
      </c>
      <c r="R1867" s="7">
        <f t="shared" si="177"/>
        <v>57.916666666666664</v>
      </c>
      <c r="S1867" t="str">
        <f t="shared" si="178"/>
        <v>theater</v>
      </c>
      <c r="T1867" t="str">
        <f t="shared" si="179"/>
        <v>plays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74"/>
        <v>202</v>
      </c>
      <c r="P1868" s="13">
        <f t="shared" si="175"/>
        <v>42179.648472222223</v>
      </c>
      <c r="Q1868" s="13">
        <f t="shared" si="176"/>
        <v>42195.5</v>
      </c>
      <c r="R1868" s="7">
        <f t="shared" si="177"/>
        <v>29.705882352941178</v>
      </c>
      <c r="S1868" t="str">
        <f t="shared" si="178"/>
        <v>theater</v>
      </c>
      <c r="T1868" t="str">
        <f t="shared" si="179"/>
        <v>plays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74"/>
        <v>103.38000000000001</v>
      </c>
      <c r="P1869" s="13">
        <f t="shared" si="175"/>
        <v>42612.668807870374</v>
      </c>
      <c r="Q1869" s="13">
        <f t="shared" si="176"/>
        <v>42653.915972222225</v>
      </c>
      <c r="R1869" s="7">
        <f t="shared" si="177"/>
        <v>90.684210526315795</v>
      </c>
      <c r="S1869" t="str">
        <f t="shared" si="178"/>
        <v>theater</v>
      </c>
      <c r="T1869" t="str">
        <f t="shared" si="179"/>
        <v>plays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74"/>
        <v>102.3236</v>
      </c>
      <c r="P1870" s="13">
        <f t="shared" si="175"/>
        <v>42574.880057870367</v>
      </c>
      <c r="Q1870" s="13">
        <f t="shared" si="176"/>
        <v>42604.880057870367</v>
      </c>
      <c r="R1870" s="7">
        <f t="shared" si="177"/>
        <v>55.012688172043013</v>
      </c>
      <c r="S1870" t="str">
        <f t="shared" si="178"/>
        <v>theater</v>
      </c>
      <c r="T1870" t="str">
        <f t="shared" si="179"/>
        <v>plays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74"/>
        <v>103</v>
      </c>
      <c r="P1871" s="13">
        <f t="shared" si="175"/>
        <v>42200.375833333332</v>
      </c>
      <c r="Q1871" s="13">
        <f t="shared" si="176"/>
        <v>42225.416666666672</v>
      </c>
      <c r="R1871" s="7">
        <f t="shared" si="177"/>
        <v>57.222222222222221</v>
      </c>
      <c r="S1871" t="str">
        <f t="shared" si="178"/>
        <v>theater</v>
      </c>
      <c r="T1871" t="str">
        <f t="shared" si="179"/>
        <v>plays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74"/>
        <v>127.14285714285714</v>
      </c>
      <c r="P1872" s="13">
        <f t="shared" si="175"/>
        <v>42419.769097222219</v>
      </c>
      <c r="Q1872" s="13">
        <f t="shared" si="176"/>
        <v>42479.727430555555</v>
      </c>
      <c r="R1872" s="7">
        <f t="shared" si="177"/>
        <v>72.950819672131146</v>
      </c>
      <c r="S1872" t="str">
        <f t="shared" si="178"/>
        <v>theater</v>
      </c>
      <c r="T1872" t="str">
        <f t="shared" si="179"/>
        <v>plays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74"/>
        <v>101</v>
      </c>
      <c r="P1873" s="13">
        <f t="shared" si="175"/>
        <v>42053.421666666662</v>
      </c>
      <c r="Q1873" s="13">
        <f t="shared" si="176"/>
        <v>42083.380000000005</v>
      </c>
      <c r="R1873" s="7">
        <f t="shared" si="177"/>
        <v>64.468085106382972</v>
      </c>
      <c r="S1873" t="str">
        <f t="shared" si="178"/>
        <v>theater</v>
      </c>
      <c r="T1873" t="str">
        <f t="shared" si="179"/>
        <v>plays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74"/>
        <v>121.78</v>
      </c>
      <c r="P1874" s="13">
        <f t="shared" si="175"/>
        <v>42605.515381944439</v>
      </c>
      <c r="Q1874" s="13">
        <f t="shared" si="176"/>
        <v>42633.875</v>
      </c>
      <c r="R1874" s="7">
        <f t="shared" si="177"/>
        <v>716.35294117647061</v>
      </c>
      <c r="S1874" t="str">
        <f t="shared" si="178"/>
        <v>theater</v>
      </c>
      <c r="T1874" t="str">
        <f t="shared" si="179"/>
        <v>plays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74"/>
        <v>113.39285714285714</v>
      </c>
      <c r="P1875" s="13">
        <f t="shared" si="175"/>
        <v>42458.391724537039</v>
      </c>
      <c r="Q1875" s="13">
        <f t="shared" si="176"/>
        <v>42488.391724537039</v>
      </c>
      <c r="R1875" s="7">
        <f t="shared" si="177"/>
        <v>50.396825396825399</v>
      </c>
      <c r="S1875" t="str">
        <f t="shared" si="178"/>
        <v>theater</v>
      </c>
      <c r="T1875" t="str">
        <f t="shared" si="179"/>
        <v>plays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74"/>
        <v>150</v>
      </c>
      <c r="P1876" s="13">
        <f t="shared" si="175"/>
        <v>42528.772013888884</v>
      </c>
      <c r="Q1876" s="13">
        <f t="shared" si="176"/>
        <v>42566.651388888888</v>
      </c>
      <c r="R1876" s="7">
        <f t="shared" si="177"/>
        <v>41.666666666666664</v>
      </c>
      <c r="S1876" t="str">
        <f t="shared" si="178"/>
        <v>theater</v>
      </c>
      <c r="T1876" t="str">
        <f t="shared" si="179"/>
        <v>plays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74"/>
        <v>214.6</v>
      </c>
      <c r="P1877" s="13">
        <f t="shared" si="175"/>
        <v>41841.570486111108</v>
      </c>
      <c r="Q1877" s="13">
        <f t="shared" si="176"/>
        <v>41882.583333333336</v>
      </c>
      <c r="R1877" s="7">
        <f t="shared" si="177"/>
        <v>35.766666666666666</v>
      </c>
      <c r="S1877" t="str">
        <f t="shared" si="178"/>
        <v>theater</v>
      </c>
      <c r="T1877" t="str">
        <f t="shared" si="179"/>
        <v>plays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74"/>
        <v>102.05</v>
      </c>
      <c r="P1878" s="13">
        <f t="shared" si="175"/>
        <v>41927.920497685183</v>
      </c>
      <c r="Q1878" s="13">
        <f t="shared" si="176"/>
        <v>41948.999305555553</v>
      </c>
      <c r="R1878" s="7">
        <f t="shared" si="177"/>
        <v>88.739130434782609</v>
      </c>
      <c r="S1878" t="str">
        <f t="shared" si="178"/>
        <v>theater</v>
      </c>
      <c r="T1878" t="str">
        <f t="shared" si="179"/>
        <v>plays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74"/>
        <v>100</v>
      </c>
      <c r="P1879" s="13">
        <f t="shared" si="175"/>
        <v>42062.584444444445</v>
      </c>
      <c r="Q1879" s="13">
        <f t="shared" si="176"/>
        <v>42083.602083333331</v>
      </c>
      <c r="R1879" s="7">
        <f t="shared" si="177"/>
        <v>148.4848484848485</v>
      </c>
      <c r="S1879" t="str">
        <f t="shared" si="178"/>
        <v>theater</v>
      </c>
      <c r="T1879" t="str">
        <f t="shared" si="179"/>
        <v>plays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74"/>
        <v>101</v>
      </c>
      <c r="P1880" s="13">
        <f t="shared" si="175"/>
        <v>42541.251516203702</v>
      </c>
      <c r="Q1880" s="13">
        <f t="shared" si="176"/>
        <v>42571.251516203702</v>
      </c>
      <c r="R1880" s="7">
        <f t="shared" si="177"/>
        <v>51.794871794871796</v>
      </c>
      <c r="S1880" t="str">
        <f t="shared" si="178"/>
        <v>theater</v>
      </c>
      <c r="T1880" t="str">
        <f t="shared" si="179"/>
        <v>plays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74"/>
        <v>113.33333333333333</v>
      </c>
      <c r="P1881" s="13">
        <f t="shared" si="175"/>
        <v>41918.630833333329</v>
      </c>
      <c r="Q1881" s="13">
        <f t="shared" si="176"/>
        <v>41945.75</v>
      </c>
      <c r="R1881" s="7">
        <f t="shared" si="177"/>
        <v>20</v>
      </c>
      <c r="S1881" t="str">
        <f t="shared" si="178"/>
        <v>theater</v>
      </c>
      <c r="T1881" t="str">
        <f t="shared" si="179"/>
        <v>plays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74"/>
        <v>104</v>
      </c>
      <c r="P1882" s="13">
        <f t="shared" si="175"/>
        <v>41921.029976851853</v>
      </c>
      <c r="Q1882" s="13">
        <f t="shared" si="176"/>
        <v>41938.875</v>
      </c>
      <c r="R1882" s="7">
        <f t="shared" si="177"/>
        <v>52</v>
      </c>
      <c r="S1882" t="str">
        <f t="shared" si="178"/>
        <v>theater</v>
      </c>
      <c r="T1882" t="str">
        <f t="shared" si="179"/>
        <v>plays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74"/>
        <v>115.33333333333333</v>
      </c>
      <c r="P1883" s="13">
        <f t="shared" si="175"/>
        <v>42128.486608796295</v>
      </c>
      <c r="Q1883" s="13">
        <f t="shared" si="176"/>
        <v>42140.875</v>
      </c>
      <c r="R1883" s="7">
        <f t="shared" si="177"/>
        <v>53.230769230769234</v>
      </c>
      <c r="S1883" t="str">
        <f t="shared" si="178"/>
        <v>theater</v>
      </c>
      <c r="T1883" t="str">
        <f t="shared" si="179"/>
        <v>plays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74"/>
        <v>112.85000000000001</v>
      </c>
      <c r="P1884" s="13">
        <f t="shared" si="175"/>
        <v>42053.666921296302</v>
      </c>
      <c r="Q1884" s="13">
        <f t="shared" si="176"/>
        <v>42079.625</v>
      </c>
      <c r="R1884" s="7">
        <f t="shared" si="177"/>
        <v>39.596491228070178</v>
      </c>
      <c r="S1884" t="str">
        <f t="shared" si="178"/>
        <v>theater</v>
      </c>
      <c r="T1884" t="str">
        <f t="shared" si="179"/>
        <v>plays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74"/>
        <v>127.86666666666666</v>
      </c>
      <c r="P1885" s="13">
        <f t="shared" si="175"/>
        <v>41781.605092592588</v>
      </c>
      <c r="Q1885" s="13">
        <f t="shared" si="176"/>
        <v>41811.605092592588</v>
      </c>
      <c r="R1885" s="7">
        <f t="shared" si="177"/>
        <v>34.25</v>
      </c>
      <c r="S1885" t="str">
        <f t="shared" si="178"/>
        <v>theater</v>
      </c>
      <c r="T1885" t="str">
        <f t="shared" si="179"/>
        <v>plays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74"/>
        <v>142.66666666666669</v>
      </c>
      <c r="P1886" s="13">
        <f t="shared" si="175"/>
        <v>42171.067442129628</v>
      </c>
      <c r="Q1886" s="13">
        <f t="shared" si="176"/>
        <v>42195.625</v>
      </c>
      <c r="R1886" s="7">
        <f t="shared" si="177"/>
        <v>164.61538461538461</v>
      </c>
      <c r="S1886" t="str">
        <f t="shared" si="178"/>
        <v>theater</v>
      </c>
      <c r="T1886" t="str">
        <f t="shared" si="179"/>
        <v>plays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74"/>
        <v>118.8</v>
      </c>
      <c r="P1887" s="13">
        <f t="shared" si="175"/>
        <v>41988.99754629629</v>
      </c>
      <c r="Q1887" s="13">
        <f t="shared" si="176"/>
        <v>42005.99754629629</v>
      </c>
      <c r="R1887" s="7">
        <f t="shared" si="177"/>
        <v>125.05263157894737</v>
      </c>
      <c r="S1887" t="str">
        <f t="shared" si="178"/>
        <v>theater</v>
      </c>
      <c r="T1887" t="str">
        <f t="shared" si="179"/>
        <v>plays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74"/>
        <v>138.33333333333334</v>
      </c>
      <c r="P1888" s="13">
        <f t="shared" si="175"/>
        <v>41796.521597222221</v>
      </c>
      <c r="Q1888" s="13">
        <f t="shared" si="176"/>
        <v>41826.521597222221</v>
      </c>
      <c r="R1888" s="7">
        <f t="shared" si="177"/>
        <v>51.875</v>
      </c>
      <c r="S1888" t="str">
        <f t="shared" si="178"/>
        <v>theater</v>
      </c>
      <c r="T1888" t="str">
        <f t="shared" si="179"/>
        <v>plays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74"/>
        <v>159.9402985074627</v>
      </c>
      <c r="P1889" s="13">
        <f t="shared" si="175"/>
        <v>41793.418761574074</v>
      </c>
      <c r="Q1889" s="13">
        <f t="shared" si="176"/>
        <v>41823.418761574074</v>
      </c>
      <c r="R1889" s="7">
        <f t="shared" si="177"/>
        <v>40.285714285714285</v>
      </c>
      <c r="S1889" t="str">
        <f t="shared" si="178"/>
        <v>theater</v>
      </c>
      <c r="T1889" t="str">
        <f t="shared" si="179"/>
        <v>plays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74"/>
        <v>114.24000000000001</v>
      </c>
      <c r="P1890" s="13">
        <f t="shared" si="175"/>
        <v>42506.510405092587</v>
      </c>
      <c r="Q1890" s="13">
        <f t="shared" si="176"/>
        <v>42536.510405092587</v>
      </c>
      <c r="R1890" s="7">
        <f t="shared" si="177"/>
        <v>64.909090909090907</v>
      </c>
      <c r="S1890" t="str">
        <f t="shared" si="178"/>
        <v>theater</v>
      </c>
      <c r="T1890" t="str">
        <f t="shared" si="179"/>
        <v>plays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74"/>
        <v>100.60606060606061</v>
      </c>
      <c r="P1891" s="13">
        <f t="shared" si="175"/>
        <v>42372.443055555559</v>
      </c>
      <c r="Q1891" s="13">
        <f t="shared" si="176"/>
        <v>42402.443055555559</v>
      </c>
      <c r="R1891" s="7">
        <f t="shared" si="177"/>
        <v>55.333333333333336</v>
      </c>
      <c r="S1891" t="str">
        <f t="shared" si="178"/>
        <v>theater</v>
      </c>
      <c r="T1891" t="str">
        <f t="shared" si="179"/>
        <v>plays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74"/>
        <v>155.20000000000002</v>
      </c>
      <c r="P1892" s="13">
        <f t="shared" si="175"/>
        <v>42126.62501157407</v>
      </c>
      <c r="Q1892" s="13">
        <f t="shared" si="176"/>
        <v>42158.040972222225</v>
      </c>
      <c r="R1892" s="7">
        <f t="shared" si="177"/>
        <v>83.142857142857139</v>
      </c>
      <c r="S1892" t="str">
        <f t="shared" si="178"/>
        <v>theater</v>
      </c>
      <c r="T1892" t="str">
        <f t="shared" si="179"/>
        <v>plays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74"/>
        <v>127.75000000000001</v>
      </c>
      <c r="P1893" s="13">
        <f t="shared" si="175"/>
        <v>42149.690416666665</v>
      </c>
      <c r="Q1893" s="13">
        <f t="shared" si="176"/>
        <v>42179.690416666665</v>
      </c>
      <c r="R1893" s="7">
        <f t="shared" si="177"/>
        <v>38.712121212121211</v>
      </c>
      <c r="S1893" t="str">
        <f t="shared" si="178"/>
        <v>theater</v>
      </c>
      <c r="T1893" t="str">
        <f t="shared" si="179"/>
        <v>plays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74"/>
        <v>121.2</v>
      </c>
      <c r="P1894" s="13">
        <f t="shared" si="175"/>
        <v>42087.518055555556</v>
      </c>
      <c r="Q1894" s="13">
        <f t="shared" si="176"/>
        <v>42111.416666666672</v>
      </c>
      <c r="R1894" s="7">
        <f t="shared" si="177"/>
        <v>125.37931034482759</v>
      </c>
      <c r="S1894" t="str">
        <f t="shared" si="178"/>
        <v>theater</v>
      </c>
      <c r="T1894" t="str">
        <f t="shared" si="179"/>
        <v>plays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74"/>
        <v>112.7</v>
      </c>
      <c r="P1895" s="13">
        <f t="shared" si="175"/>
        <v>41753.385775462964</v>
      </c>
      <c r="Q1895" s="13">
        <f t="shared" si="176"/>
        <v>41783.625</v>
      </c>
      <c r="R1895" s="7">
        <f t="shared" si="177"/>
        <v>78.263888888888886</v>
      </c>
      <c r="S1895" t="str">
        <f t="shared" si="178"/>
        <v>theater</v>
      </c>
      <c r="T1895" t="str">
        <f t="shared" si="179"/>
        <v>plays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74"/>
        <v>127.49999999999999</v>
      </c>
      <c r="P1896" s="13">
        <f t="shared" si="175"/>
        <v>42443.552361111113</v>
      </c>
      <c r="Q1896" s="13">
        <f t="shared" si="176"/>
        <v>42473.552361111113</v>
      </c>
      <c r="R1896" s="7">
        <f t="shared" si="177"/>
        <v>47.222222222222221</v>
      </c>
      <c r="S1896" t="str">
        <f t="shared" si="178"/>
        <v>theater</v>
      </c>
      <c r="T1896" t="str">
        <f t="shared" si="179"/>
        <v>plays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74"/>
        <v>158.20000000000002</v>
      </c>
      <c r="P1897" s="13">
        <f t="shared" si="175"/>
        <v>42120.999814814815</v>
      </c>
      <c r="Q1897" s="13">
        <f t="shared" si="176"/>
        <v>42141.999814814815</v>
      </c>
      <c r="R1897" s="7">
        <f t="shared" si="177"/>
        <v>79.099999999999994</v>
      </c>
      <c r="S1897" t="str">
        <f t="shared" si="178"/>
        <v>theater</v>
      </c>
      <c r="T1897" t="str">
        <f t="shared" si="179"/>
        <v>plays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74"/>
        <v>105.26894736842105</v>
      </c>
      <c r="P1898" s="13">
        <f t="shared" si="175"/>
        <v>42267.759224537032</v>
      </c>
      <c r="Q1898" s="13">
        <f t="shared" si="176"/>
        <v>42302.759224537032</v>
      </c>
      <c r="R1898" s="7">
        <f t="shared" si="177"/>
        <v>114.29199999999999</v>
      </c>
      <c r="S1898" t="str">
        <f t="shared" si="178"/>
        <v>theater</v>
      </c>
      <c r="T1898" t="str">
        <f t="shared" si="179"/>
        <v>plays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74"/>
        <v>100</v>
      </c>
      <c r="P1899" s="13">
        <f t="shared" si="175"/>
        <v>41848.616157407407</v>
      </c>
      <c r="Q1899" s="13">
        <f t="shared" si="176"/>
        <v>41867.96597222222</v>
      </c>
      <c r="R1899" s="7">
        <f t="shared" si="177"/>
        <v>51.724137931034484</v>
      </c>
      <c r="S1899" t="str">
        <f t="shared" si="178"/>
        <v>theater</v>
      </c>
      <c r="T1899" t="str">
        <f t="shared" si="179"/>
        <v>plays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74"/>
        <v>100</v>
      </c>
      <c r="P1900" s="13">
        <f t="shared" si="175"/>
        <v>42688.964988425927</v>
      </c>
      <c r="Q1900" s="13">
        <f t="shared" si="176"/>
        <v>42700</v>
      </c>
      <c r="R1900" s="7">
        <f t="shared" si="177"/>
        <v>30.76923076923077</v>
      </c>
      <c r="S1900" t="str">
        <f t="shared" si="178"/>
        <v>theater</v>
      </c>
      <c r="T1900" t="str">
        <f t="shared" si="179"/>
        <v>plays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74"/>
        <v>106.86</v>
      </c>
      <c r="P1901" s="13">
        <f t="shared" si="175"/>
        <v>41915.512835648151</v>
      </c>
      <c r="Q1901" s="13">
        <f t="shared" si="176"/>
        <v>41944.470833333333</v>
      </c>
      <c r="R1901" s="7">
        <f t="shared" si="177"/>
        <v>74.208333333333329</v>
      </c>
      <c r="S1901" t="str">
        <f t="shared" si="178"/>
        <v>theater</v>
      </c>
      <c r="T1901" t="str">
        <f t="shared" si="179"/>
        <v>plays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74"/>
        <v>124.4</v>
      </c>
      <c r="P1902" s="13">
        <f t="shared" si="175"/>
        <v>42584.596828703703</v>
      </c>
      <c r="Q1902" s="13">
        <f t="shared" si="176"/>
        <v>42624.596828703703</v>
      </c>
      <c r="R1902" s="7">
        <f t="shared" si="177"/>
        <v>47.846153846153847</v>
      </c>
      <c r="S1902" t="str">
        <f t="shared" si="178"/>
        <v>theater</v>
      </c>
      <c r="T1902" t="str">
        <f t="shared" si="179"/>
        <v>plays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74"/>
        <v>108.70406189555126</v>
      </c>
      <c r="P1903" s="13">
        <f t="shared" si="175"/>
        <v>42511.491944444439</v>
      </c>
      <c r="Q1903" s="13">
        <f t="shared" si="176"/>
        <v>42523.666666666672</v>
      </c>
      <c r="R1903" s="7">
        <f t="shared" si="177"/>
        <v>34.408163265306122</v>
      </c>
      <c r="S1903" t="str">
        <f t="shared" si="178"/>
        <v>theater</v>
      </c>
      <c r="T1903" t="str">
        <f t="shared" si="179"/>
        <v>plays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74"/>
        <v>102.42424242424242</v>
      </c>
      <c r="P1904" s="13">
        <f t="shared" si="175"/>
        <v>42458.90861111111</v>
      </c>
      <c r="Q1904" s="13">
        <f t="shared" si="176"/>
        <v>42518.655555555553</v>
      </c>
      <c r="R1904" s="7">
        <f t="shared" si="177"/>
        <v>40.238095238095241</v>
      </c>
      <c r="S1904" t="str">
        <f t="shared" si="178"/>
        <v>theater</v>
      </c>
      <c r="T1904" t="str">
        <f t="shared" si="179"/>
        <v>plays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74"/>
        <v>105.5</v>
      </c>
      <c r="P1905" s="13">
        <f t="shared" si="175"/>
        <v>42131.786168981482</v>
      </c>
      <c r="Q1905" s="13">
        <f t="shared" si="176"/>
        <v>42186.040972222225</v>
      </c>
      <c r="R1905" s="7">
        <f t="shared" si="177"/>
        <v>60.285714285714285</v>
      </c>
      <c r="S1905" t="str">
        <f t="shared" si="178"/>
        <v>theater</v>
      </c>
      <c r="T1905" t="str">
        <f t="shared" si="179"/>
        <v>plays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74"/>
        <v>106.3</v>
      </c>
      <c r="P1906" s="13">
        <f t="shared" si="175"/>
        <v>42419.66942129629</v>
      </c>
      <c r="Q1906" s="13">
        <f t="shared" si="176"/>
        <v>42435.957638888889</v>
      </c>
      <c r="R1906" s="7">
        <f t="shared" si="177"/>
        <v>25.30952380952381</v>
      </c>
      <c r="S1906" t="str">
        <f t="shared" si="178"/>
        <v>theater</v>
      </c>
      <c r="T1906" t="str">
        <f t="shared" si="179"/>
        <v>plays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74"/>
        <v>100.66666666666666</v>
      </c>
      <c r="P1907" s="13">
        <f t="shared" si="175"/>
        <v>42233.513831018514</v>
      </c>
      <c r="Q1907" s="13">
        <f t="shared" si="176"/>
        <v>42258.513831018514</v>
      </c>
      <c r="R1907" s="7">
        <f t="shared" si="177"/>
        <v>35.952380952380949</v>
      </c>
      <c r="S1907" t="str">
        <f t="shared" si="178"/>
        <v>theater</v>
      </c>
      <c r="T1907" t="str">
        <f t="shared" si="179"/>
        <v>plays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74"/>
        <v>105.4</v>
      </c>
      <c r="P1908" s="13">
        <f t="shared" si="175"/>
        <v>42430.589398148149</v>
      </c>
      <c r="Q1908" s="13">
        <f t="shared" si="176"/>
        <v>42444.915972222225</v>
      </c>
      <c r="R1908" s="7">
        <f t="shared" si="177"/>
        <v>136</v>
      </c>
      <c r="S1908" t="str">
        <f t="shared" si="178"/>
        <v>theater</v>
      </c>
      <c r="T1908" t="str">
        <f t="shared" si="179"/>
        <v>plays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74"/>
        <v>107.55999999999999</v>
      </c>
      <c r="P1909" s="13">
        <f t="shared" si="175"/>
        <v>42545.228333333333</v>
      </c>
      <c r="Q1909" s="13">
        <f t="shared" si="176"/>
        <v>42575.228333333333</v>
      </c>
      <c r="R1909" s="7">
        <f t="shared" si="177"/>
        <v>70.763157894736835</v>
      </c>
      <c r="S1909" t="str">
        <f t="shared" si="178"/>
        <v>theater</v>
      </c>
      <c r="T1909" t="str">
        <f t="shared" si="179"/>
        <v>plays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74"/>
        <v>100</v>
      </c>
      <c r="P1910" s="13">
        <f t="shared" si="175"/>
        <v>42297.498738425929</v>
      </c>
      <c r="Q1910" s="13">
        <f t="shared" si="176"/>
        <v>42327.540405092594</v>
      </c>
      <c r="R1910" s="7">
        <f t="shared" si="177"/>
        <v>125</v>
      </c>
      <c r="S1910" t="str">
        <f t="shared" si="178"/>
        <v>theater</v>
      </c>
      <c r="T1910" t="str">
        <f t="shared" si="179"/>
        <v>plays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74"/>
        <v>103.76</v>
      </c>
      <c r="P1911" s="13">
        <f t="shared" si="175"/>
        <v>41760.685706018521</v>
      </c>
      <c r="Q1911" s="13">
        <f t="shared" si="176"/>
        <v>41771.916666666664</v>
      </c>
      <c r="R1911" s="7">
        <f t="shared" si="177"/>
        <v>66.512820512820511</v>
      </c>
      <c r="S1911" t="str">
        <f t="shared" si="178"/>
        <v>theater</v>
      </c>
      <c r="T1911" t="str">
        <f t="shared" si="179"/>
        <v>plays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74"/>
        <v>101.49999999999999</v>
      </c>
      <c r="P1912" s="13">
        <f t="shared" si="175"/>
        <v>41829.484259259261</v>
      </c>
      <c r="Q1912" s="13">
        <f t="shared" si="176"/>
        <v>41874.484259259261</v>
      </c>
      <c r="R1912" s="7">
        <f t="shared" si="177"/>
        <v>105</v>
      </c>
      <c r="S1912" t="str">
        <f t="shared" si="178"/>
        <v>theater</v>
      </c>
      <c r="T1912" t="str">
        <f t="shared" si="179"/>
        <v>plays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74"/>
        <v>104.4</v>
      </c>
      <c r="P1913" s="13">
        <f t="shared" si="175"/>
        <v>42491.67288194444</v>
      </c>
      <c r="Q1913" s="13">
        <f t="shared" si="176"/>
        <v>42521.67288194444</v>
      </c>
      <c r="R1913" s="7">
        <f t="shared" si="177"/>
        <v>145</v>
      </c>
      <c r="S1913" t="str">
        <f t="shared" si="178"/>
        <v>theater</v>
      </c>
      <c r="T1913" t="str">
        <f t="shared" si="179"/>
        <v>plays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74"/>
        <v>180</v>
      </c>
      <c r="P1914" s="13">
        <f t="shared" si="175"/>
        <v>42477.479780092588</v>
      </c>
      <c r="Q1914" s="13">
        <f t="shared" si="176"/>
        <v>42500.625</v>
      </c>
      <c r="R1914" s="7">
        <f t="shared" si="177"/>
        <v>12</v>
      </c>
      <c r="S1914" t="str">
        <f t="shared" si="178"/>
        <v>theater</v>
      </c>
      <c r="T1914" t="str">
        <f t="shared" si="179"/>
        <v>plays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74"/>
        <v>106.33333333333333</v>
      </c>
      <c r="P1915" s="13">
        <f t="shared" si="175"/>
        <v>41950.609560185185</v>
      </c>
      <c r="Q1915" s="13">
        <f t="shared" si="176"/>
        <v>41963.954861111109</v>
      </c>
      <c r="R1915" s="7">
        <f t="shared" si="177"/>
        <v>96.666666666666671</v>
      </c>
      <c r="S1915" t="str">
        <f t="shared" si="178"/>
        <v>theater</v>
      </c>
      <c r="T1915" t="str">
        <f t="shared" si="179"/>
        <v>plays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74"/>
        <v>100.55555555555556</v>
      </c>
      <c r="P1916" s="13">
        <f t="shared" si="175"/>
        <v>41802.37090277778</v>
      </c>
      <c r="Q1916" s="13">
        <f t="shared" si="176"/>
        <v>41822.37090277778</v>
      </c>
      <c r="R1916" s="7">
        <f t="shared" si="177"/>
        <v>60.333333333333336</v>
      </c>
      <c r="S1916" t="str">
        <f t="shared" si="178"/>
        <v>theater</v>
      </c>
      <c r="T1916" t="str">
        <f t="shared" si="179"/>
        <v>plays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74"/>
        <v>101.2</v>
      </c>
      <c r="P1917" s="13">
        <f t="shared" si="175"/>
        <v>41927.623784722222</v>
      </c>
      <c r="Q1917" s="13">
        <f t="shared" si="176"/>
        <v>41950.520833333336</v>
      </c>
      <c r="R1917" s="7">
        <f t="shared" si="177"/>
        <v>79.89473684210526</v>
      </c>
      <c r="S1917" t="str">
        <f t="shared" si="178"/>
        <v>theater</v>
      </c>
      <c r="T1917" t="str">
        <f t="shared" si="179"/>
        <v>plays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74"/>
        <v>100</v>
      </c>
      <c r="P1918" s="13">
        <f t="shared" si="175"/>
        <v>42057.286944444444</v>
      </c>
      <c r="Q1918" s="13">
        <f t="shared" si="176"/>
        <v>42117.24527777778</v>
      </c>
      <c r="R1918" s="7">
        <f t="shared" si="177"/>
        <v>58.823529411764703</v>
      </c>
      <c r="S1918" t="str">
        <f t="shared" si="178"/>
        <v>theater</v>
      </c>
      <c r="T1918" t="str">
        <f t="shared" si="179"/>
        <v>plays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74"/>
        <v>118.39285714285714</v>
      </c>
      <c r="P1919" s="13">
        <f t="shared" si="175"/>
        <v>41780.846203703702</v>
      </c>
      <c r="Q1919" s="13">
        <f t="shared" si="176"/>
        <v>41793.957638888889</v>
      </c>
      <c r="R1919" s="7">
        <f t="shared" si="177"/>
        <v>75.340909090909093</v>
      </c>
      <c r="S1919" t="str">
        <f t="shared" si="178"/>
        <v>theater</v>
      </c>
      <c r="T1919" t="str">
        <f t="shared" si="179"/>
        <v>plays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74"/>
        <v>110.00000000000001</v>
      </c>
      <c r="P1920" s="13">
        <f t="shared" si="175"/>
        <v>42020.596666666665</v>
      </c>
      <c r="Q1920" s="13">
        <f t="shared" si="176"/>
        <v>42036.957638888889</v>
      </c>
      <c r="R1920" s="7">
        <f t="shared" si="177"/>
        <v>55</v>
      </c>
      <c r="S1920" t="str">
        <f t="shared" si="178"/>
        <v>theater</v>
      </c>
      <c r="T1920" t="str">
        <f t="shared" si="179"/>
        <v>plays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74"/>
        <v>102.66666666666666</v>
      </c>
      <c r="P1921" s="13">
        <f t="shared" si="175"/>
        <v>42125.522812499999</v>
      </c>
      <c r="Q1921" s="13">
        <f t="shared" si="176"/>
        <v>42155.522812499999</v>
      </c>
      <c r="R1921" s="7">
        <f t="shared" si="177"/>
        <v>66.956521739130437</v>
      </c>
      <c r="S1921" t="str">
        <f t="shared" si="178"/>
        <v>theater</v>
      </c>
      <c r="T1921" t="str">
        <f t="shared" si="179"/>
        <v>plays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ref="O1922:O1985" si="180">(E1922/D1922)*100</f>
        <v>100</v>
      </c>
      <c r="P1922" s="13">
        <f t="shared" ref="P1922:P1985" si="181">(((J1922/60)/60)/24)+DATE(1970,1,1)+(-6/24)</f>
        <v>41855.760069444441</v>
      </c>
      <c r="Q1922" s="13">
        <f t="shared" ref="Q1922:Q1985" si="182">(((I1922/60)/60)/24)+DATE(1970,1,1)+(-6/24)</f>
        <v>41889.875</v>
      </c>
      <c r="R1922" s="7">
        <f t="shared" ref="R1922:R1985" si="183">E1922/L1922</f>
        <v>227.27272727272728</v>
      </c>
      <c r="S1922" t="str">
        <f t="shared" ref="S1922:S1985" si="184">LEFT(N1922,SEARCH("/",N1922,1)-1)</f>
        <v>theater</v>
      </c>
      <c r="T1922" t="str">
        <f t="shared" ref="T1922:T1985" si="185">RIGHT(N1922,LEN(N1922)-SEARCH("/",N1922,1))</f>
        <v>plays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si="180"/>
        <v>100</v>
      </c>
      <c r="P1923" s="13">
        <f t="shared" si="181"/>
        <v>41794.567523148151</v>
      </c>
      <c r="Q1923" s="13">
        <f t="shared" si="182"/>
        <v>41824.208333333336</v>
      </c>
      <c r="R1923" s="7">
        <f t="shared" si="183"/>
        <v>307.69230769230768</v>
      </c>
      <c r="S1923" t="str">
        <f t="shared" si="184"/>
        <v>theater</v>
      </c>
      <c r="T1923" t="str">
        <f t="shared" si="185"/>
        <v>plays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80"/>
        <v>110.04599999999999</v>
      </c>
      <c r="P1924" s="13">
        <f t="shared" si="181"/>
        <v>41893.533553240741</v>
      </c>
      <c r="Q1924" s="13">
        <f t="shared" si="182"/>
        <v>41914.347916666666</v>
      </c>
      <c r="R1924" s="7">
        <f t="shared" si="183"/>
        <v>50.020909090909093</v>
      </c>
      <c r="S1924" t="str">
        <f t="shared" si="184"/>
        <v>theater</v>
      </c>
      <c r="T1924" t="str">
        <f t="shared" si="185"/>
        <v>plays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80"/>
        <v>101.35000000000001</v>
      </c>
      <c r="P1925" s="13">
        <f t="shared" si="181"/>
        <v>42037.348958333328</v>
      </c>
      <c r="Q1925" s="13">
        <f t="shared" si="182"/>
        <v>42067.348958333328</v>
      </c>
      <c r="R1925" s="7">
        <f t="shared" si="183"/>
        <v>72.392857142857139</v>
      </c>
      <c r="S1925" t="str">
        <f t="shared" si="184"/>
        <v>theater</v>
      </c>
      <c r="T1925" t="str">
        <f t="shared" si="185"/>
        <v>plays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80"/>
        <v>100.75</v>
      </c>
      <c r="P1926" s="13">
        <f t="shared" si="181"/>
        <v>42227.574212962965</v>
      </c>
      <c r="Q1926" s="13">
        <f t="shared" si="182"/>
        <v>42253.32430555555</v>
      </c>
      <c r="R1926" s="7">
        <f t="shared" si="183"/>
        <v>95.952380952380949</v>
      </c>
      <c r="S1926" t="str">
        <f t="shared" si="184"/>
        <v>theater</v>
      </c>
      <c r="T1926" t="str">
        <f t="shared" si="185"/>
        <v>plays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80"/>
        <v>169.42857142857144</v>
      </c>
      <c r="P1927" s="13">
        <f t="shared" si="181"/>
        <v>41881.111342592594</v>
      </c>
      <c r="Q1927" s="13">
        <f t="shared" si="182"/>
        <v>41911.111342592594</v>
      </c>
      <c r="R1927" s="7">
        <f t="shared" si="183"/>
        <v>45.615384615384613</v>
      </c>
      <c r="S1927" t="str">
        <f t="shared" si="184"/>
        <v>theater</v>
      </c>
      <c r="T1927" t="str">
        <f t="shared" si="185"/>
        <v>plays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80"/>
        <v>100</v>
      </c>
      <c r="P1928" s="13">
        <f t="shared" si="181"/>
        <v>42234.539884259255</v>
      </c>
      <c r="Q1928" s="13">
        <f t="shared" si="182"/>
        <v>42262.170833333337</v>
      </c>
      <c r="R1928" s="7">
        <f t="shared" si="183"/>
        <v>41.029411764705884</v>
      </c>
      <c r="S1928" t="str">
        <f t="shared" si="184"/>
        <v>theater</v>
      </c>
      <c r="T1928" t="str">
        <f t="shared" si="185"/>
        <v>plays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80"/>
        <v>113.65</v>
      </c>
      <c r="P1929" s="13">
        <f t="shared" si="181"/>
        <v>42581.147546296299</v>
      </c>
      <c r="Q1929" s="13">
        <f t="shared" si="182"/>
        <v>42638.708333333328</v>
      </c>
      <c r="R1929" s="7">
        <f t="shared" si="183"/>
        <v>56.825000000000003</v>
      </c>
      <c r="S1929" t="str">
        <f t="shared" si="184"/>
        <v>theater</v>
      </c>
      <c r="T1929" t="str">
        <f t="shared" si="185"/>
        <v>plays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80"/>
        <v>101.56</v>
      </c>
      <c r="P1930" s="13">
        <f t="shared" si="181"/>
        <v>41880.51357638889</v>
      </c>
      <c r="Q1930" s="13">
        <f t="shared" si="182"/>
        <v>41894.916666666664</v>
      </c>
      <c r="R1930" s="7">
        <f t="shared" si="183"/>
        <v>137.24324324324326</v>
      </c>
      <c r="S1930" t="str">
        <f t="shared" si="184"/>
        <v>theater</v>
      </c>
      <c r="T1930" t="str">
        <f t="shared" si="185"/>
        <v>plays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80"/>
        <v>106</v>
      </c>
      <c r="P1931" s="13">
        <f t="shared" si="181"/>
        <v>42214.4456712963</v>
      </c>
      <c r="Q1931" s="13">
        <f t="shared" si="182"/>
        <v>42225.416666666672</v>
      </c>
      <c r="R1931" s="7">
        <f t="shared" si="183"/>
        <v>75.714285714285708</v>
      </c>
      <c r="S1931" t="str">
        <f t="shared" si="184"/>
        <v>theater</v>
      </c>
      <c r="T1931" t="str">
        <f t="shared" si="185"/>
        <v>plays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80"/>
        <v>102</v>
      </c>
      <c r="P1932" s="13">
        <f t="shared" si="181"/>
        <v>42460.085312499999</v>
      </c>
      <c r="Q1932" s="13">
        <f t="shared" si="182"/>
        <v>42487.999305555553</v>
      </c>
      <c r="R1932" s="7">
        <f t="shared" si="183"/>
        <v>99</v>
      </c>
      <c r="S1932" t="str">
        <f t="shared" si="184"/>
        <v>theater</v>
      </c>
      <c r="T1932" t="str">
        <f t="shared" si="185"/>
        <v>plays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80"/>
        <v>116.91666666666667</v>
      </c>
      <c r="P1933" s="13">
        <f t="shared" si="181"/>
        <v>42166.773206018523</v>
      </c>
      <c r="Q1933" s="13">
        <f t="shared" si="182"/>
        <v>42195.915972222225</v>
      </c>
      <c r="R1933" s="7">
        <f t="shared" si="183"/>
        <v>81.569767441860463</v>
      </c>
      <c r="S1933" t="str">
        <f t="shared" si="184"/>
        <v>theater</v>
      </c>
      <c r="T1933" t="str">
        <f t="shared" si="185"/>
        <v>plays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80"/>
        <v>101.15151515151514</v>
      </c>
      <c r="P1934" s="13">
        <f t="shared" si="181"/>
        <v>42733.25136574074</v>
      </c>
      <c r="Q1934" s="13">
        <f t="shared" si="182"/>
        <v>42753.25136574074</v>
      </c>
      <c r="R1934" s="7">
        <f t="shared" si="183"/>
        <v>45.108108108108105</v>
      </c>
      <c r="S1934" t="str">
        <f t="shared" si="184"/>
        <v>theater</v>
      </c>
      <c r="T1934" t="str">
        <f t="shared" si="185"/>
        <v>plays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80"/>
        <v>132</v>
      </c>
      <c r="P1935" s="13">
        <f t="shared" si="181"/>
        <v>42177.511782407411</v>
      </c>
      <c r="Q1935" s="13">
        <f t="shared" si="182"/>
        <v>42197.791666666672</v>
      </c>
      <c r="R1935" s="7">
        <f t="shared" si="183"/>
        <v>36.666666666666664</v>
      </c>
      <c r="S1935" t="str">
        <f t="shared" si="184"/>
        <v>theater</v>
      </c>
      <c r="T1935" t="str">
        <f t="shared" si="185"/>
        <v>plays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80"/>
        <v>100</v>
      </c>
      <c r="P1936" s="13">
        <f t="shared" si="181"/>
        <v>42442.373344907406</v>
      </c>
      <c r="Q1936" s="13">
        <f t="shared" si="182"/>
        <v>42470.583333333328</v>
      </c>
      <c r="R1936" s="7">
        <f t="shared" si="183"/>
        <v>125</v>
      </c>
      <c r="S1936" t="str">
        <f t="shared" si="184"/>
        <v>theater</v>
      </c>
      <c r="T1936" t="str">
        <f t="shared" si="185"/>
        <v>plays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80"/>
        <v>128</v>
      </c>
      <c r="P1937" s="13">
        <f t="shared" si="181"/>
        <v>42521.404328703706</v>
      </c>
      <c r="Q1937" s="13">
        <f t="shared" si="182"/>
        <v>42551.404328703706</v>
      </c>
      <c r="R1937" s="7">
        <f t="shared" si="183"/>
        <v>49.230769230769234</v>
      </c>
      <c r="S1937" t="str">
        <f t="shared" si="184"/>
        <v>theater</v>
      </c>
      <c r="T1937" t="str">
        <f t="shared" si="185"/>
        <v>plays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80"/>
        <v>118.95833333333334</v>
      </c>
      <c r="P1938" s="13">
        <f t="shared" si="181"/>
        <v>41884.349849537037</v>
      </c>
      <c r="Q1938" s="13">
        <f t="shared" si="182"/>
        <v>41899.915972222225</v>
      </c>
      <c r="R1938" s="7">
        <f t="shared" si="183"/>
        <v>42.296296296296298</v>
      </c>
      <c r="S1938" t="str">
        <f t="shared" si="184"/>
        <v>theater</v>
      </c>
      <c r="T1938" t="str">
        <f t="shared" si="185"/>
        <v>plays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80"/>
        <v>126.2</v>
      </c>
      <c r="P1939" s="13">
        <f t="shared" si="181"/>
        <v>42289.511192129634</v>
      </c>
      <c r="Q1939" s="13">
        <f t="shared" si="182"/>
        <v>42319.552858796291</v>
      </c>
      <c r="R1939" s="7">
        <f t="shared" si="183"/>
        <v>78.875</v>
      </c>
      <c r="S1939" t="str">
        <f t="shared" si="184"/>
        <v>theater</v>
      </c>
      <c r="T1939" t="str">
        <f t="shared" si="185"/>
        <v>plays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80"/>
        <v>156.20000000000002</v>
      </c>
      <c r="P1940" s="13">
        <f t="shared" si="181"/>
        <v>42243.3752662037</v>
      </c>
      <c r="Q1940" s="13">
        <f t="shared" si="182"/>
        <v>42278.3752662037</v>
      </c>
      <c r="R1940" s="7">
        <f t="shared" si="183"/>
        <v>38.284313725490193</v>
      </c>
      <c r="S1940" t="str">
        <f t="shared" si="184"/>
        <v>theater</v>
      </c>
      <c r="T1940" t="str">
        <f t="shared" si="185"/>
        <v>plays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80"/>
        <v>103.15</v>
      </c>
      <c r="P1941" s="13">
        <f t="shared" si="181"/>
        <v>42248.390162037031</v>
      </c>
      <c r="Q1941" s="13">
        <f t="shared" si="182"/>
        <v>42279.5</v>
      </c>
      <c r="R1941" s="7">
        <f t="shared" si="183"/>
        <v>44.847826086956523</v>
      </c>
      <c r="S1941" t="str">
        <f t="shared" si="184"/>
        <v>theater</v>
      </c>
      <c r="T1941" t="str">
        <f t="shared" si="185"/>
        <v>plays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80"/>
        <v>153.33333333333334</v>
      </c>
      <c r="P1942" s="13">
        <f t="shared" si="181"/>
        <v>42328.477141203708</v>
      </c>
      <c r="Q1942" s="13">
        <f t="shared" si="182"/>
        <v>42358.249305555553</v>
      </c>
      <c r="R1942" s="7">
        <f t="shared" si="183"/>
        <v>13.529411764705882</v>
      </c>
      <c r="S1942" t="str">
        <f t="shared" si="184"/>
        <v>theater</v>
      </c>
      <c r="T1942" t="str">
        <f t="shared" si="185"/>
        <v>plays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80"/>
        <v>180.44444444444446</v>
      </c>
      <c r="P1943" s="13">
        <f t="shared" si="181"/>
        <v>41923.104351851849</v>
      </c>
      <c r="Q1943" s="13">
        <f t="shared" si="182"/>
        <v>41960.082638888889</v>
      </c>
      <c r="R1943" s="7">
        <f t="shared" si="183"/>
        <v>43.5</v>
      </c>
      <c r="S1943" t="str">
        <f t="shared" si="184"/>
        <v>theater</v>
      </c>
      <c r="T1943" t="str">
        <f t="shared" si="185"/>
        <v>plays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80"/>
        <v>128.44999999999999</v>
      </c>
      <c r="P1944" s="13">
        <f t="shared" si="181"/>
        <v>42571.170601851853</v>
      </c>
      <c r="Q1944" s="13">
        <f t="shared" si="182"/>
        <v>42599.170601851853</v>
      </c>
      <c r="R1944" s="7">
        <f t="shared" si="183"/>
        <v>30.951807228915662</v>
      </c>
      <c r="S1944" t="str">
        <f t="shared" si="184"/>
        <v>theater</v>
      </c>
      <c r="T1944" t="str">
        <f t="shared" si="185"/>
        <v>plays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80"/>
        <v>119.66666666666667</v>
      </c>
      <c r="P1945" s="13">
        <f t="shared" si="181"/>
        <v>42600.506041666667</v>
      </c>
      <c r="Q1945" s="13">
        <f t="shared" si="182"/>
        <v>42621.506041666667</v>
      </c>
      <c r="R1945" s="7">
        <f t="shared" si="183"/>
        <v>55.230769230769234</v>
      </c>
      <c r="S1945" t="str">
        <f t="shared" si="184"/>
        <v>theater</v>
      </c>
      <c r="T1945" t="str">
        <f t="shared" si="185"/>
        <v>plays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80"/>
        <v>123</v>
      </c>
      <c r="P1946" s="13">
        <f t="shared" si="181"/>
        <v>42516.753368055557</v>
      </c>
      <c r="Q1946" s="13">
        <f t="shared" si="182"/>
        <v>42546.753368055557</v>
      </c>
      <c r="R1946" s="7">
        <f t="shared" si="183"/>
        <v>46.125</v>
      </c>
      <c r="S1946" t="str">
        <f t="shared" si="184"/>
        <v>theater</v>
      </c>
      <c r="T1946" t="str">
        <f t="shared" si="185"/>
        <v>plays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80"/>
        <v>105</v>
      </c>
      <c r="P1947" s="13">
        <f t="shared" si="181"/>
        <v>42222.480034722219</v>
      </c>
      <c r="Q1947" s="13">
        <f t="shared" si="182"/>
        <v>42247.480034722219</v>
      </c>
      <c r="R1947" s="7">
        <f t="shared" si="183"/>
        <v>39.375</v>
      </c>
      <c r="S1947" t="str">
        <f t="shared" si="184"/>
        <v>theater</v>
      </c>
      <c r="T1947" t="str">
        <f t="shared" si="185"/>
        <v>plays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80"/>
        <v>102.23636363636363</v>
      </c>
      <c r="P1948" s="13">
        <f t="shared" si="181"/>
        <v>41829.349791666667</v>
      </c>
      <c r="Q1948" s="13">
        <f t="shared" si="182"/>
        <v>41889.349791666667</v>
      </c>
      <c r="R1948" s="7">
        <f t="shared" si="183"/>
        <v>66.152941176470591</v>
      </c>
      <c r="S1948" t="str">
        <f t="shared" si="184"/>
        <v>theater</v>
      </c>
      <c r="T1948" t="str">
        <f t="shared" si="185"/>
        <v>plays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80"/>
        <v>104.66666666666666</v>
      </c>
      <c r="P1949" s="13">
        <f t="shared" si="181"/>
        <v>42150.505312499998</v>
      </c>
      <c r="Q1949" s="13">
        <f t="shared" si="182"/>
        <v>42180.505312499998</v>
      </c>
      <c r="R1949" s="7">
        <f t="shared" si="183"/>
        <v>54.137931034482762</v>
      </c>
      <c r="S1949" t="str">
        <f t="shared" si="184"/>
        <v>theater</v>
      </c>
      <c r="T1949" t="str">
        <f t="shared" si="185"/>
        <v>plays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80"/>
        <v>100</v>
      </c>
      <c r="P1950" s="13">
        <f t="shared" si="181"/>
        <v>42040.581678240742</v>
      </c>
      <c r="Q1950" s="13">
        <f t="shared" si="182"/>
        <v>42070.581678240742</v>
      </c>
      <c r="R1950" s="7">
        <f t="shared" si="183"/>
        <v>104.16666666666667</v>
      </c>
      <c r="S1950" t="str">
        <f t="shared" si="184"/>
        <v>theater</v>
      </c>
      <c r="T1950" t="str">
        <f t="shared" si="185"/>
        <v>plays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80"/>
        <v>100.4</v>
      </c>
      <c r="P1951" s="13">
        <f t="shared" si="181"/>
        <v>42075.557395833333</v>
      </c>
      <c r="Q1951" s="13">
        <f t="shared" si="182"/>
        <v>42105.557395833333</v>
      </c>
      <c r="R1951" s="7">
        <f t="shared" si="183"/>
        <v>31.375</v>
      </c>
      <c r="S1951" t="str">
        <f t="shared" si="184"/>
        <v>theater</v>
      </c>
      <c r="T1951" t="str">
        <f t="shared" si="185"/>
        <v>plays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80"/>
        <v>102.27272727272727</v>
      </c>
      <c r="P1952" s="13">
        <f t="shared" si="181"/>
        <v>42073.410694444443</v>
      </c>
      <c r="Q1952" s="13">
        <f t="shared" si="182"/>
        <v>42094.915972222225</v>
      </c>
      <c r="R1952" s="7">
        <f t="shared" si="183"/>
        <v>59.210526315789473</v>
      </c>
      <c r="S1952" t="str">
        <f t="shared" si="184"/>
        <v>theater</v>
      </c>
      <c r="T1952" t="str">
        <f t="shared" si="185"/>
        <v>plays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80"/>
        <v>114.40928571428573</v>
      </c>
      <c r="P1953" s="13">
        <f t="shared" si="181"/>
        <v>42479.828715277778</v>
      </c>
      <c r="Q1953" s="13">
        <f t="shared" si="182"/>
        <v>42503.915972222225</v>
      </c>
      <c r="R1953" s="7">
        <f t="shared" si="183"/>
        <v>119.17633928571429</v>
      </c>
      <c r="S1953" t="str">
        <f t="shared" si="184"/>
        <v>theater</v>
      </c>
      <c r="T1953" t="str">
        <f t="shared" si="185"/>
        <v>plays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80"/>
        <v>101.9047619047619</v>
      </c>
      <c r="P1954" s="13">
        <f t="shared" si="181"/>
        <v>42411.692291666666</v>
      </c>
      <c r="Q1954" s="13">
        <f t="shared" si="182"/>
        <v>42433.791666666672</v>
      </c>
      <c r="R1954" s="7">
        <f t="shared" si="183"/>
        <v>164.61538461538461</v>
      </c>
      <c r="S1954" t="str">
        <f t="shared" si="184"/>
        <v>theater</v>
      </c>
      <c r="T1954" t="str">
        <f t="shared" si="185"/>
        <v>plays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80"/>
        <v>102</v>
      </c>
      <c r="P1955" s="13">
        <f t="shared" si="181"/>
        <v>42223.144363425927</v>
      </c>
      <c r="Q1955" s="13">
        <f t="shared" si="182"/>
        <v>42251.144363425927</v>
      </c>
      <c r="R1955" s="7">
        <f t="shared" si="183"/>
        <v>24.285714285714285</v>
      </c>
      <c r="S1955" t="str">
        <f t="shared" si="184"/>
        <v>theater</v>
      </c>
      <c r="T1955" t="str">
        <f t="shared" si="185"/>
        <v>plays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80"/>
        <v>104.80000000000001</v>
      </c>
      <c r="P1956" s="13">
        <f t="shared" si="181"/>
        <v>42462.643495370372</v>
      </c>
      <c r="Q1956" s="13">
        <f t="shared" si="182"/>
        <v>42492.643495370372</v>
      </c>
      <c r="R1956" s="7">
        <f t="shared" si="183"/>
        <v>40.9375</v>
      </c>
      <c r="S1956" t="str">
        <f t="shared" si="184"/>
        <v>theater</v>
      </c>
      <c r="T1956" t="str">
        <f t="shared" si="185"/>
        <v>plays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80"/>
        <v>101.83333333333333</v>
      </c>
      <c r="P1957" s="13">
        <f t="shared" si="181"/>
        <v>41753.265856481477</v>
      </c>
      <c r="Q1957" s="13">
        <f t="shared" si="182"/>
        <v>41781.671527777777</v>
      </c>
      <c r="R1957" s="7">
        <f t="shared" si="183"/>
        <v>61.1</v>
      </c>
      <c r="S1957" t="str">
        <f t="shared" si="184"/>
        <v>theater</v>
      </c>
      <c r="T1957" t="str">
        <f t="shared" si="185"/>
        <v>plays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80"/>
        <v>100</v>
      </c>
      <c r="P1958" s="13">
        <f t="shared" si="181"/>
        <v>41788.337083333332</v>
      </c>
      <c r="Q1958" s="13">
        <f t="shared" si="182"/>
        <v>41818.337083333332</v>
      </c>
      <c r="R1958" s="7">
        <f t="shared" si="183"/>
        <v>38.65</v>
      </c>
      <c r="S1958" t="str">
        <f t="shared" si="184"/>
        <v>theater</v>
      </c>
      <c r="T1958" t="str">
        <f t="shared" si="185"/>
        <v>plays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80"/>
        <v>106.27272727272728</v>
      </c>
      <c r="P1959" s="13">
        <f t="shared" si="181"/>
        <v>42195.778703703705</v>
      </c>
      <c r="Q1959" s="13">
        <f t="shared" si="182"/>
        <v>42227.75</v>
      </c>
      <c r="R1959" s="7">
        <f t="shared" si="183"/>
        <v>56.20192307692308</v>
      </c>
      <c r="S1959" t="str">
        <f t="shared" si="184"/>
        <v>theater</v>
      </c>
      <c r="T1959" t="str">
        <f t="shared" si="185"/>
        <v>plays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80"/>
        <v>113.42219999999999</v>
      </c>
      <c r="P1960" s="13">
        <f t="shared" si="181"/>
        <v>42015.800451388888</v>
      </c>
      <c r="Q1960" s="13">
        <f t="shared" si="182"/>
        <v>42046.458333333328</v>
      </c>
      <c r="R1960" s="7">
        <f t="shared" si="183"/>
        <v>107.00207547169811</v>
      </c>
      <c r="S1960" t="str">
        <f t="shared" si="184"/>
        <v>theater</v>
      </c>
      <c r="T1960" t="str">
        <f t="shared" si="185"/>
        <v>plays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80"/>
        <v>100</v>
      </c>
      <c r="P1961" s="13">
        <f t="shared" si="181"/>
        <v>42661.192060185189</v>
      </c>
      <c r="Q1961" s="13">
        <f t="shared" si="182"/>
        <v>42691.233726851846</v>
      </c>
      <c r="R1961" s="7">
        <f t="shared" si="183"/>
        <v>171.42857142857142</v>
      </c>
      <c r="S1961" t="str">
        <f t="shared" si="184"/>
        <v>theater</v>
      </c>
      <c r="T1961" t="str">
        <f t="shared" si="185"/>
        <v>plays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80"/>
        <v>100.45454545454547</v>
      </c>
      <c r="P1962" s="13">
        <f t="shared" si="181"/>
        <v>41808.399583333332</v>
      </c>
      <c r="Q1962" s="13">
        <f t="shared" si="182"/>
        <v>41868.399583333332</v>
      </c>
      <c r="R1962" s="7">
        <f t="shared" si="183"/>
        <v>110.5</v>
      </c>
      <c r="S1962" t="str">
        <f t="shared" si="184"/>
        <v>theater</v>
      </c>
      <c r="T1962" t="str">
        <f t="shared" si="185"/>
        <v>plays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80"/>
        <v>100.03599999999999</v>
      </c>
      <c r="P1963" s="13">
        <f t="shared" si="181"/>
        <v>41730.026747685188</v>
      </c>
      <c r="Q1963" s="13">
        <f t="shared" si="182"/>
        <v>41764.026747685188</v>
      </c>
      <c r="R1963" s="7">
        <f t="shared" si="183"/>
        <v>179.27598566308242</v>
      </c>
      <c r="S1963" t="str">
        <f t="shared" si="184"/>
        <v>theater</v>
      </c>
      <c r="T1963" t="str">
        <f t="shared" si="185"/>
        <v>plays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80"/>
        <v>144</v>
      </c>
      <c r="P1964" s="13">
        <f t="shared" si="181"/>
        <v>42139.566840277781</v>
      </c>
      <c r="Q1964" s="13">
        <f t="shared" si="182"/>
        <v>42181.625</v>
      </c>
      <c r="R1964" s="7">
        <f t="shared" si="183"/>
        <v>22.90909090909091</v>
      </c>
      <c r="S1964" t="str">
        <f t="shared" si="184"/>
        <v>theater</v>
      </c>
      <c r="T1964" t="str">
        <f t="shared" si="185"/>
        <v>plays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80"/>
        <v>103.49999999999999</v>
      </c>
      <c r="P1965" s="13">
        <f t="shared" si="181"/>
        <v>42193.846157407403</v>
      </c>
      <c r="Q1965" s="13">
        <f t="shared" si="182"/>
        <v>42216.123611111107</v>
      </c>
      <c r="R1965" s="7">
        <f t="shared" si="183"/>
        <v>43.125</v>
      </c>
      <c r="S1965" t="str">
        <f t="shared" si="184"/>
        <v>theater</v>
      </c>
      <c r="T1965" t="str">
        <f t="shared" si="185"/>
        <v>plays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80"/>
        <v>108.43750000000001</v>
      </c>
      <c r="P1966" s="13">
        <f t="shared" si="181"/>
        <v>42115.639652777783</v>
      </c>
      <c r="Q1966" s="13">
        <f t="shared" si="182"/>
        <v>42150.864583333328</v>
      </c>
      <c r="R1966" s="7">
        <f t="shared" si="183"/>
        <v>46.891891891891895</v>
      </c>
      <c r="S1966" t="str">
        <f t="shared" si="184"/>
        <v>theater</v>
      </c>
      <c r="T1966" t="str">
        <f t="shared" si="185"/>
        <v>plays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80"/>
        <v>102.4</v>
      </c>
      <c r="P1967" s="13">
        <f t="shared" si="181"/>
        <v>42203.430300925931</v>
      </c>
      <c r="Q1967" s="13">
        <f t="shared" si="182"/>
        <v>42221.524999999994</v>
      </c>
      <c r="R1967" s="7">
        <f t="shared" si="183"/>
        <v>47.407407407407405</v>
      </c>
      <c r="S1967" t="str">
        <f t="shared" si="184"/>
        <v>theater</v>
      </c>
      <c r="T1967" t="str">
        <f t="shared" si="185"/>
        <v>plays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80"/>
        <v>148.88888888888889</v>
      </c>
      <c r="P1968" s="13">
        <f t="shared" si="181"/>
        <v>42433.511886574073</v>
      </c>
      <c r="Q1968" s="13">
        <f t="shared" si="182"/>
        <v>42442.666666666672</v>
      </c>
      <c r="R1968" s="7">
        <f t="shared" si="183"/>
        <v>15.129032258064516</v>
      </c>
      <c r="S1968" t="str">
        <f t="shared" si="184"/>
        <v>theater</v>
      </c>
      <c r="T1968" t="str">
        <f t="shared" si="185"/>
        <v>plays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80"/>
        <v>105.49000000000002</v>
      </c>
      <c r="P1969" s="13">
        <f t="shared" si="181"/>
        <v>42555.421944444446</v>
      </c>
      <c r="Q1969" s="13">
        <f t="shared" si="182"/>
        <v>42583.541666666672</v>
      </c>
      <c r="R1969" s="7">
        <f t="shared" si="183"/>
        <v>21.098000000000003</v>
      </c>
      <c r="S1969" t="str">
        <f t="shared" si="184"/>
        <v>theater</v>
      </c>
      <c r="T1969" t="str">
        <f t="shared" si="185"/>
        <v>plays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80"/>
        <v>100.49999999999999</v>
      </c>
      <c r="P1970" s="13">
        <f t="shared" si="181"/>
        <v>42236.373252314821</v>
      </c>
      <c r="Q1970" s="13">
        <f t="shared" si="182"/>
        <v>42282.416666666672</v>
      </c>
      <c r="R1970" s="7">
        <f t="shared" si="183"/>
        <v>59.117647058823529</v>
      </c>
      <c r="S1970" t="str">
        <f t="shared" si="184"/>
        <v>theater</v>
      </c>
      <c r="T1970" t="str">
        <f t="shared" si="185"/>
        <v>plays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80"/>
        <v>130.55555555555557</v>
      </c>
      <c r="P1971" s="13">
        <f t="shared" si="181"/>
        <v>41974.493148148147</v>
      </c>
      <c r="Q1971" s="13">
        <f t="shared" si="182"/>
        <v>42004.493148148147</v>
      </c>
      <c r="R1971" s="7">
        <f t="shared" si="183"/>
        <v>97.916666666666671</v>
      </c>
      <c r="S1971" t="str">
        <f t="shared" si="184"/>
        <v>theater</v>
      </c>
      <c r="T1971" t="str">
        <f t="shared" si="185"/>
        <v>plays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80"/>
        <v>104.75000000000001</v>
      </c>
      <c r="P1972" s="13">
        <f t="shared" si="181"/>
        <v>41997.257905092592</v>
      </c>
      <c r="Q1972" s="13">
        <f t="shared" si="182"/>
        <v>42027.257905092592</v>
      </c>
      <c r="R1972" s="7">
        <f t="shared" si="183"/>
        <v>55.131578947368418</v>
      </c>
      <c r="S1972" t="str">
        <f t="shared" si="184"/>
        <v>theater</v>
      </c>
      <c r="T1972" t="str">
        <f t="shared" si="185"/>
        <v>plays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80"/>
        <v>108.80000000000001</v>
      </c>
      <c r="P1973" s="13">
        <f t="shared" si="181"/>
        <v>42135.560694444444</v>
      </c>
      <c r="Q1973" s="13">
        <f t="shared" si="182"/>
        <v>42165.560694444444</v>
      </c>
      <c r="R1973" s="7">
        <f t="shared" si="183"/>
        <v>26.536585365853657</v>
      </c>
      <c r="S1973" t="str">
        <f t="shared" si="184"/>
        <v>theater</v>
      </c>
      <c r="T1973" t="str">
        <f t="shared" si="185"/>
        <v>plays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80"/>
        <v>111.00000000000001</v>
      </c>
      <c r="P1974" s="13">
        <f t="shared" si="181"/>
        <v>41869.490671296298</v>
      </c>
      <c r="Q1974" s="13">
        <f t="shared" si="182"/>
        <v>41899.490671296298</v>
      </c>
      <c r="R1974" s="7">
        <f t="shared" si="183"/>
        <v>58.421052631578945</v>
      </c>
      <c r="S1974" t="str">
        <f t="shared" si="184"/>
        <v>theater</v>
      </c>
      <c r="T1974" t="str">
        <f t="shared" si="185"/>
        <v>plays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80"/>
        <v>100.47999999999999</v>
      </c>
      <c r="P1975" s="13">
        <f t="shared" si="181"/>
        <v>41982.438611111109</v>
      </c>
      <c r="Q1975" s="13">
        <f t="shared" si="182"/>
        <v>42012.438611111109</v>
      </c>
      <c r="R1975" s="7">
        <f t="shared" si="183"/>
        <v>122.53658536585365</v>
      </c>
      <c r="S1975" t="str">
        <f t="shared" si="184"/>
        <v>theater</v>
      </c>
      <c r="T1975" t="str">
        <f t="shared" si="185"/>
        <v>plays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80"/>
        <v>114.35</v>
      </c>
      <c r="P1976" s="13">
        <f t="shared" si="181"/>
        <v>41976.081979166673</v>
      </c>
      <c r="Q1976" s="13">
        <f t="shared" si="182"/>
        <v>42004.041666666672</v>
      </c>
      <c r="R1976" s="7">
        <f t="shared" si="183"/>
        <v>87.961538461538467</v>
      </c>
      <c r="S1976" t="str">
        <f t="shared" si="184"/>
        <v>theater</v>
      </c>
      <c r="T1976" t="str">
        <f t="shared" si="185"/>
        <v>plays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80"/>
        <v>122.06666666666666</v>
      </c>
      <c r="P1977" s="13">
        <f t="shared" si="181"/>
        <v>41912.608946759261</v>
      </c>
      <c r="Q1977" s="13">
        <f t="shared" si="182"/>
        <v>41942.608946759261</v>
      </c>
      <c r="R1977" s="7">
        <f t="shared" si="183"/>
        <v>73.239999999999995</v>
      </c>
      <c r="S1977" t="str">
        <f t="shared" si="184"/>
        <v>theater</v>
      </c>
      <c r="T1977" t="str">
        <f t="shared" si="185"/>
        <v>plays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80"/>
        <v>100</v>
      </c>
      <c r="P1978" s="13">
        <f t="shared" si="181"/>
        <v>42146.320393518516</v>
      </c>
      <c r="Q1978" s="13">
        <f t="shared" si="182"/>
        <v>42176.320393518516</v>
      </c>
      <c r="R1978" s="7">
        <f t="shared" si="183"/>
        <v>55.555555555555557</v>
      </c>
      <c r="S1978" t="str">
        <f t="shared" si="184"/>
        <v>theater</v>
      </c>
      <c r="T1978" t="str">
        <f t="shared" si="185"/>
        <v>plays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80"/>
        <v>102.8</v>
      </c>
      <c r="P1979" s="13">
        <f t="shared" si="181"/>
        <v>41921.125532407408</v>
      </c>
      <c r="Q1979" s="13">
        <f t="shared" si="182"/>
        <v>41951.167199074072</v>
      </c>
      <c r="R1979" s="7">
        <f t="shared" si="183"/>
        <v>39.53846153846154</v>
      </c>
      <c r="S1979" t="str">
        <f t="shared" si="184"/>
        <v>theater</v>
      </c>
      <c r="T1979" t="str">
        <f t="shared" si="185"/>
        <v>plays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80"/>
        <v>106.12068965517241</v>
      </c>
      <c r="P1980" s="13">
        <f t="shared" si="181"/>
        <v>41926.692685185182</v>
      </c>
      <c r="Q1980" s="13">
        <f t="shared" si="182"/>
        <v>41956.734351851846</v>
      </c>
      <c r="R1980" s="7">
        <f t="shared" si="183"/>
        <v>136.77777777777777</v>
      </c>
      <c r="S1980" t="str">
        <f t="shared" si="184"/>
        <v>theater</v>
      </c>
      <c r="T1980" t="str">
        <f t="shared" si="185"/>
        <v>plays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80"/>
        <v>101.33000000000001</v>
      </c>
      <c r="P1981" s="13">
        <f t="shared" si="181"/>
        <v>42561.533877314811</v>
      </c>
      <c r="Q1981" s="13">
        <f t="shared" si="182"/>
        <v>42592.915972222225</v>
      </c>
      <c r="R1981" s="7">
        <f t="shared" si="183"/>
        <v>99.343137254901961</v>
      </c>
      <c r="S1981" t="str">
        <f t="shared" si="184"/>
        <v>theater</v>
      </c>
      <c r="T1981" t="str">
        <f t="shared" si="185"/>
        <v>plays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80"/>
        <v>100</v>
      </c>
      <c r="P1982" s="13">
        <f t="shared" si="181"/>
        <v>42649.29923611111</v>
      </c>
      <c r="Q1982" s="13">
        <f t="shared" si="182"/>
        <v>42709.340902777782</v>
      </c>
      <c r="R1982" s="7">
        <f t="shared" si="183"/>
        <v>20</v>
      </c>
      <c r="S1982" t="str">
        <f t="shared" si="184"/>
        <v>theater</v>
      </c>
      <c r="T1982" t="str">
        <f t="shared" si="185"/>
        <v>plays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80"/>
        <v>130</v>
      </c>
      <c r="P1983" s="13">
        <f t="shared" si="181"/>
        <v>42093.536840277782</v>
      </c>
      <c r="Q1983" s="13">
        <f t="shared" si="182"/>
        <v>42120.01944444445</v>
      </c>
      <c r="R1983" s="7">
        <f t="shared" si="183"/>
        <v>28.888888888888889</v>
      </c>
      <c r="S1983" t="str">
        <f t="shared" si="184"/>
        <v>theater</v>
      </c>
      <c r="T1983" t="str">
        <f t="shared" si="185"/>
        <v>plays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80"/>
        <v>100.01333333333334</v>
      </c>
      <c r="P1984" s="13">
        <f t="shared" si="181"/>
        <v>42460.483530092592</v>
      </c>
      <c r="Q1984" s="13">
        <f t="shared" si="182"/>
        <v>42490.483530092592</v>
      </c>
      <c r="R1984" s="7">
        <f t="shared" si="183"/>
        <v>40.545945945945945</v>
      </c>
      <c r="S1984" t="str">
        <f t="shared" si="184"/>
        <v>theater</v>
      </c>
      <c r="T1984" t="str">
        <f t="shared" si="185"/>
        <v>plays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80"/>
        <v>100</v>
      </c>
      <c r="P1985" s="13">
        <f t="shared" si="181"/>
        <v>42430.512222222227</v>
      </c>
      <c r="Q1985" s="13">
        <f t="shared" si="182"/>
        <v>42460.470555555556</v>
      </c>
      <c r="R1985" s="7">
        <f t="shared" si="183"/>
        <v>35.714285714285715</v>
      </c>
      <c r="S1985" t="str">
        <f t="shared" si="184"/>
        <v>theater</v>
      </c>
      <c r="T1985" t="str">
        <f t="shared" si="185"/>
        <v>plays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86">(E1986/D1986)*100</f>
        <v>113.88888888888889</v>
      </c>
      <c r="P1986" s="13">
        <f t="shared" ref="P1986:P2049" si="187">(((J1986/60)/60)/24)+DATE(1970,1,1)+(-6/24)</f>
        <v>42025.926180555558</v>
      </c>
      <c r="Q1986" s="13">
        <f t="shared" ref="Q1986:Q2049" si="188">(((I1986/60)/60)/24)+DATE(1970,1,1)+(-6/24)</f>
        <v>42063.957638888889</v>
      </c>
      <c r="R1986" s="7">
        <f t="shared" ref="R1986:R2049" si="189">E1986/L1986</f>
        <v>37.962962962962962</v>
      </c>
      <c r="S1986" t="str">
        <f t="shared" ref="S1986:S2049" si="190">LEFT(N1986,SEARCH("/",N1986,1)-1)</f>
        <v>theater</v>
      </c>
      <c r="T1986" t="str">
        <f t="shared" ref="T1986:T2049" si="191">RIGHT(N1986,LEN(N1986)-SEARCH("/",N1986,1))</f>
        <v>plays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si="186"/>
        <v>100</v>
      </c>
      <c r="P1987" s="13">
        <f t="shared" si="187"/>
        <v>41836.221180555556</v>
      </c>
      <c r="Q1987" s="13">
        <f t="shared" si="188"/>
        <v>41850.221180555556</v>
      </c>
      <c r="R1987" s="7">
        <f t="shared" si="189"/>
        <v>33.333333333333336</v>
      </c>
      <c r="S1987" t="str">
        <f t="shared" si="190"/>
        <v>theater</v>
      </c>
      <c r="T1987" t="str">
        <f t="shared" si="191"/>
        <v>plays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86"/>
        <v>287</v>
      </c>
      <c r="P1988" s="13">
        <f t="shared" si="187"/>
        <v>42450.845856481479</v>
      </c>
      <c r="Q1988" s="13">
        <f t="shared" si="188"/>
        <v>42464.845856481479</v>
      </c>
      <c r="R1988" s="7">
        <f t="shared" si="189"/>
        <v>58.571428571428569</v>
      </c>
      <c r="S1988" t="str">
        <f t="shared" si="190"/>
        <v>theater</v>
      </c>
      <c r="T1988" t="str">
        <f t="shared" si="191"/>
        <v>plays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86"/>
        <v>108.5</v>
      </c>
      <c r="P1989" s="13">
        <f t="shared" si="187"/>
        <v>42418.175983796296</v>
      </c>
      <c r="Q1989" s="13">
        <f t="shared" si="188"/>
        <v>42478.134317129632</v>
      </c>
      <c r="R1989" s="7">
        <f t="shared" si="189"/>
        <v>135.625</v>
      </c>
      <c r="S1989" t="str">
        <f t="shared" si="190"/>
        <v>theater</v>
      </c>
      <c r="T1989" t="str">
        <f t="shared" si="191"/>
        <v>plays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86"/>
        <v>115.5</v>
      </c>
      <c r="P1990" s="13">
        <f t="shared" si="187"/>
        <v>42168.066481481481</v>
      </c>
      <c r="Q1990" s="13">
        <f t="shared" si="188"/>
        <v>42198.066481481481</v>
      </c>
      <c r="R1990" s="7">
        <f t="shared" si="189"/>
        <v>30.9375</v>
      </c>
      <c r="S1990" t="str">
        <f t="shared" si="190"/>
        <v>theater</v>
      </c>
      <c r="T1990" t="str">
        <f t="shared" si="191"/>
        <v>plays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86"/>
        <v>119.11764705882352</v>
      </c>
      <c r="P1991" s="13">
        <f t="shared" si="187"/>
        <v>41964.466319444444</v>
      </c>
      <c r="Q1991" s="13">
        <f t="shared" si="188"/>
        <v>41994.466319444444</v>
      </c>
      <c r="R1991" s="7">
        <f t="shared" si="189"/>
        <v>176.08695652173913</v>
      </c>
      <c r="S1991" t="str">
        <f t="shared" si="190"/>
        <v>theater</v>
      </c>
      <c r="T1991" t="str">
        <f t="shared" si="191"/>
        <v>plays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86"/>
        <v>109.42666666666668</v>
      </c>
      <c r="P1992" s="13">
        <f t="shared" si="187"/>
        <v>42576.447569444441</v>
      </c>
      <c r="Q1992" s="13">
        <f t="shared" si="188"/>
        <v>42636.447569444441</v>
      </c>
      <c r="R1992" s="7">
        <f t="shared" si="189"/>
        <v>151.9814814814815</v>
      </c>
      <c r="S1992" t="str">
        <f t="shared" si="190"/>
        <v>theater</v>
      </c>
      <c r="T1992" t="str">
        <f t="shared" si="191"/>
        <v>plays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86"/>
        <v>126.6</v>
      </c>
      <c r="P1993" s="13">
        <f t="shared" si="187"/>
        <v>42503.289976851855</v>
      </c>
      <c r="Q1993" s="13">
        <f t="shared" si="188"/>
        <v>42548.541666666672</v>
      </c>
      <c r="R1993" s="7">
        <f t="shared" si="189"/>
        <v>22.607142857142858</v>
      </c>
      <c r="S1993" t="str">
        <f t="shared" si="190"/>
        <v>theater</v>
      </c>
      <c r="T1993" t="str">
        <f t="shared" si="191"/>
        <v>plays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86"/>
        <v>100.49999999999999</v>
      </c>
      <c r="P1994" s="13">
        <f t="shared" si="187"/>
        <v>42101.578819444447</v>
      </c>
      <c r="Q1994" s="13">
        <f t="shared" si="188"/>
        <v>42123.708333333328</v>
      </c>
      <c r="R1994" s="7">
        <f t="shared" si="189"/>
        <v>18.272727272727273</v>
      </c>
      <c r="S1994" t="str">
        <f t="shared" si="190"/>
        <v>theater</v>
      </c>
      <c r="T1994" t="str">
        <f t="shared" si="191"/>
        <v>plays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86"/>
        <v>127.49999999999999</v>
      </c>
      <c r="P1995" s="13">
        <f t="shared" si="187"/>
        <v>42125.397534722222</v>
      </c>
      <c r="Q1995" s="13">
        <f t="shared" si="188"/>
        <v>42150.397534722222</v>
      </c>
      <c r="R1995" s="7">
        <f t="shared" si="189"/>
        <v>82.258064516129039</v>
      </c>
      <c r="S1995" t="str">
        <f t="shared" si="190"/>
        <v>theater</v>
      </c>
      <c r="T1995" t="str">
        <f t="shared" si="191"/>
        <v>plays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86"/>
        <v>100.05999999999999</v>
      </c>
      <c r="P1996" s="13">
        <f t="shared" si="187"/>
        <v>41902.083726851852</v>
      </c>
      <c r="Q1996" s="13">
        <f t="shared" si="188"/>
        <v>41932.083726851852</v>
      </c>
      <c r="R1996" s="7">
        <f t="shared" si="189"/>
        <v>68.534246575342465</v>
      </c>
      <c r="S1996" t="str">
        <f t="shared" si="190"/>
        <v>theater</v>
      </c>
      <c r="T1996" t="str">
        <f t="shared" si="191"/>
        <v>plays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86"/>
        <v>175</v>
      </c>
      <c r="P1997" s="13">
        <f t="shared" si="187"/>
        <v>42003.698425925926</v>
      </c>
      <c r="Q1997" s="13">
        <f t="shared" si="188"/>
        <v>42027.957638888889</v>
      </c>
      <c r="R1997" s="7">
        <f t="shared" si="189"/>
        <v>68.055555555555557</v>
      </c>
      <c r="S1997" t="str">
        <f t="shared" si="190"/>
        <v>theater</v>
      </c>
      <c r="T1997" t="str">
        <f t="shared" si="191"/>
        <v>plays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86"/>
        <v>127.25</v>
      </c>
      <c r="P1998" s="13">
        <f t="shared" si="187"/>
        <v>41988.579942129625</v>
      </c>
      <c r="Q1998" s="13">
        <f t="shared" si="188"/>
        <v>42045.957638888889</v>
      </c>
      <c r="R1998" s="7">
        <f t="shared" si="189"/>
        <v>72.714285714285708</v>
      </c>
      <c r="S1998" t="str">
        <f t="shared" si="190"/>
        <v>theater</v>
      </c>
      <c r="T1998" t="str">
        <f t="shared" si="191"/>
        <v>plays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86"/>
        <v>110.63333333333334</v>
      </c>
      <c r="P1999" s="13">
        <f t="shared" si="187"/>
        <v>41974.648599537039</v>
      </c>
      <c r="Q1999" s="13">
        <f t="shared" si="188"/>
        <v>42009.601388888885</v>
      </c>
      <c r="R1999" s="7">
        <f t="shared" si="189"/>
        <v>77.186046511627907</v>
      </c>
      <c r="S1999" t="str">
        <f t="shared" si="190"/>
        <v>theater</v>
      </c>
      <c r="T1999" t="str">
        <f t="shared" si="191"/>
        <v>plays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86"/>
        <v>125.93749999999999</v>
      </c>
      <c r="P2000" s="13">
        <f t="shared" si="187"/>
        <v>42591.816921296297</v>
      </c>
      <c r="Q2000" s="13">
        <f t="shared" si="188"/>
        <v>42616.816921296297</v>
      </c>
      <c r="R2000" s="7">
        <f t="shared" si="189"/>
        <v>55.972222222222221</v>
      </c>
      <c r="S2000" t="str">
        <f t="shared" si="190"/>
        <v>theater</v>
      </c>
      <c r="T2000" t="str">
        <f t="shared" si="191"/>
        <v>plays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86"/>
        <v>118.5</v>
      </c>
      <c r="P2001" s="13">
        <f t="shared" si="187"/>
        <v>42049.758368055554</v>
      </c>
      <c r="Q2001" s="13">
        <f t="shared" si="188"/>
        <v>42076.040972222225</v>
      </c>
      <c r="R2001" s="7">
        <f t="shared" si="189"/>
        <v>49.693548387096776</v>
      </c>
      <c r="S2001" t="str">
        <f t="shared" si="190"/>
        <v>theater</v>
      </c>
      <c r="T2001" t="str">
        <f t="shared" si="191"/>
        <v>plays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86"/>
        <v>107.72727272727273</v>
      </c>
      <c r="P2002" s="13">
        <f t="shared" si="187"/>
        <v>41856.465069444443</v>
      </c>
      <c r="Q2002" s="13">
        <f t="shared" si="188"/>
        <v>41877.465069444443</v>
      </c>
      <c r="R2002" s="7">
        <f t="shared" si="189"/>
        <v>79</v>
      </c>
      <c r="S2002" t="str">
        <f t="shared" si="190"/>
        <v>theater</v>
      </c>
      <c r="T2002" t="str">
        <f t="shared" si="191"/>
        <v>plays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86"/>
        <v>102.60000000000001</v>
      </c>
      <c r="P2003" s="13">
        <f t="shared" si="187"/>
        <v>42417.335532407407</v>
      </c>
      <c r="Q2003" s="13">
        <f t="shared" si="188"/>
        <v>42431.999305555553</v>
      </c>
      <c r="R2003" s="7">
        <f t="shared" si="189"/>
        <v>77.727272727272734</v>
      </c>
      <c r="S2003" t="str">
        <f t="shared" si="190"/>
        <v>theater</v>
      </c>
      <c r="T2003" t="str">
        <f t="shared" si="191"/>
        <v>plays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86"/>
        <v>110.1</v>
      </c>
      <c r="P2004" s="13">
        <f t="shared" si="187"/>
        <v>41866.54886574074</v>
      </c>
      <c r="Q2004" s="13">
        <f t="shared" si="188"/>
        <v>41884.957638888889</v>
      </c>
      <c r="R2004" s="7">
        <f t="shared" si="189"/>
        <v>40.777777777777779</v>
      </c>
      <c r="S2004" t="str">
        <f t="shared" si="190"/>
        <v>theater</v>
      </c>
      <c r="T2004" t="str">
        <f t="shared" si="191"/>
        <v>plays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86"/>
        <v>202</v>
      </c>
      <c r="P2005" s="13">
        <f t="shared" si="187"/>
        <v>42220.54487268519</v>
      </c>
      <c r="Q2005" s="13">
        <f t="shared" si="188"/>
        <v>42245.75</v>
      </c>
      <c r="R2005" s="7">
        <f t="shared" si="189"/>
        <v>59.411764705882355</v>
      </c>
      <c r="S2005" t="str">
        <f t="shared" si="190"/>
        <v>theater</v>
      </c>
      <c r="T2005" t="str">
        <f t="shared" si="191"/>
        <v>plays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86"/>
        <v>130</v>
      </c>
      <c r="P2006" s="13">
        <f t="shared" si="187"/>
        <v>42628.599120370374</v>
      </c>
      <c r="Q2006" s="13">
        <f t="shared" si="188"/>
        <v>42656.599120370374</v>
      </c>
      <c r="R2006" s="7">
        <f t="shared" si="189"/>
        <v>3.25</v>
      </c>
      <c r="S2006" t="str">
        <f t="shared" si="190"/>
        <v>theater</v>
      </c>
      <c r="T2006" t="str">
        <f t="shared" si="191"/>
        <v>plays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86"/>
        <v>104.35000000000001</v>
      </c>
      <c r="P2007" s="13">
        <f t="shared" si="187"/>
        <v>41990.74863425926</v>
      </c>
      <c r="Q2007" s="13">
        <f t="shared" si="188"/>
        <v>42020.74863425926</v>
      </c>
      <c r="R2007" s="7">
        <f t="shared" si="189"/>
        <v>39.377358490566039</v>
      </c>
      <c r="S2007" t="str">
        <f t="shared" si="190"/>
        <v>theater</v>
      </c>
      <c r="T2007" t="str">
        <f t="shared" si="191"/>
        <v>plays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86"/>
        <v>100.05</v>
      </c>
      <c r="P2008" s="13">
        <f t="shared" si="187"/>
        <v>42447.644432870366</v>
      </c>
      <c r="Q2008" s="13">
        <f t="shared" si="188"/>
        <v>42507.644432870366</v>
      </c>
      <c r="R2008" s="7">
        <f t="shared" si="189"/>
        <v>81.673469387755105</v>
      </c>
      <c r="S2008" t="str">
        <f t="shared" si="190"/>
        <v>theater</v>
      </c>
      <c r="T2008" t="str">
        <f t="shared" si="191"/>
        <v>plays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86"/>
        <v>170.66666666666669</v>
      </c>
      <c r="P2009" s="13">
        <f t="shared" si="187"/>
        <v>42283.614351851851</v>
      </c>
      <c r="Q2009" s="13">
        <f t="shared" si="188"/>
        <v>42313.656018518523</v>
      </c>
      <c r="R2009" s="7">
        <f t="shared" si="189"/>
        <v>44.912280701754383</v>
      </c>
      <c r="S2009" t="str">
        <f t="shared" si="190"/>
        <v>theater</v>
      </c>
      <c r="T2009" t="str">
        <f t="shared" si="191"/>
        <v>plays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86"/>
        <v>112.83333333333334</v>
      </c>
      <c r="P2010" s="13">
        <f t="shared" si="187"/>
        <v>42482.765694444446</v>
      </c>
      <c r="Q2010" s="13">
        <f t="shared" si="188"/>
        <v>42489.040972222225</v>
      </c>
      <c r="R2010" s="7">
        <f t="shared" si="189"/>
        <v>49.05797101449275</v>
      </c>
      <c r="S2010" t="str">
        <f t="shared" si="190"/>
        <v>theater</v>
      </c>
      <c r="T2010" t="str">
        <f t="shared" si="191"/>
        <v>plays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86"/>
        <v>184</v>
      </c>
      <c r="P2011" s="13">
        <f t="shared" si="187"/>
        <v>42383.543124999997</v>
      </c>
      <c r="Q2011" s="13">
        <f t="shared" si="188"/>
        <v>42413.543124999997</v>
      </c>
      <c r="R2011" s="7">
        <f t="shared" si="189"/>
        <v>30.666666666666668</v>
      </c>
      <c r="S2011" t="str">
        <f t="shared" si="190"/>
        <v>theater</v>
      </c>
      <c r="T2011" t="str">
        <f t="shared" si="191"/>
        <v>plays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86"/>
        <v>130.26666666666665</v>
      </c>
      <c r="P2012" s="13">
        <f t="shared" si="187"/>
        <v>42566.354826388888</v>
      </c>
      <c r="Q2012" s="13">
        <f t="shared" si="188"/>
        <v>42596.354826388888</v>
      </c>
      <c r="R2012" s="7">
        <f t="shared" si="189"/>
        <v>61.0625</v>
      </c>
      <c r="S2012" t="str">
        <f t="shared" si="190"/>
        <v>theater</v>
      </c>
      <c r="T2012" t="str">
        <f t="shared" si="191"/>
        <v>plays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86"/>
        <v>105.45454545454544</v>
      </c>
      <c r="P2013" s="13">
        <f t="shared" si="187"/>
        <v>42338.713912037041</v>
      </c>
      <c r="Q2013" s="13">
        <f t="shared" si="188"/>
        <v>42352.75</v>
      </c>
      <c r="R2013" s="7">
        <f t="shared" si="189"/>
        <v>29</v>
      </c>
      <c r="S2013" t="str">
        <f t="shared" si="190"/>
        <v>theater</v>
      </c>
      <c r="T2013" t="str">
        <f t="shared" si="191"/>
        <v>plays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86"/>
        <v>100</v>
      </c>
      <c r="P2014" s="13">
        <f t="shared" si="187"/>
        <v>42506.459375000006</v>
      </c>
      <c r="Q2014" s="13">
        <f t="shared" si="188"/>
        <v>42538.333333333328</v>
      </c>
      <c r="R2014" s="7">
        <f t="shared" si="189"/>
        <v>29.62962962962963</v>
      </c>
      <c r="S2014" t="str">
        <f t="shared" si="190"/>
        <v>theater</v>
      </c>
      <c r="T2014" t="str">
        <f t="shared" si="191"/>
        <v>plays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86"/>
        <v>153.31632653061226</v>
      </c>
      <c r="P2015" s="13">
        <f t="shared" si="187"/>
        <v>42429.741724537031</v>
      </c>
      <c r="Q2015" s="13">
        <f t="shared" si="188"/>
        <v>42459.700057870374</v>
      </c>
      <c r="R2015" s="7">
        <f t="shared" si="189"/>
        <v>143.0952380952381</v>
      </c>
      <c r="S2015" t="str">
        <f t="shared" si="190"/>
        <v>theater</v>
      </c>
      <c r="T2015" t="str">
        <f t="shared" si="191"/>
        <v>plays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86"/>
        <v>162.30000000000001</v>
      </c>
      <c r="P2016" s="13">
        <f t="shared" si="187"/>
        <v>42203.182129629626</v>
      </c>
      <c r="Q2016" s="13">
        <f t="shared" si="188"/>
        <v>42233.182129629626</v>
      </c>
      <c r="R2016" s="7">
        <f t="shared" si="189"/>
        <v>52.354838709677416</v>
      </c>
      <c r="S2016" t="str">
        <f t="shared" si="190"/>
        <v>theater</v>
      </c>
      <c r="T2016" t="str">
        <f t="shared" si="191"/>
        <v>plays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86"/>
        <v>136</v>
      </c>
      <c r="P2017" s="13">
        <f t="shared" si="187"/>
        <v>42072.120381944449</v>
      </c>
      <c r="Q2017" s="13">
        <f t="shared" si="188"/>
        <v>42102.120381944449</v>
      </c>
      <c r="R2017" s="7">
        <f t="shared" si="189"/>
        <v>66.666666666666671</v>
      </c>
      <c r="S2017" t="str">
        <f t="shared" si="190"/>
        <v>theater</v>
      </c>
      <c r="T2017" t="str">
        <f t="shared" si="191"/>
        <v>plays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86"/>
        <v>144.4</v>
      </c>
      <c r="P2018" s="13">
        <f t="shared" si="187"/>
        <v>41789.476979166669</v>
      </c>
      <c r="Q2018" s="13">
        <f t="shared" si="188"/>
        <v>41799.476979166669</v>
      </c>
      <c r="R2018" s="7">
        <f t="shared" si="189"/>
        <v>126.66666666666667</v>
      </c>
      <c r="S2018" t="str">
        <f t="shared" si="190"/>
        <v>theater</v>
      </c>
      <c r="T2018" t="str">
        <f t="shared" si="191"/>
        <v>plays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86"/>
        <v>100</v>
      </c>
      <c r="P2019" s="13">
        <f t="shared" si="187"/>
        <v>41788.33997685185</v>
      </c>
      <c r="Q2019" s="13">
        <f t="shared" si="188"/>
        <v>41818.33997685185</v>
      </c>
      <c r="R2019" s="7">
        <f t="shared" si="189"/>
        <v>62.5</v>
      </c>
      <c r="S2019" t="str">
        <f t="shared" si="190"/>
        <v>theater</v>
      </c>
      <c r="T2019" t="str">
        <f t="shared" si="191"/>
        <v>plays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86"/>
        <v>100.8</v>
      </c>
      <c r="P2020" s="13">
        <f t="shared" si="187"/>
        <v>42143.791851851856</v>
      </c>
      <c r="Q2020" s="13">
        <f t="shared" si="188"/>
        <v>42173.791851851856</v>
      </c>
      <c r="R2020" s="7">
        <f t="shared" si="189"/>
        <v>35.492957746478872</v>
      </c>
      <c r="S2020" t="str">
        <f t="shared" si="190"/>
        <v>theater</v>
      </c>
      <c r="T2020" t="str">
        <f t="shared" si="191"/>
        <v>plays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86"/>
        <v>106.80000000000001</v>
      </c>
      <c r="P2021" s="13">
        <f t="shared" si="187"/>
        <v>42318.343703703707</v>
      </c>
      <c r="Q2021" s="13">
        <f t="shared" si="188"/>
        <v>42348.343703703707</v>
      </c>
      <c r="R2021" s="7">
        <f t="shared" si="189"/>
        <v>37.083333333333336</v>
      </c>
      <c r="S2021" t="str">
        <f t="shared" si="190"/>
        <v>theater</v>
      </c>
      <c r="T2021" t="str">
        <f t="shared" si="191"/>
        <v>plays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86"/>
        <v>124.8</v>
      </c>
      <c r="P2022" s="13">
        <f t="shared" si="187"/>
        <v>42052.699814814812</v>
      </c>
      <c r="Q2022" s="13">
        <f t="shared" si="188"/>
        <v>42082.658148148148</v>
      </c>
      <c r="R2022" s="7">
        <f t="shared" si="189"/>
        <v>69.333333333333329</v>
      </c>
      <c r="S2022" t="str">
        <f t="shared" si="190"/>
        <v>theater</v>
      </c>
      <c r="T2022" t="str">
        <f t="shared" si="191"/>
        <v>plays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86"/>
        <v>118.91891891891892</v>
      </c>
      <c r="P2023" s="13">
        <f t="shared" si="187"/>
        <v>42779.360289351855</v>
      </c>
      <c r="Q2023" s="13">
        <f t="shared" si="188"/>
        <v>42793.75</v>
      </c>
      <c r="R2023" s="7">
        <f t="shared" si="189"/>
        <v>17.254901960784313</v>
      </c>
      <c r="S2023" t="str">
        <f t="shared" si="190"/>
        <v>theater</v>
      </c>
      <c r="T2023" t="str">
        <f t="shared" si="191"/>
        <v>plays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86"/>
        <v>101</v>
      </c>
      <c r="P2024" s="13">
        <f t="shared" si="187"/>
        <v>42128.377893518518</v>
      </c>
      <c r="Q2024" s="13">
        <f t="shared" si="188"/>
        <v>42158.377893518518</v>
      </c>
      <c r="R2024" s="7">
        <f t="shared" si="189"/>
        <v>36.071428571428569</v>
      </c>
      <c r="S2024" t="str">
        <f t="shared" si="190"/>
        <v>theater</v>
      </c>
      <c r="T2024" t="str">
        <f t="shared" si="191"/>
        <v>plays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86"/>
        <v>112.99999999999999</v>
      </c>
      <c r="P2025" s="13">
        <f t="shared" si="187"/>
        <v>42660.882245370376</v>
      </c>
      <c r="Q2025" s="13">
        <f t="shared" si="188"/>
        <v>42693.666666666672</v>
      </c>
      <c r="R2025" s="7">
        <f t="shared" si="189"/>
        <v>66.470588235294116</v>
      </c>
      <c r="S2025" t="str">
        <f t="shared" si="190"/>
        <v>theater</v>
      </c>
      <c r="T2025" t="str">
        <f t="shared" si="191"/>
        <v>plays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86"/>
        <v>105.19047619047619</v>
      </c>
      <c r="P2026" s="13">
        <f t="shared" si="187"/>
        <v>42037.688206018516</v>
      </c>
      <c r="Q2026" s="13">
        <f t="shared" si="188"/>
        <v>42067.916666666672</v>
      </c>
      <c r="R2026" s="7">
        <f t="shared" si="189"/>
        <v>56.065989847715734</v>
      </c>
      <c r="S2026" t="str">
        <f t="shared" si="190"/>
        <v>theater</v>
      </c>
      <c r="T2026" t="str">
        <f t="shared" si="191"/>
        <v>plays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86"/>
        <v>109.73333333333332</v>
      </c>
      <c r="P2027" s="13">
        <f t="shared" si="187"/>
        <v>42619.685694444444</v>
      </c>
      <c r="Q2027" s="13">
        <f t="shared" si="188"/>
        <v>42643.625</v>
      </c>
      <c r="R2027" s="7">
        <f t="shared" si="189"/>
        <v>47.028571428571432</v>
      </c>
      <c r="S2027" t="str">
        <f t="shared" si="190"/>
        <v>theater</v>
      </c>
      <c r="T2027" t="str">
        <f t="shared" si="191"/>
        <v>plays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86"/>
        <v>100.099</v>
      </c>
      <c r="P2028" s="13">
        <f t="shared" si="187"/>
        <v>41876.971886574072</v>
      </c>
      <c r="Q2028" s="13">
        <f t="shared" si="188"/>
        <v>41909.890972222223</v>
      </c>
      <c r="R2028" s="7">
        <f t="shared" si="189"/>
        <v>47.666190476190479</v>
      </c>
      <c r="S2028" t="str">
        <f t="shared" si="190"/>
        <v>theater</v>
      </c>
      <c r="T2028" t="str">
        <f t="shared" si="191"/>
        <v>plays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86"/>
        <v>120</v>
      </c>
      <c r="P2029" s="13">
        <f t="shared" si="187"/>
        <v>41828.486921296295</v>
      </c>
      <c r="Q2029" s="13">
        <f t="shared" si="188"/>
        <v>41846.041666666664</v>
      </c>
      <c r="R2029" s="7">
        <f t="shared" si="189"/>
        <v>88.235294117647058</v>
      </c>
      <c r="S2029" t="str">
        <f t="shared" si="190"/>
        <v>theater</v>
      </c>
      <c r="T2029" t="str">
        <f t="shared" si="191"/>
        <v>plays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86"/>
        <v>104.93333333333332</v>
      </c>
      <c r="P2030" s="13">
        <f t="shared" si="187"/>
        <v>42545.524189814809</v>
      </c>
      <c r="Q2030" s="13">
        <f t="shared" si="188"/>
        <v>42605.524189814809</v>
      </c>
      <c r="R2030" s="7">
        <f t="shared" si="189"/>
        <v>80.717948717948715</v>
      </c>
      <c r="S2030" t="str">
        <f t="shared" si="190"/>
        <v>theater</v>
      </c>
      <c r="T2030" t="str">
        <f t="shared" si="191"/>
        <v>plays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86"/>
        <v>102.66666666666666</v>
      </c>
      <c r="P2031" s="13">
        <f t="shared" si="187"/>
        <v>42157.402511574073</v>
      </c>
      <c r="Q2031" s="13">
        <f t="shared" si="188"/>
        <v>42187.402511574073</v>
      </c>
      <c r="R2031" s="7">
        <f t="shared" si="189"/>
        <v>39.487179487179489</v>
      </c>
      <c r="S2031" t="str">
        <f t="shared" si="190"/>
        <v>theater</v>
      </c>
      <c r="T2031" t="str">
        <f t="shared" si="191"/>
        <v>plays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86"/>
        <v>101.82500000000002</v>
      </c>
      <c r="P2032" s="13">
        <f t="shared" si="187"/>
        <v>41846.417326388888</v>
      </c>
      <c r="Q2032" s="13">
        <f t="shared" si="188"/>
        <v>41867.417326388888</v>
      </c>
      <c r="R2032" s="7">
        <f t="shared" si="189"/>
        <v>84.854166666666671</v>
      </c>
      <c r="S2032" t="str">
        <f t="shared" si="190"/>
        <v>theater</v>
      </c>
      <c r="T2032" t="str">
        <f t="shared" si="191"/>
        <v>plays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86"/>
        <v>100</v>
      </c>
      <c r="P2033" s="13">
        <f t="shared" si="187"/>
        <v>42460.491747685184</v>
      </c>
      <c r="Q2033" s="13">
        <f t="shared" si="188"/>
        <v>42510.915972222225</v>
      </c>
      <c r="R2033" s="7">
        <f t="shared" si="189"/>
        <v>68.965517241379317</v>
      </c>
      <c r="S2033" t="str">
        <f t="shared" si="190"/>
        <v>theater</v>
      </c>
      <c r="T2033" t="str">
        <f t="shared" si="191"/>
        <v>plays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86"/>
        <v>100.38249999999999</v>
      </c>
      <c r="P2034" s="13">
        <f t="shared" si="187"/>
        <v>41887.042187500003</v>
      </c>
      <c r="Q2034" s="13">
        <f t="shared" si="188"/>
        <v>41917.042187500003</v>
      </c>
      <c r="R2034" s="7">
        <f t="shared" si="189"/>
        <v>550.04109589041093</v>
      </c>
      <c r="S2034" t="str">
        <f t="shared" si="190"/>
        <v>theater</v>
      </c>
      <c r="T2034" t="str">
        <f t="shared" si="191"/>
        <v>plays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86"/>
        <v>104</v>
      </c>
      <c r="P2035" s="13">
        <f t="shared" si="187"/>
        <v>41780.462893518517</v>
      </c>
      <c r="Q2035" s="13">
        <f t="shared" si="188"/>
        <v>41806.462893518517</v>
      </c>
      <c r="R2035" s="7">
        <f t="shared" si="189"/>
        <v>97.5</v>
      </c>
      <c r="S2035" t="str">
        <f t="shared" si="190"/>
        <v>theater</v>
      </c>
      <c r="T2035" t="str">
        <f t="shared" si="191"/>
        <v>plays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86"/>
        <v>100</v>
      </c>
      <c r="P2036" s="13">
        <f t="shared" si="187"/>
        <v>42381.228981481487</v>
      </c>
      <c r="Q2036" s="13">
        <f t="shared" si="188"/>
        <v>42402.228981481487</v>
      </c>
      <c r="R2036" s="7">
        <f t="shared" si="189"/>
        <v>29.411764705882351</v>
      </c>
      <c r="S2036" t="str">
        <f t="shared" si="190"/>
        <v>theater</v>
      </c>
      <c r="T2036" t="str">
        <f t="shared" si="191"/>
        <v>plays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86"/>
        <v>104</v>
      </c>
      <c r="P2037" s="13">
        <f t="shared" si="187"/>
        <v>41828.396319444444</v>
      </c>
      <c r="Q2037" s="13">
        <f t="shared" si="188"/>
        <v>41861.415972222225</v>
      </c>
      <c r="R2037" s="7">
        <f t="shared" si="189"/>
        <v>57.777777777777779</v>
      </c>
      <c r="S2037" t="str">
        <f t="shared" si="190"/>
        <v>theater</v>
      </c>
      <c r="T2037" t="str">
        <f t="shared" si="191"/>
        <v>plays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86"/>
        <v>250.66666666666669</v>
      </c>
      <c r="P2038" s="13">
        <f t="shared" si="187"/>
        <v>42596.394699074073</v>
      </c>
      <c r="Q2038" s="13">
        <f t="shared" si="188"/>
        <v>42606.915972222225</v>
      </c>
      <c r="R2038" s="7">
        <f t="shared" si="189"/>
        <v>44.235294117647058</v>
      </c>
      <c r="S2038" t="str">
        <f t="shared" si="190"/>
        <v>theater</v>
      </c>
      <c r="T2038" t="str">
        <f t="shared" si="191"/>
        <v>plays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86"/>
        <v>100.49999999999999</v>
      </c>
      <c r="P2039" s="13">
        <f t="shared" si="187"/>
        <v>42191.113506944443</v>
      </c>
      <c r="Q2039" s="13">
        <f t="shared" si="188"/>
        <v>42221.113506944443</v>
      </c>
      <c r="R2039" s="7">
        <f t="shared" si="189"/>
        <v>60.909090909090907</v>
      </c>
      <c r="S2039" t="str">
        <f t="shared" si="190"/>
        <v>theater</v>
      </c>
      <c r="T2039" t="str">
        <f t="shared" si="191"/>
        <v>plays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86"/>
        <v>174.4</v>
      </c>
      <c r="P2040" s="13">
        <f t="shared" si="187"/>
        <v>42440.166504629626</v>
      </c>
      <c r="Q2040" s="13">
        <f t="shared" si="188"/>
        <v>42463.458333333328</v>
      </c>
      <c r="R2040" s="7">
        <f t="shared" si="189"/>
        <v>68.84210526315789</v>
      </c>
      <c r="S2040" t="str">
        <f t="shared" si="190"/>
        <v>theater</v>
      </c>
      <c r="T2040" t="str">
        <f t="shared" si="191"/>
        <v>plays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86"/>
        <v>116.26</v>
      </c>
      <c r="P2041" s="13">
        <f t="shared" si="187"/>
        <v>42173.553217592591</v>
      </c>
      <c r="Q2041" s="13">
        <f t="shared" si="188"/>
        <v>42203.040972222225</v>
      </c>
      <c r="R2041" s="7">
        <f t="shared" si="189"/>
        <v>73.582278481012665</v>
      </c>
      <c r="S2041" t="str">
        <f t="shared" si="190"/>
        <v>theater</v>
      </c>
      <c r="T2041" t="str">
        <f t="shared" si="191"/>
        <v>plays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86"/>
        <v>105.82000000000001</v>
      </c>
      <c r="P2042" s="13">
        <f t="shared" si="187"/>
        <v>42737.660138888896</v>
      </c>
      <c r="Q2042" s="13">
        <f t="shared" si="188"/>
        <v>42767.707638888889</v>
      </c>
      <c r="R2042" s="7">
        <f t="shared" si="189"/>
        <v>115.02173913043478</v>
      </c>
      <c r="S2042" t="str">
        <f t="shared" si="190"/>
        <v>theater</v>
      </c>
      <c r="T2042" t="str">
        <f t="shared" si="191"/>
        <v>plays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86"/>
        <v>110.75</v>
      </c>
      <c r="P2043" s="13">
        <f t="shared" si="187"/>
        <v>42499.379849537043</v>
      </c>
      <c r="Q2043" s="13">
        <f t="shared" si="188"/>
        <v>42522.654166666667</v>
      </c>
      <c r="R2043" s="7">
        <f t="shared" si="189"/>
        <v>110.75</v>
      </c>
      <c r="S2043" t="str">
        <f t="shared" si="190"/>
        <v>theater</v>
      </c>
      <c r="T2043" t="str">
        <f t="shared" si="191"/>
        <v>plays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86"/>
        <v>100.66666666666666</v>
      </c>
      <c r="P2044" s="13">
        <f t="shared" si="187"/>
        <v>41775.608564814815</v>
      </c>
      <c r="Q2044" s="13">
        <f t="shared" si="188"/>
        <v>41821.915972222225</v>
      </c>
      <c r="R2044" s="7">
        <f t="shared" si="189"/>
        <v>75.5</v>
      </c>
      <c r="S2044" t="str">
        <f t="shared" si="190"/>
        <v>theater</v>
      </c>
      <c r="T2044" t="str">
        <f t="shared" si="191"/>
        <v>plays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86"/>
        <v>102.03333333333333</v>
      </c>
      <c r="P2045" s="13">
        <f t="shared" si="187"/>
        <v>42055.027199074073</v>
      </c>
      <c r="Q2045" s="13">
        <f t="shared" si="188"/>
        <v>42082.360416666663</v>
      </c>
      <c r="R2045" s="7">
        <f t="shared" si="189"/>
        <v>235.46153846153845</v>
      </c>
      <c r="S2045" t="str">
        <f t="shared" si="190"/>
        <v>theater</v>
      </c>
      <c r="T2045" t="str">
        <f t="shared" si="191"/>
        <v>plays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86"/>
        <v>100</v>
      </c>
      <c r="P2046" s="13">
        <f t="shared" si="187"/>
        <v>41971.631076388891</v>
      </c>
      <c r="Q2046" s="13">
        <f t="shared" si="188"/>
        <v>41996.631076388891</v>
      </c>
      <c r="R2046" s="7">
        <f t="shared" si="189"/>
        <v>11.363636363636363</v>
      </c>
      <c r="S2046" t="str">
        <f t="shared" si="190"/>
        <v>theater</v>
      </c>
      <c r="T2046" t="str">
        <f t="shared" si="191"/>
        <v>plays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86"/>
        <v>111.00000000000001</v>
      </c>
      <c r="P2047" s="13">
        <f t="shared" si="187"/>
        <v>42447.646666666667</v>
      </c>
      <c r="Q2047" s="13">
        <f t="shared" si="188"/>
        <v>42469.916666666672</v>
      </c>
      <c r="R2047" s="7">
        <f t="shared" si="189"/>
        <v>92.5</v>
      </c>
      <c r="S2047" t="str">
        <f t="shared" si="190"/>
        <v>theater</v>
      </c>
      <c r="T2047" t="str">
        <f t="shared" si="191"/>
        <v>plays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86"/>
        <v>101.42500000000001</v>
      </c>
      <c r="P2048" s="13">
        <f t="shared" si="187"/>
        <v>42063.970069444447</v>
      </c>
      <c r="Q2048" s="13">
        <f t="shared" si="188"/>
        <v>42093.928402777776</v>
      </c>
      <c r="R2048" s="7">
        <f t="shared" si="189"/>
        <v>202.85</v>
      </c>
      <c r="S2048" t="str">
        <f t="shared" si="190"/>
        <v>theater</v>
      </c>
      <c r="T2048" t="str">
        <f t="shared" si="191"/>
        <v>plays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86"/>
        <v>104</v>
      </c>
      <c r="P2049" s="13">
        <f t="shared" si="187"/>
        <v>42665.201736111107</v>
      </c>
      <c r="Q2049" s="13">
        <f t="shared" si="188"/>
        <v>42725.243402777778</v>
      </c>
      <c r="R2049" s="7">
        <f t="shared" si="189"/>
        <v>26</v>
      </c>
      <c r="S2049" t="str">
        <f t="shared" si="190"/>
        <v>theater</v>
      </c>
      <c r="T2049" t="str">
        <f t="shared" si="191"/>
        <v>plays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ref="O2050:O2113" si="192">(E2050/D2050)*100</f>
        <v>109.375</v>
      </c>
      <c r="P2050" s="13">
        <f t="shared" ref="P2050:P2113" si="193">(((J2050/60)/60)/24)+DATE(1970,1,1)+(-6/24)</f>
        <v>42522.998715277776</v>
      </c>
      <c r="Q2050" s="13">
        <f t="shared" ref="Q2050:Q2113" si="194">(((I2050/60)/60)/24)+DATE(1970,1,1)+(-6/24)</f>
        <v>42536.998715277776</v>
      </c>
      <c r="R2050" s="7">
        <f t="shared" ref="R2050:R2113" si="195">E2050/L2050</f>
        <v>46.05263157894737</v>
      </c>
      <c r="S2050" t="str">
        <f t="shared" ref="S2050:S2113" si="196">LEFT(N2050,SEARCH("/",N2050,1)-1)</f>
        <v>theater</v>
      </c>
      <c r="T2050" t="str">
        <f t="shared" ref="T2050:T2113" si="197">RIGHT(N2050,LEN(N2050)-SEARCH("/",N2050,1))</f>
        <v>plays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si="192"/>
        <v>115.16129032258064</v>
      </c>
      <c r="P2051" s="13">
        <f t="shared" si="193"/>
        <v>42294.558124999996</v>
      </c>
      <c r="Q2051" s="13">
        <f t="shared" si="194"/>
        <v>42305.579166666663</v>
      </c>
      <c r="R2051" s="7">
        <f t="shared" si="195"/>
        <v>51</v>
      </c>
      <c r="S2051" t="str">
        <f t="shared" si="196"/>
        <v>theater</v>
      </c>
      <c r="T2051" t="str">
        <f t="shared" si="197"/>
        <v>plays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92"/>
        <v>100</v>
      </c>
      <c r="P2052" s="13">
        <f t="shared" si="193"/>
        <v>41822.65488425926</v>
      </c>
      <c r="Q2052" s="13">
        <f t="shared" si="194"/>
        <v>41844.041666666664</v>
      </c>
      <c r="R2052" s="7">
        <f t="shared" si="195"/>
        <v>31.578947368421051</v>
      </c>
      <c r="S2052" t="str">
        <f t="shared" si="196"/>
        <v>theater</v>
      </c>
      <c r="T2052" t="str">
        <f t="shared" si="197"/>
        <v>plays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92"/>
        <v>103.17033333333335</v>
      </c>
      <c r="P2053" s="13">
        <f t="shared" si="193"/>
        <v>42173.720127314817</v>
      </c>
      <c r="Q2053" s="13">
        <f t="shared" si="194"/>
        <v>42203.720127314817</v>
      </c>
      <c r="R2053" s="7">
        <f t="shared" si="195"/>
        <v>53.363965517241382</v>
      </c>
      <c r="S2053" t="str">
        <f t="shared" si="196"/>
        <v>theater</v>
      </c>
      <c r="T2053" t="str">
        <f t="shared" si="197"/>
        <v>plays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92"/>
        <v>103.49999999999999</v>
      </c>
      <c r="P2054" s="13">
        <f t="shared" si="193"/>
        <v>42185.306157407409</v>
      </c>
      <c r="Q2054" s="13">
        <f t="shared" si="194"/>
        <v>42208.522916666669</v>
      </c>
      <c r="R2054" s="7">
        <f t="shared" si="195"/>
        <v>36.964285714285715</v>
      </c>
      <c r="S2054" t="str">
        <f t="shared" si="196"/>
        <v>theater</v>
      </c>
      <c r="T2054" t="str">
        <f t="shared" si="197"/>
        <v>plays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92"/>
        <v>138.19999999999999</v>
      </c>
      <c r="P2055" s="13">
        <f t="shared" si="193"/>
        <v>42136.425196759257</v>
      </c>
      <c r="Q2055" s="13">
        <f t="shared" si="194"/>
        <v>42166.425196759257</v>
      </c>
      <c r="R2055" s="7">
        <f t="shared" si="195"/>
        <v>81.294117647058826</v>
      </c>
      <c r="S2055" t="str">
        <f t="shared" si="196"/>
        <v>theater</v>
      </c>
      <c r="T2055" t="str">
        <f t="shared" si="197"/>
        <v>plays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92"/>
        <v>109.54545454545455</v>
      </c>
      <c r="P2056" s="13">
        <f t="shared" si="193"/>
        <v>42142.264016203699</v>
      </c>
      <c r="Q2056" s="13">
        <f t="shared" si="194"/>
        <v>42155.708333333328</v>
      </c>
      <c r="R2056" s="7">
        <f t="shared" si="195"/>
        <v>20.083333333333332</v>
      </c>
      <c r="S2056" t="str">
        <f t="shared" si="196"/>
        <v>theater</v>
      </c>
      <c r="T2056" t="str">
        <f t="shared" si="197"/>
        <v>plays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92"/>
        <v>100.85714285714286</v>
      </c>
      <c r="P2057" s="13">
        <f t="shared" si="193"/>
        <v>41820.37809027778</v>
      </c>
      <c r="Q2057" s="13">
        <f t="shared" si="194"/>
        <v>41840.915972222225</v>
      </c>
      <c r="R2057" s="7">
        <f t="shared" si="195"/>
        <v>88.25</v>
      </c>
      <c r="S2057" t="str">
        <f t="shared" si="196"/>
        <v>theater</v>
      </c>
      <c r="T2057" t="str">
        <f t="shared" si="197"/>
        <v>plays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92"/>
        <v>101.53333333333335</v>
      </c>
      <c r="P2058" s="13">
        <f t="shared" si="193"/>
        <v>41878.696574074071</v>
      </c>
      <c r="Q2058" s="13">
        <f t="shared" si="194"/>
        <v>41908.696574074071</v>
      </c>
      <c r="R2058" s="7">
        <f t="shared" si="195"/>
        <v>53.438596491228068</v>
      </c>
      <c r="S2058" t="str">
        <f t="shared" si="196"/>
        <v>theater</v>
      </c>
      <c r="T2058" t="str">
        <f t="shared" si="197"/>
        <v>plays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92"/>
        <v>113.625</v>
      </c>
      <c r="P2059" s="13">
        <f t="shared" si="193"/>
        <v>41914.045104166667</v>
      </c>
      <c r="Q2059" s="13">
        <f t="shared" si="194"/>
        <v>41948.286111111112</v>
      </c>
      <c r="R2059" s="7">
        <f t="shared" si="195"/>
        <v>39.868421052631582</v>
      </c>
      <c r="S2059" t="str">
        <f t="shared" si="196"/>
        <v>theater</v>
      </c>
      <c r="T2059" t="str">
        <f t="shared" si="197"/>
        <v>plays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92"/>
        <v>100</v>
      </c>
      <c r="P2060" s="13">
        <f t="shared" si="193"/>
        <v>42556.623020833329</v>
      </c>
      <c r="Q2060" s="13">
        <f t="shared" si="194"/>
        <v>42616.623020833329</v>
      </c>
      <c r="R2060" s="7">
        <f t="shared" si="195"/>
        <v>145.16129032258064</v>
      </c>
      <c r="S2060" t="str">
        <f t="shared" si="196"/>
        <v>theater</v>
      </c>
      <c r="T2060" t="str">
        <f t="shared" si="197"/>
        <v>plays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92"/>
        <v>140</v>
      </c>
      <c r="P2061" s="13">
        <f t="shared" si="193"/>
        <v>42493.347013888888</v>
      </c>
      <c r="Q2061" s="13">
        <f t="shared" si="194"/>
        <v>42505.708333333328</v>
      </c>
      <c r="R2061" s="7">
        <f t="shared" si="195"/>
        <v>23.333333333333332</v>
      </c>
      <c r="S2061" t="str">
        <f t="shared" si="196"/>
        <v>theater</v>
      </c>
      <c r="T2061" t="str">
        <f t="shared" si="197"/>
        <v>plays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92"/>
        <v>128.75</v>
      </c>
      <c r="P2062" s="13">
        <f t="shared" si="193"/>
        <v>41876.565787037034</v>
      </c>
      <c r="Q2062" s="13">
        <f t="shared" si="194"/>
        <v>41894.565787037034</v>
      </c>
      <c r="R2062" s="7">
        <f t="shared" si="195"/>
        <v>64.375</v>
      </c>
      <c r="S2062" t="str">
        <f t="shared" si="196"/>
        <v>theater</v>
      </c>
      <c r="T2062" t="str">
        <f t="shared" si="197"/>
        <v>plays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92"/>
        <v>102.90416666666667</v>
      </c>
      <c r="P2063" s="13">
        <f t="shared" si="193"/>
        <v>41802.324282407404</v>
      </c>
      <c r="Q2063" s="13">
        <f t="shared" si="194"/>
        <v>41822.915972222225</v>
      </c>
      <c r="R2063" s="7">
        <f t="shared" si="195"/>
        <v>62.052763819095475</v>
      </c>
      <c r="S2063" t="str">
        <f t="shared" si="196"/>
        <v>theater</v>
      </c>
      <c r="T2063" t="str">
        <f t="shared" si="197"/>
        <v>plays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92"/>
        <v>102.49999999999999</v>
      </c>
      <c r="P2064" s="13">
        <f t="shared" si="193"/>
        <v>42120.281226851846</v>
      </c>
      <c r="Q2064" s="13">
        <f t="shared" si="194"/>
        <v>42155.281226851846</v>
      </c>
      <c r="R2064" s="7">
        <f t="shared" si="195"/>
        <v>66.129032258064512</v>
      </c>
      <c r="S2064" t="str">
        <f t="shared" si="196"/>
        <v>theater</v>
      </c>
      <c r="T2064" t="str">
        <f t="shared" si="197"/>
        <v>plays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92"/>
        <v>110.1</v>
      </c>
      <c r="P2065" s="13">
        <f t="shared" si="193"/>
        <v>41786.511354166665</v>
      </c>
      <c r="Q2065" s="13">
        <f t="shared" si="194"/>
        <v>41820.957638888889</v>
      </c>
      <c r="R2065" s="7">
        <f t="shared" si="195"/>
        <v>73.400000000000006</v>
      </c>
      <c r="S2065" t="str">
        <f t="shared" si="196"/>
        <v>theater</v>
      </c>
      <c r="T2065" t="str">
        <f t="shared" si="197"/>
        <v>plays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92"/>
        <v>112.76666666666667</v>
      </c>
      <c r="P2066" s="13">
        <f t="shared" si="193"/>
        <v>42627.204097222217</v>
      </c>
      <c r="Q2066" s="13">
        <f t="shared" si="194"/>
        <v>42648.204097222217</v>
      </c>
      <c r="R2066" s="7">
        <f t="shared" si="195"/>
        <v>99.5</v>
      </c>
      <c r="S2066" t="str">
        <f t="shared" si="196"/>
        <v>theater</v>
      </c>
      <c r="T2066" t="str">
        <f t="shared" si="197"/>
        <v>plays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92"/>
        <v>111.9</v>
      </c>
      <c r="P2067" s="13">
        <f t="shared" si="193"/>
        <v>42374.401504629626</v>
      </c>
      <c r="Q2067" s="13">
        <f t="shared" si="194"/>
        <v>42384.401504629626</v>
      </c>
      <c r="R2067" s="7">
        <f t="shared" si="195"/>
        <v>62.166666666666664</v>
      </c>
      <c r="S2067" t="str">
        <f t="shared" si="196"/>
        <v>theater</v>
      </c>
      <c r="T2067" t="str">
        <f t="shared" si="197"/>
        <v>plays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92"/>
        <v>139.19999999999999</v>
      </c>
      <c r="P2068" s="13">
        <f t="shared" si="193"/>
        <v>41772.435393518521</v>
      </c>
      <c r="Q2068" s="13">
        <f t="shared" si="194"/>
        <v>41806.040972222225</v>
      </c>
      <c r="R2068" s="7">
        <f t="shared" si="195"/>
        <v>62.328358208955223</v>
      </c>
      <c r="S2068" t="str">
        <f t="shared" si="196"/>
        <v>theater</v>
      </c>
      <c r="T2068" t="str">
        <f t="shared" si="197"/>
        <v>plays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92"/>
        <v>110.85714285714286</v>
      </c>
      <c r="P2069" s="13">
        <f t="shared" si="193"/>
        <v>42632.866851851853</v>
      </c>
      <c r="Q2069" s="13">
        <f t="shared" si="194"/>
        <v>42662.866851851853</v>
      </c>
      <c r="R2069" s="7">
        <f t="shared" si="195"/>
        <v>58.787878787878789</v>
      </c>
      <c r="S2069" t="str">
        <f t="shared" si="196"/>
        <v>theater</v>
      </c>
      <c r="T2069" t="str">
        <f t="shared" si="197"/>
        <v>plays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92"/>
        <v>139.06666666666666</v>
      </c>
      <c r="P2070" s="13">
        <f t="shared" si="193"/>
        <v>42218.930393518516</v>
      </c>
      <c r="Q2070" s="13">
        <f t="shared" si="194"/>
        <v>42248.930393518516</v>
      </c>
      <c r="R2070" s="7">
        <f t="shared" si="195"/>
        <v>45.347826086956523</v>
      </c>
      <c r="S2070" t="str">
        <f t="shared" si="196"/>
        <v>theater</v>
      </c>
      <c r="T2070" t="str">
        <f t="shared" si="197"/>
        <v>plays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92"/>
        <v>105.69999999999999</v>
      </c>
      <c r="P2071" s="13">
        <f t="shared" si="193"/>
        <v>41753.343275462961</v>
      </c>
      <c r="Q2071" s="13">
        <f t="shared" si="194"/>
        <v>41778.625</v>
      </c>
      <c r="R2071" s="7">
        <f t="shared" si="195"/>
        <v>41.944444444444443</v>
      </c>
      <c r="S2071" t="str">
        <f t="shared" si="196"/>
        <v>theater</v>
      </c>
      <c r="T2071" t="str">
        <f t="shared" si="197"/>
        <v>plays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92"/>
        <v>101.42857142857142</v>
      </c>
      <c r="P2072" s="13">
        <f t="shared" si="193"/>
        <v>42230.412731481483</v>
      </c>
      <c r="Q2072" s="13">
        <f t="shared" si="194"/>
        <v>42244.915972222225</v>
      </c>
      <c r="R2072" s="7">
        <f t="shared" si="195"/>
        <v>59.166666666666664</v>
      </c>
      <c r="S2072" t="str">
        <f t="shared" si="196"/>
        <v>theater</v>
      </c>
      <c r="T2072" t="str">
        <f t="shared" si="197"/>
        <v>plays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92"/>
        <v>100.245</v>
      </c>
      <c r="P2073" s="13">
        <f t="shared" si="193"/>
        <v>41786.968229166669</v>
      </c>
      <c r="Q2073" s="13">
        <f t="shared" si="194"/>
        <v>41816.968229166669</v>
      </c>
      <c r="R2073" s="7">
        <f t="shared" si="195"/>
        <v>200.49</v>
      </c>
      <c r="S2073" t="str">
        <f t="shared" si="196"/>
        <v>theater</v>
      </c>
      <c r="T2073" t="str">
        <f t="shared" si="197"/>
        <v>plays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92"/>
        <v>109.16666666666666</v>
      </c>
      <c r="P2074" s="13">
        <f t="shared" si="193"/>
        <v>41829.537083333329</v>
      </c>
      <c r="Q2074" s="13">
        <f t="shared" si="194"/>
        <v>41859.537083333329</v>
      </c>
      <c r="R2074" s="7">
        <f t="shared" si="195"/>
        <v>83.974358974358978</v>
      </c>
      <c r="S2074" t="str">
        <f t="shared" si="196"/>
        <v>theater</v>
      </c>
      <c r="T2074" t="str">
        <f t="shared" si="197"/>
        <v>plays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92"/>
        <v>118.33333333333333</v>
      </c>
      <c r="P2075" s="13">
        <f t="shared" si="193"/>
        <v>42147.576840277776</v>
      </c>
      <c r="Q2075" s="13">
        <f t="shared" si="194"/>
        <v>42176.684027777781</v>
      </c>
      <c r="R2075" s="7">
        <f t="shared" si="195"/>
        <v>57.258064516129032</v>
      </c>
      <c r="S2075" t="str">
        <f t="shared" si="196"/>
        <v>theater</v>
      </c>
      <c r="T2075" t="str">
        <f t="shared" si="197"/>
        <v>plays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92"/>
        <v>120</v>
      </c>
      <c r="P2076" s="13">
        <f t="shared" si="193"/>
        <v>41940.348182870373</v>
      </c>
      <c r="Q2076" s="13">
        <f t="shared" si="194"/>
        <v>41970.389849537038</v>
      </c>
      <c r="R2076" s="7">
        <f t="shared" si="195"/>
        <v>58.064516129032256</v>
      </c>
      <c r="S2076" t="str">
        <f t="shared" si="196"/>
        <v>theater</v>
      </c>
      <c r="T2076" t="str">
        <f t="shared" si="197"/>
        <v>plays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92"/>
        <v>127.96000000000001</v>
      </c>
      <c r="P2077" s="13">
        <f t="shared" si="193"/>
        <v>42020.450567129628</v>
      </c>
      <c r="Q2077" s="13">
        <f t="shared" si="194"/>
        <v>42064.957638888889</v>
      </c>
      <c r="R2077" s="7">
        <f t="shared" si="195"/>
        <v>186.80291970802921</v>
      </c>
      <c r="S2077" t="str">
        <f t="shared" si="196"/>
        <v>theater</v>
      </c>
      <c r="T2077" t="str">
        <f t="shared" si="197"/>
        <v>plays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92"/>
        <v>126</v>
      </c>
      <c r="P2078" s="13">
        <f t="shared" si="193"/>
        <v>41891.71503472222</v>
      </c>
      <c r="Q2078" s="13">
        <f t="shared" si="194"/>
        <v>41900.75</v>
      </c>
      <c r="R2078" s="7">
        <f t="shared" si="195"/>
        <v>74.117647058823536</v>
      </c>
      <c r="S2078" t="str">
        <f t="shared" si="196"/>
        <v>theater</v>
      </c>
      <c r="T2078" t="str">
        <f t="shared" si="197"/>
        <v>plays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92"/>
        <v>129.12912912912913</v>
      </c>
      <c r="P2079" s="13">
        <f t="shared" si="193"/>
        <v>42308.941307870366</v>
      </c>
      <c r="Q2079" s="13">
        <f t="shared" si="194"/>
        <v>42338.6875</v>
      </c>
      <c r="R2079" s="7">
        <f t="shared" si="195"/>
        <v>30.714285714285715</v>
      </c>
      <c r="S2079" t="str">
        <f t="shared" si="196"/>
        <v>theater</v>
      </c>
      <c r="T2079" t="str">
        <f t="shared" si="197"/>
        <v>plays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92"/>
        <v>107.42857142857143</v>
      </c>
      <c r="P2080" s="13">
        <f t="shared" si="193"/>
        <v>42489.883877314816</v>
      </c>
      <c r="Q2080" s="13">
        <f t="shared" si="194"/>
        <v>42526.833333333328</v>
      </c>
      <c r="R2080" s="7">
        <f t="shared" si="195"/>
        <v>62.666666666666664</v>
      </c>
      <c r="S2080" t="str">
        <f t="shared" si="196"/>
        <v>theater</v>
      </c>
      <c r="T2080" t="str">
        <f t="shared" si="197"/>
        <v>plays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92"/>
        <v>100.125</v>
      </c>
      <c r="P2081" s="13">
        <f t="shared" si="193"/>
        <v>41995.620486111111</v>
      </c>
      <c r="Q2081" s="13">
        <f t="shared" si="194"/>
        <v>42015.620486111111</v>
      </c>
      <c r="R2081" s="7">
        <f t="shared" si="195"/>
        <v>121.36363636363636</v>
      </c>
      <c r="S2081" t="str">
        <f t="shared" si="196"/>
        <v>theater</v>
      </c>
      <c r="T2081" t="str">
        <f t="shared" si="197"/>
        <v>plays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92"/>
        <v>155</v>
      </c>
      <c r="P2082" s="13">
        <f t="shared" si="193"/>
        <v>41988.367083333331</v>
      </c>
      <c r="Q2082" s="13">
        <f t="shared" si="194"/>
        <v>42048.367083333331</v>
      </c>
      <c r="R2082" s="7">
        <f t="shared" si="195"/>
        <v>39.743589743589745</v>
      </c>
      <c r="S2082" t="str">
        <f t="shared" si="196"/>
        <v>theater</v>
      </c>
      <c r="T2082" t="str">
        <f t="shared" si="197"/>
        <v>plays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92"/>
        <v>108</v>
      </c>
      <c r="P2083" s="13">
        <f t="shared" si="193"/>
        <v>42479.215833333335</v>
      </c>
      <c r="Q2083" s="13">
        <f t="shared" si="194"/>
        <v>42500.215833333335</v>
      </c>
      <c r="R2083" s="7">
        <f t="shared" si="195"/>
        <v>72</v>
      </c>
      <c r="S2083" t="str">
        <f t="shared" si="196"/>
        <v>theater</v>
      </c>
      <c r="T2083" t="str">
        <f t="shared" si="197"/>
        <v>plays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92"/>
        <v>110.52</v>
      </c>
      <c r="P2084" s="13">
        <f t="shared" si="193"/>
        <v>42401.556562500002</v>
      </c>
      <c r="Q2084" s="13">
        <f t="shared" si="194"/>
        <v>42431.556562500002</v>
      </c>
      <c r="R2084" s="7">
        <f t="shared" si="195"/>
        <v>40.632352941176471</v>
      </c>
      <c r="S2084" t="str">
        <f t="shared" si="196"/>
        <v>theater</v>
      </c>
      <c r="T2084" t="str">
        <f t="shared" si="197"/>
        <v>plays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92"/>
        <v>100.8</v>
      </c>
      <c r="P2085" s="13">
        <f t="shared" si="193"/>
        <v>41897.352037037039</v>
      </c>
      <c r="Q2085" s="13">
        <f t="shared" si="194"/>
        <v>41927.352037037039</v>
      </c>
      <c r="R2085" s="7">
        <f t="shared" si="195"/>
        <v>63</v>
      </c>
      <c r="S2085" t="str">
        <f t="shared" si="196"/>
        <v>theater</v>
      </c>
      <c r="T2085" t="str">
        <f t="shared" si="197"/>
        <v>plays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92"/>
        <v>121.2</v>
      </c>
      <c r="P2086" s="13">
        <f t="shared" si="193"/>
        <v>41882.335648148146</v>
      </c>
      <c r="Q2086" s="13">
        <f t="shared" si="194"/>
        <v>41912.416666666664</v>
      </c>
      <c r="R2086" s="7">
        <f t="shared" si="195"/>
        <v>33.666666666666664</v>
      </c>
      <c r="S2086" t="str">
        <f t="shared" si="196"/>
        <v>theater</v>
      </c>
      <c r="T2086" t="str">
        <f t="shared" si="197"/>
        <v>plays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92"/>
        <v>100.33333333333334</v>
      </c>
      <c r="P2087" s="13">
        <f t="shared" si="193"/>
        <v>42129.291585648149</v>
      </c>
      <c r="Q2087" s="13">
        <f t="shared" si="194"/>
        <v>42159.291585648149</v>
      </c>
      <c r="R2087" s="7">
        <f t="shared" si="195"/>
        <v>38.589743589743591</v>
      </c>
      <c r="S2087" t="str">
        <f t="shared" si="196"/>
        <v>theater</v>
      </c>
      <c r="T2087" t="str">
        <f t="shared" si="197"/>
        <v>plays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92"/>
        <v>109.16666666666666</v>
      </c>
      <c r="P2088" s="13">
        <f t="shared" si="193"/>
        <v>42524.28800925926</v>
      </c>
      <c r="Q2088" s="13">
        <f t="shared" si="194"/>
        <v>42561.707638888889</v>
      </c>
      <c r="R2088" s="7">
        <f t="shared" si="195"/>
        <v>155.95238095238096</v>
      </c>
      <c r="S2088" t="str">
        <f t="shared" si="196"/>
        <v>theater</v>
      </c>
      <c r="T2088" t="str">
        <f t="shared" si="197"/>
        <v>plays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92"/>
        <v>123.42857142857142</v>
      </c>
      <c r="P2089" s="13">
        <f t="shared" si="193"/>
        <v>42556.254490740743</v>
      </c>
      <c r="Q2089" s="13">
        <f t="shared" si="194"/>
        <v>42595.040972222225</v>
      </c>
      <c r="R2089" s="7">
        <f t="shared" si="195"/>
        <v>43.2</v>
      </c>
      <c r="S2089" t="str">
        <f t="shared" si="196"/>
        <v>theater</v>
      </c>
      <c r="T2089" t="str">
        <f t="shared" si="197"/>
        <v>plays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92"/>
        <v>136.33666666666667</v>
      </c>
      <c r="P2090" s="13">
        <f t="shared" si="193"/>
        <v>42461.439745370371</v>
      </c>
      <c r="Q2090" s="13">
        <f t="shared" si="194"/>
        <v>42521.439745370371</v>
      </c>
      <c r="R2090" s="7">
        <f t="shared" si="195"/>
        <v>15.148518518518518</v>
      </c>
      <c r="S2090" t="str">
        <f t="shared" si="196"/>
        <v>theater</v>
      </c>
      <c r="T2090" t="str">
        <f t="shared" si="197"/>
        <v>plays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92"/>
        <v>103.46657233816768</v>
      </c>
      <c r="P2091" s="13">
        <f t="shared" si="193"/>
        <v>41792.292986111112</v>
      </c>
      <c r="Q2091" s="13">
        <f t="shared" si="194"/>
        <v>41813.5</v>
      </c>
      <c r="R2091" s="7">
        <f t="shared" si="195"/>
        <v>83.571428571428569</v>
      </c>
      <c r="S2091" t="str">
        <f t="shared" si="196"/>
        <v>theater</v>
      </c>
      <c r="T2091" t="str">
        <f t="shared" si="197"/>
        <v>plays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92"/>
        <v>121.33333333333334</v>
      </c>
      <c r="P2092" s="13">
        <f t="shared" si="193"/>
        <v>41879.663761574076</v>
      </c>
      <c r="Q2092" s="13">
        <f t="shared" si="194"/>
        <v>41894.663761574076</v>
      </c>
      <c r="R2092" s="7">
        <f t="shared" si="195"/>
        <v>140</v>
      </c>
      <c r="S2092" t="str">
        <f t="shared" si="196"/>
        <v>theater</v>
      </c>
      <c r="T2092" t="str">
        <f t="shared" si="197"/>
        <v>plays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92"/>
        <v>186</v>
      </c>
      <c r="P2093" s="13">
        <f t="shared" si="193"/>
        <v>42551.798356481479</v>
      </c>
      <c r="Q2093" s="13">
        <f t="shared" si="194"/>
        <v>42572.976388888885</v>
      </c>
      <c r="R2093" s="7">
        <f t="shared" si="195"/>
        <v>80.869565217391298</v>
      </c>
      <c r="S2093" t="str">
        <f t="shared" si="196"/>
        <v>theater</v>
      </c>
      <c r="T2093" t="str">
        <f t="shared" si="197"/>
        <v>plays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92"/>
        <v>300</v>
      </c>
      <c r="P2094" s="13">
        <f t="shared" si="193"/>
        <v>41809.892199074071</v>
      </c>
      <c r="Q2094" s="13">
        <f t="shared" si="194"/>
        <v>41823.892199074071</v>
      </c>
      <c r="R2094" s="7">
        <f t="shared" si="195"/>
        <v>53.846153846153847</v>
      </c>
      <c r="S2094" t="str">
        <f t="shared" si="196"/>
        <v>theater</v>
      </c>
      <c r="T2094" t="str">
        <f t="shared" si="197"/>
        <v>plays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92"/>
        <v>108.25</v>
      </c>
      <c r="P2095" s="13">
        <f t="shared" si="193"/>
        <v>41785.457708333335</v>
      </c>
      <c r="Q2095" s="13">
        <f t="shared" si="194"/>
        <v>41815.457708333335</v>
      </c>
      <c r="R2095" s="7">
        <f t="shared" si="195"/>
        <v>30.928571428571427</v>
      </c>
      <c r="S2095" t="str">
        <f t="shared" si="196"/>
        <v>theater</v>
      </c>
      <c r="T2095" t="str">
        <f t="shared" si="197"/>
        <v>plays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92"/>
        <v>141.15384615384616</v>
      </c>
      <c r="P2096" s="13">
        <f t="shared" si="193"/>
        <v>42072.326249999998</v>
      </c>
      <c r="Q2096" s="13">
        <f t="shared" si="194"/>
        <v>42097.326249999998</v>
      </c>
      <c r="R2096" s="7">
        <f t="shared" si="195"/>
        <v>67.962962962962962</v>
      </c>
      <c r="S2096" t="str">
        <f t="shared" si="196"/>
        <v>theater</v>
      </c>
      <c r="T2096" t="str">
        <f t="shared" si="197"/>
        <v>plays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92"/>
        <v>113.99999999999999</v>
      </c>
      <c r="P2097" s="13">
        <f t="shared" si="193"/>
        <v>41779.474224537036</v>
      </c>
      <c r="Q2097" s="13">
        <f t="shared" si="194"/>
        <v>41805.416666666664</v>
      </c>
      <c r="R2097" s="7">
        <f t="shared" si="195"/>
        <v>27.142857142857142</v>
      </c>
      <c r="S2097" t="str">
        <f t="shared" si="196"/>
        <v>theater</v>
      </c>
      <c r="T2097" t="str">
        <f t="shared" si="197"/>
        <v>plays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92"/>
        <v>153.73333333333335</v>
      </c>
      <c r="P2098" s="13">
        <f t="shared" si="193"/>
        <v>42133.922071759262</v>
      </c>
      <c r="Q2098" s="13">
        <f t="shared" si="194"/>
        <v>42155.040972222225</v>
      </c>
      <c r="R2098" s="7">
        <f t="shared" si="195"/>
        <v>110.86538461538461</v>
      </c>
      <c r="S2098" t="str">
        <f t="shared" si="196"/>
        <v>theater</v>
      </c>
      <c r="T2098" t="str">
        <f t="shared" si="197"/>
        <v>plays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92"/>
        <v>101.49999999999999</v>
      </c>
      <c r="P2099" s="13">
        <f t="shared" si="193"/>
        <v>42505.488032407404</v>
      </c>
      <c r="Q2099" s="13">
        <f t="shared" si="194"/>
        <v>42525.488032407404</v>
      </c>
      <c r="R2099" s="7">
        <f t="shared" si="195"/>
        <v>106.84210526315789</v>
      </c>
      <c r="S2099" t="str">
        <f t="shared" si="196"/>
        <v>theater</v>
      </c>
      <c r="T2099" t="str">
        <f t="shared" si="197"/>
        <v>plays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92"/>
        <v>102.35000000000001</v>
      </c>
      <c r="P2100" s="13">
        <f t="shared" si="193"/>
        <v>42118.306331018524</v>
      </c>
      <c r="Q2100" s="13">
        <f t="shared" si="194"/>
        <v>42149.915972222225</v>
      </c>
      <c r="R2100" s="7">
        <f t="shared" si="195"/>
        <v>105.51546391752578</v>
      </c>
      <c r="S2100" t="str">
        <f t="shared" si="196"/>
        <v>theater</v>
      </c>
      <c r="T2100" t="str">
        <f t="shared" si="197"/>
        <v>plays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92"/>
        <v>102.57142857142858</v>
      </c>
      <c r="P2101" s="13">
        <f t="shared" si="193"/>
        <v>42036.745590277773</v>
      </c>
      <c r="Q2101" s="13">
        <f t="shared" si="194"/>
        <v>42094.286111111112</v>
      </c>
      <c r="R2101" s="7">
        <f t="shared" si="195"/>
        <v>132.96296296296296</v>
      </c>
      <c r="S2101" t="str">
        <f t="shared" si="196"/>
        <v>theater</v>
      </c>
      <c r="T2101" t="str">
        <f t="shared" si="197"/>
        <v>plays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92"/>
        <v>155.75</v>
      </c>
      <c r="P2102" s="13">
        <f t="shared" si="193"/>
        <v>42360.637835648144</v>
      </c>
      <c r="Q2102" s="13">
        <f t="shared" si="194"/>
        <v>42390.637835648144</v>
      </c>
      <c r="R2102" s="7">
        <f t="shared" si="195"/>
        <v>51.916666666666664</v>
      </c>
      <c r="S2102" t="str">
        <f t="shared" si="196"/>
        <v>theater</v>
      </c>
      <c r="T2102" t="str">
        <f t="shared" si="197"/>
        <v>plays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92"/>
        <v>100.75</v>
      </c>
      <c r="P2103" s="13">
        <f t="shared" si="193"/>
        <v>42102.616307870368</v>
      </c>
      <c r="Q2103" s="13">
        <f t="shared" si="194"/>
        <v>42133.616307870368</v>
      </c>
      <c r="R2103" s="7">
        <f t="shared" si="195"/>
        <v>310</v>
      </c>
      <c r="S2103" t="str">
        <f t="shared" si="196"/>
        <v>theater</v>
      </c>
      <c r="T2103" t="str">
        <f t="shared" si="197"/>
        <v>plays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92"/>
        <v>239.4</v>
      </c>
      <c r="P2104" s="13">
        <f t="shared" si="193"/>
        <v>42032.466145833328</v>
      </c>
      <c r="Q2104" s="13">
        <f t="shared" si="194"/>
        <v>42062.466145833328</v>
      </c>
      <c r="R2104" s="7">
        <f t="shared" si="195"/>
        <v>26.021739130434781</v>
      </c>
      <c r="S2104" t="str">
        <f t="shared" si="196"/>
        <v>theater</v>
      </c>
      <c r="T2104" t="str">
        <f t="shared" si="197"/>
        <v>plays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92"/>
        <v>210</v>
      </c>
      <c r="P2105" s="13">
        <f t="shared" si="193"/>
        <v>42147.479930555557</v>
      </c>
      <c r="Q2105" s="13">
        <f t="shared" si="194"/>
        <v>42177.479930555557</v>
      </c>
      <c r="R2105" s="7">
        <f t="shared" si="195"/>
        <v>105</v>
      </c>
      <c r="S2105" t="str">
        <f t="shared" si="196"/>
        <v>theater</v>
      </c>
      <c r="T2105" t="str">
        <f t="shared" si="197"/>
        <v>plays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92"/>
        <v>104.51515151515152</v>
      </c>
      <c r="P2106" s="13">
        <f t="shared" si="193"/>
        <v>42165.743125000001</v>
      </c>
      <c r="Q2106" s="13">
        <f t="shared" si="194"/>
        <v>42187.743125000001</v>
      </c>
      <c r="R2106" s="7">
        <f t="shared" si="195"/>
        <v>86.224999999999994</v>
      </c>
      <c r="S2106" t="str">
        <f t="shared" si="196"/>
        <v>theater</v>
      </c>
      <c r="T2106" t="str">
        <f t="shared" si="197"/>
        <v>plays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92"/>
        <v>100.8</v>
      </c>
      <c r="P2107" s="13">
        <f t="shared" si="193"/>
        <v>41927.686157407406</v>
      </c>
      <c r="Q2107" s="13">
        <f t="shared" si="194"/>
        <v>41948.727824074071</v>
      </c>
      <c r="R2107" s="7">
        <f t="shared" si="195"/>
        <v>114.54545454545455</v>
      </c>
      <c r="S2107" t="str">
        <f t="shared" si="196"/>
        <v>theater</v>
      </c>
      <c r="T2107" t="str">
        <f t="shared" si="197"/>
        <v>plays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92"/>
        <v>111.20000000000002</v>
      </c>
      <c r="P2108" s="13">
        <f t="shared" si="193"/>
        <v>42381.421840277777</v>
      </c>
      <c r="Q2108" s="13">
        <f t="shared" si="194"/>
        <v>42411.707638888889</v>
      </c>
      <c r="R2108" s="7">
        <f t="shared" si="195"/>
        <v>47.657142857142858</v>
      </c>
      <c r="S2108" t="str">
        <f t="shared" si="196"/>
        <v>theater</v>
      </c>
      <c r="T2108" t="str">
        <f t="shared" si="197"/>
        <v>plays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92"/>
        <v>102.04444444444445</v>
      </c>
      <c r="P2109" s="13">
        <f t="shared" si="193"/>
        <v>41943.503032407411</v>
      </c>
      <c r="Q2109" s="13">
        <f t="shared" si="194"/>
        <v>41973.544699074075</v>
      </c>
      <c r="R2109" s="7">
        <f t="shared" si="195"/>
        <v>72.888888888888886</v>
      </c>
      <c r="S2109" t="str">
        <f t="shared" si="196"/>
        <v>theater</v>
      </c>
      <c r="T2109" t="str">
        <f t="shared" si="197"/>
        <v>plays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92"/>
        <v>102.54767441860466</v>
      </c>
      <c r="P2110" s="13">
        <f t="shared" si="193"/>
        <v>42465.241435185191</v>
      </c>
      <c r="Q2110" s="13">
        <f t="shared" si="194"/>
        <v>42494.708333333328</v>
      </c>
      <c r="R2110" s="7">
        <f t="shared" si="195"/>
        <v>49.545505617977533</v>
      </c>
      <c r="S2110" t="str">
        <f t="shared" si="196"/>
        <v>theater</v>
      </c>
      <c r="T2110" t="str">
        <f t="shared" si="197"/>
        <v>plays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92"/>
        <v>127</v>
      </c>
      <c r="P2111" s="13">
        <f t="shared" si="193"/>
        <v>42401.695219907408</v>
      </c>
      <c r="Q2111" s="13">
        <f t="shared" si="194"/>
        <v>42418.645833333328</v>
      </c>
      <c r="R2111" s="7">
        <f t="shared" si="195"/>
        <v>25.4</v>
      </c>
      <c r="S2111" t="str">
        <f t="shared" si="196"/>
        <v>theater</v>
      </c>
      <c r="T2111" t="str">
        <f t="shared" si="197"/>
        <v>plays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92"/>
        <v>338.70588235294122</v>
      </c>
      <c r="P2112" s="13">
        <f t="shared" si="193"/>
        <v>42461.890868055561</v>
      </c>
      <c r="Q2112" s="13">
        <f t="shared" si="194"/>
        <v>42489.625</v>
      </c>
      <c r="R2112" s="7">
        <f t="shared" si="195"/>
        <v>62.586956521739133</v>
      </c>
      <c r="S2112" t="str">
        <f t="shared" si="196"/>
        <v>theater</v>
      </c>
      <c r="T2112" t="str">
        <f t="shared" si="197"/>
        <v>plays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92"/>
        <v>100.75</v>
      </c>
      <c r="P2113" s="13">
        <f t="shared" si="193"/>
        <v>42632.098310185189</v>
      </c>
      <c r="Q2113" s="13">
        <f t="shared" si="194"/>
        <v>42662.954861111109</v>
      </c>
      <c r="R2113" s="7">
        <f t="shared" si="195"/>
        <v>61.060606060606062</v>
      </c>
      <c r="S2113" t="str">
        <f t="shared" si="196"/>
        <v>theater</v>
      </c>
      <c r="T2113" t="str">
        <f t="shared" si="197"/>
        <v>plays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ref="O2114:O2177" si="198">(E2114/D2114)*100</f>
        <v>103.52</v>
      </c>
      <c r="P2114" s="13">
        <f t="shared" ref="P2114:P2177" si="199">(((J2114/60)/60)/24)+DATE(1970,1,1)+(-6/24)</f>
        <v>42395.456435185188</v>
      </c>
      <c r="Q2114" s="13">
        <f t="shared" ref="Q2114:Q2177" si="200">(((I2114/60)/60)/24)+DATE(1970,1,1)+(-6/24)</f>
        <v>42415.999305555553</v>
      </c>
      <c r="R2114" s="7">
        <f t="shared" ref="R2114:R2177" si="201">E2114/L2114</f>
        <v>99.538461538461533</v>
      </c>
      <c r="S2114" t="str">
        <f t="shared" ref="S2114:S2177" si="202">LEFT(N2114,SEARCH("/",N2114,1)-1)</f>
        <v>theater</v>
      </c>
      <c r="T2114" t="str">
        <f t="shared" ref="T2114:T2177" si="203">RIGHT(N2114,LEN(N2114)-SEARCH("/",N2114,1))</f>
        <v>musical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si="198"/>
        <v>105</v>
      </c>
      <c r="P2115" s="13">
        <f t="shared" si="199"/>
        <v>42457.877175925925</v>
      </c>
      <c r="Q2115" s="13">
        <f t="shared" si="200"/>
        <v>42488.915972222225</v>
      </c>
      <c r="R2115" s="7">
        <f t="shared" si="201"/>
        <v>75</v>
      </c>
      <c r="S2115" t="str">
        <f t="shared" si="202"/>
        <v>theater</v>
      </c>
      <c r="T2115" t="str">
        <f t="shared" si="203"/>
        <v>musical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98"/>
        <v>100.44999999999999</v>
      </c>
      <c r="P2116" s="13">
        <f t="shared" si="199"/>
        <v>42016.731574074074</v>
      </c>
      <c r="Q2116" s="13">
        <f t="shared" si="200"/>
        <v>42045.082638888889</v>
      </c>
      <c r="R2116" s="7">
        <f t="shared" si="201"/>
        <v>215.25</v>
      </c>
      <c r="S2116" t="str">
        <f t="shared" si="202"/>
        <v>theater</v>
      </c>
      <c r="T2116" t="str">
        <f t="shared" si="203"/>
        <v>musical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98"/>
        <v>132.6</v>
      </c>
      <c r="P2117" s="13">
        <f t="shared" si="199"/>
        <v>42402.785567129627</v>
      </c>
      <c r="Q2117" s="13">
        <f t="shared" si="200"/>
        <v>42462.743900462956</v>
      </c>
      <c r="R2117" s="7">
        <f t="shared" si="201"/>
        <v>120.54545454545455</v>
      </c>
      <c r="S2117" t="str">
        <f t="shared" si="202"/>
        <v>theater</v>
      </c>
      <c r="T2117" t="str">
        <f t="shared" si="203"/>
        <v>musical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98"/>
        <v>112.99999999999999</v>
      </c>
      <c r="P2118" s="13">
        <f t="shared" si="199"/>
        <v>42619.552488425921</v>
      </c>
      <c r="Q2118" s="13">
        <f t="shared" si="200"/>
        <v>42659.625</v>
      </c>
      <c r="R2118" s="7">
        <f t="shared" si="201"/>
        <v>37.666666666666664</v>
      </c>
      <c r="S2118" t="str">
        <f t="shared" si="202"/>
        <v>theater</v>
      </c>
      <c r="T2118" t="str">
        <f t="shared" si="203"/>
        <v>musical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98"/>
        <v>103.34</v>
      </c>
      <c r="P2119" s="13">
        <f t="shared" si="199"/>
        <v>42128.574074074073</v>
      </c>
      <c r="Q2119" s="13">
        <f t="shared" si="200"/>
        <v>42157.75</v>
      </c>
      <c r="R2119" s="7">
        <f t="shared" si="201"/>
        <v>172.23333333333332</v>
      </c>
      <c r="S2119" t="str">
        <f t="shared" si="202"/>
        <v>theater</v>
      </c>
      <c r="T2119" t="str">
        <f t="shared" si="203"/>
        <v>musical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98"/>
        <v>120</v>
      </c>
      <c r="P2120" s="13">
        <f t="shared" si="199"/>
        <v>41808.631215277775</v>
      </c>
      <c r="Q2120" s="13">
        <f t="shared" si="200"/>
        <v>41845.957638888889</v>
      </c>
      <c r="R2120" s="7">
        <f t="shared" si="201"/>
        <v>111.11111111111111</v>
      </c>
      <c r="S2120" t="str">
        <f t="shared" si="202"/>
        <v>theater</v>
      </c>
      <c r="T2120" t="str">
        <f t="shared" si="203"/>
        <v>musical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98"/>
        <v>129.63636363636363</v>
      </c>
      <c r="P2121" s="13">
        <f t="shared" si="199"/>
        <v>42445.616979166662</v>
      </c>
      <c r="Q2121" s="13">
        <f t="shared" si="200"/>
        <v>42475.616979166662</v>
      </c>
      <c r="R2121" s="7">
        <f t="shared" si="201"/>
        <v>25.464285714285715</v>
      </c>
      <c r="S2121" t="str">
        <f t="shared" si="202"/>
        <v>theater</v>
      </c>
      <c r="T2121" t="str">
        <f t="shared" si="203"/>
        <v>musical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98"/>
        <v>101.11111111111111</v>
      </c>
      <c r="P2122" s="13">
        <f t="shared" si="199"/>
        <v>41771.564791666664</v>
      </c>
      <c r="Q2122" s="13">
        <f t="shared" si="200"/>
        <v>41801.564791666664</v>
      </c>
      <c r="R2122" s="7">
        <f t="shared" si="201"/>
        <v>267.64705882352939</v>
      </c>
      <c r="S2122" t="str">
        <f t="shared" si="202"/>
        <v>theater</v>
      </c>
      <c r="T2122" t="str">
        <f t="shared" si="203"/>
        <v>musical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98"/>
        <v>108.51428571428572</v>
      </c>
      <c r="P2123" s="13">
        <f t="shared" si="199"/>
        <v>41954.600868055553</v>
      </c>
      <c r="Q2123" s="13">
        <f t="shared" si="200"/>
        <v>41974.600868055553</v>
      </c>
      <c r="R2123" s="7">
        <f t="shared" si="201"/>
        <v>75.959999999999994</v>
      </c>
      <c r="S2123" t="str">
        <f t="shared" si="202"/>
        <v>theater</v>
      </c>
      <c r="T2123" t="str">
        <f t="shared" si="203"/>
        <v>musical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98"/>
        <v>102.33333333333334</v>
      </c>
      <c r="P2124" s="13">
        <f t="shared" si="199"/>
        <v>41747.221504629626</v>
      </c>
      <c r="Q2124" s="13">
        <f t="shared" si="200"/>
        <v>41777.958333333336</v>
      </c>
      <c r="R2124" s="7">
        <f t="shared" si="201"/>
        <v>59.03846153846154</v>
      </c>
      <c r="S2124" t="str">
        <f t="shared" si="202"/>
        <v>theater</v>
      </c>
      <c r="T2124" t="str">
        <f t="shared" si="203"/>
        <v>musical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98"/>
        <v>110.24425000000002</v>
      </c>
      <c r="P2125" s="13">
        <f t="shared" si="199"/>
        <v>42181.858252314814</v>
      </c>
      <c r="Q2125" s="13">
        <f t="shared" si="200"/>
        <v>42241.858252314814</v>
      </c>
      <c r="R2125" s="7">
        <f t="shared" si="201"/>
        <v>50.111022727272733</v>
      </c>
      <c r="S2125" t="str">
        <f t="shared" si="202"/>
        <v>theater</v>
      </c>
      <c r="T2125" t="str">
        <f t="shared" si="203"/>
        <v>musical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98"/>
        <v>101.0154</v>
      </c>
      <c r="P2126" s="13">
        <f t="shared" si="199"/>
        <v>41739.275300925925</v>
      </c>
      <c r="Q2126" s="13">
        <f t="shared" si="200"/>
        <v>41764.275300925925</v>
      </c>
      <c r="R2126" s="7">
        <f t="shared" si="201"/>
        <v>55.502967032967035</v>
      </c>
      <c r="S2126" t="str">
        <f t="shared" si="202"/>
        <v>theater</v>
      </c>
      <c r="T2126" t="str">
        <f t="shared" si="203"/>
        <v>musical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98"/>
        <v>100</v>
      </c>
      <c r="P2127" s="13">
        <f t="shared" si="199"/>
        <v>42173.216863425929</v>
      </c>
      <c r="Q2127" s="13">
        <f t="shared" si="200"/>
        <v>42226.708333333328</v>
      </c>
      <c r="R2127" s="7">
        <f t="shared" si="201"/>
        <v>166.66666666666666</v>
      </c>
      <c r="S2127" t="str">
        <f t="shared" si="202"/>
        <v>theater</v>
      </c>
      <c r="T2127" t="str">
        <f t="shared" si="203"/>
        <v>musical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98"/>
        <v>106.24</v>
      </c>
      <c r="P2128" s="13">
        <f t="shared" si="199"/>
        <v>42193.563530092593</v>
      </c>
      <c r="Q2128" s="13">
        <f t="shared" si="200"/>
        <v>42218.563530092593</v>
      </c>
      <c r="R2128" s="7">
        <f t="shared" si="201"/>
        <v>47.428571428571431</v>
      </c>
      <c r="S2128" t="str">
        <f t="shared" si="202"/>
        <v>theater</v>
      </c>
      <c r="T2128" t="str">
        <f t="shared" si="203"/>
        <v>musical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98"/>
        <v>100</v>
      </c>
      <c r="P2129" s="13">
        <f t="shared" si="199"/>
        <v>42065.500300925924</v>
      </c>
      <c r="Q2129" s="13">
        <f t="shared" si="200"/>
        <v>42095.458634259259</v>
      </c>
      <c r="R2129" s="7">
        <f t="shared" si="201"/>
        <v>64.935064935064929</v>
      </c>
      <c r="S2129" t="str">
        <f t="shared" si="202"/>
        <v>theater</v>
      </c>
      <c r="T2129" t="str">
        <f t="shared" si="203"/>
        <v>musical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98"/>
        <v>100</v>
      </c>
      <c r="P2130" s="13">
        <f t="shared" si="199"/>
        <v>42499.592962962968</v>
      </c>
      <c r="Q2130" s="13">
        <f t="shared" si="200"/>
        <v>42518.774999999994</v>
      </c>
      <c r="R2130" s="7">
        <f t="shared" si="201"/>
        <v>55.555555555555557</v>
      </c>
      <c r="S2130" t="str">
        <f t="shared" si="202"/>
        <v>theater</v>
      </c>
      <c r="T2130" t="str">
        <f t="shared" si="203"/>
        <v>musical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98"/>
        <v>113.45714285714286</v>
      </c>
      <c r="P2131" s="13">
        <f t="shared" si="199"/>
        <v>41820.526412037041</v>
      </c>
      <c r="Q2131" s="13">
        <f t="shared" si="200"/>
        <v>41850.526412037041</v>
      </c>
      <c r="R2131" s="7">
        <f t="shared" si="201"/>
        <v>74.224299065420567</v>
      </c>
      <c r="S2131" t="str">
        <f t="shared" si="202"/>
        <v>theater</v>
      </c>
      <c r="T2131" t="str">
        <f t="shared" si="203"/>
        <v>musical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98"/>
        <v>102.65010000000001</v>
      </c>
      <c r="P2132" s="13">
        <f t="shared" si="199"/>
        <v>41787.917187500003</v>
      </c>
      <c r="Q2132" s="13">
        <f t="shared" si="200"/>
        <v>41822.917187500003</v>
      </c>
      <c r="R2132" s="7">
        <f t="shared" si="201"/>
        <v>106.9271875</v>
      </c>
      <c r="S2132" t="str">
        <f t="shared" si="202"/>
        <v>theater</v>
      </c>
      <c r="T2132" t="str">
        <f t="shared" si="203"/>
        <v>musical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98"/>
        <v>116.75</v>
      </c>
      <c r="P2133" s="13">
        <f t="shared" si="199"/>
        <v>42049.769641203704</v>
      </c>
      <c r="Q2133" s="13">
        <f t="shared" si="200"/>
        <v>42063.957638888889</v>
      </c>
      <c r="R2133" s="7">
        <f t="shared" si="201"/>
        <v>41.696428571428569</v>
      </c>
      <c r="S2133" t="str">
        <f t="shared" si="202"/>
        <v>theater</v>
      </c>
      <c r="T2133" t="str">
        <f t="shared" si="203"/>
        <v>musical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98"/>
        <v>107.65274999999998</v>
      </c>
      <c r="P2134" s="13">
        <f t="shared" si="199"/>
        <v>41772.477893518517</v>
      </c>
      <c r="Q2134" s="13">
        <f t="shared" si="200"/>
        <v>41802.477893518517</v>
      </c>
      <c r="R2134" s="7">
        <f t="shared" si="201"/>
        <v>74.243275862068955</v>
      </c>
      <c r="S2134" t="str">
        <f t="shared" si="202"/>
        <v>theater</v>
      </c>
      <c r="T2134" t="str">
        <f t="shared" si="203"/>
        <v>musical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98"/>
        <v>100</v>
      </c>
      <c r="P2135" s="13">
        <f t="shared" si="199"/>
        <v>42445.348136574074</v>
      </c>
      <c r="Q2135" s="13">
        <f t="shared" si="200"/>
        <v>42475.348136574074</v>
      </c>
      <c r="R2135" s="7">
        <f t="shared" si="201"/>
        <v>73.333333333333329</v>
      </c>
      <c r="S2135" t="str">
        <f t="shared" si="202"/>
        <v>theater</v>
      </c>
      <c r="T2135" t="str">
        <f t="shared" si="203"/>
        <v>musical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98"/>
        <v>100</v>
      </c>
      <c r="P2136" s="13">
        <f t="shared" si="199"/>
        <v>42138.680671296301</v>
      </c>
      <c r="Q2136" s="13">
        <f t="shared" si="200"/>
        <v>42168.680671296301</v>
      </c>
      <c r="R2136" s="7">
        <f t="shared" si="201"/>
        <v>100</v>
      </c>
      <c r="S2136" t="str">
        <f t="shared" si="202"/>
        <v>theater</v>
      </c>
      <c r="T2136" t="str">
        <f t="shared" si="203"/>
        <v>musical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98"/>
        <v>146</v>
      </c>
      <c r="P2137" s="13">
        <f t="shared" si="199"/>
        <v>42493.607083333336</v>
      </c>
      <c r="Q2137" s="13">
        <f t="shared" si="200"/>
        <v>42507.75</v>
      </c>
      <c r="R2137" s="7">
        <f t="shared" si="201"/>
        <v>38.421052631578945</v>
      </c>
      <c r="S2137" t="str">
        <f t="shared" si="202"/>
        <v>theater</v>
      </c>
      <c r="T2137" t="str">
        <f t="shared" si="203"/>
        <v>musical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98"/>
        <v>110.2</v>
      </c>
      <c r="P2138" s="13">
        <f t="shared" si="199"/>
        <v>42682.366967592592</v>
      </c>
      <c r="Q2138" s="13">
        <f t="shared" si="200"/>
        <v>42703</v>
      </c>
      <c r="R2138" s="7">
        <f t="shared" si="201"/>
        <v>166.96969696969697</v>
      </c>
      <c r="S2138" t="str">
        <f t="shared" si="202"/>
        <v>theater</v>
      </c>
      <c r="T2138" t="str">
        <f t="shared" si="203"/>
        <v>musical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98"/>
        <v>108.2</v>
      </c>
      <c r="P2139" s="13">
        <f t="shared" si="199"/>
        <v>42655.755173611105</v>
      </c>
      <c r="Q2139" s="13">
        <f t="shared" si="200"/>
        <v>42688.838888888888</v>
      </c>
      <c r="R2139" s="7">
        <f t="shared" si="201"/>
        <v>94.912280701754383</v>
      </c>
      <c r="S2139" t="str">
        <f t="shared" si="202"/>
        <v>theater</v>
      </c>
      <c r="T2139" t="str">
        <f t="shared" si="203"/>
        <v>musical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98"/>
        <v>100</v>
      </c>
      <c r="P2140" s="13">
        <f t="shared" si="199"/>
        <v>42087.542303240742</v>
      </c>
      <c r="Q2140" s="13">
        <f t="shared" si="200"/>
        <v>42103.542303240742</v>
      </c>
      <c r="R2140" s="7">
        <f t="shared" si="201"/>
        <v>100</v>
      </c>
      <c r="S2140" t="str">
        <f t="shared" si="202"/>
        <v>theater</v>
      </c>
      <c r="T2140" t="str">
        <f t="shared" si="203"/>
        <v>musical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98"/>
        <v>100.25</v>
      </c>
      <c r="P2141" s="13">
        <f t="shared" si="199"/>
        <v>42075.692627314813</v>
      </c>
      <c r="Q2141" s="13">
        <f t="shared" si="200"/>
        <v>42102.916666666672</v>
      </c>
      <c r="R2141" s="7">
        <f t="shared" si="201"/>
        <v>143.21428571428572</v>
      </c>
      <c r="S2141" t="str">
        <f t="shared" si="202"/>
        <v>theater</v>
      </c>
      <c r="T2141" t="str">
        <f t="shared" si="203"/>
        <v>musical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98"/>
        <v>106.71250000000001</v>
      </c>
      <c r="P2142" s="13">
        <f t="shared" si="199"/>
        <v>41814.117800925924</v>
      </c>
      <c r="Q2142" s="13">
        <f t="shared" si="200"/>
        <v>41851.791666666664</v>
      </c>
      <c r="R2142" s="7">
        <f t="shared" si="201"/>
        <v>90.819148936170208</v>
      </c>
      <c r="S2142" t="str">
        <f t="shared" si="202"/>
        <v>theater</v>
      </c>
      <c r="T2142" t="str">
        <f t="shared" si="203"/>
        <v>musical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98"/>
        <v>143.19999999999999</v>
      </c>
      <c r="P2143" s="13">
        <f t="shared" si="199"/>
        <v>41886.861354166671</v>
      </c>
      <c r="Q2143" s="13">
        <f t="shared" si="200"/>
        <v>41908.916666666664</v>
      </c>
      <c r="R2143" s="7">
        <f t="shared" si="201"/>
        <v>48.542372881355931</v>
      </c>
      <c r="S2143" t="str">
        <f t="shared" si="202"/>
        <v>theater</v>
      </c>
      <c r="T2143" t="str">
        <f t="shared" si="203"/>
        <v>musical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98"/>
        <v>105.04166666666667</v>
      </c>
      <c r="P2144" s="13">
        <f t="shared" si="199"/>
        <v>41989.569212962961</v>
      </c>
      <c r="Q2144" s="13">
        <f t="shared" si="200"/>
        <v>42049.569212962961</v>
      </c>
      <c r="R2144" s="7">
        <f t="shared" si="201"/>
        <v>70.027777777777771</v>
      </c>
      <c r="S2144" t="str">
        <f t="shared" si="202"/>
        <v>theater</v>
      </c>
      <c r="T2144" t="str">
        <f t="shared" si="203"/>
        <v>musical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98"/>
        <v>103.98</v>
      </c>
      <c r="P2145" s="13">
        <f t="shared" si="199"/>
        <v>42425.485416666663</v>
      </c>
      <c r="Q2145" s="13">
        <f t="shared" si="200"/>
        <v>42455.443750000006</v>
      </c>
      <c r="R2145" s="7">
        <f t="shared" si="201"/>
        <v>135.62608695652173</v>
      </c>
      <c r="S2145" t="str">
        <f t="shared" si="202"/>
        <v>theater</v>
      </c>
      <c r="T2145" t="str">
        <f t="shared" si="203"/>
        <v>musical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98"/>
        <v>120</v>
      </c>
      <c r="P2146" s="13">
        <f t="shared" si="199"/>
        <v>42165.969733796301</v>
      </c>
      <c r="Q2146" s="13">
        <f t="shared" si="200"/>
        <v>42198.587499999994</v>
      </c>
      <c r="R2146" s="7">
        <f t="shared" si="201"/>
        <v>100</v>
      </c>
      <c r="S2146" t="str">
        <f t="shared" si="202"/>
        <v>theater</v>
      </c>
      <c r="T2146" t="str">
        <f t="shared" si="203"/>
        <v>musical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98"/>
        <v>109.66666666666667</v>
      </c>
      <c r="P2147" s="13">
        <f t="shared" si="199"/>
        <v>41865.632928240739</v>
      </c>
      <c r="Q2147" s="13">
        <f t="shared" si="200"/>
        <v>41890.632928240739</v>
      </c>
      <c r="R2147" s="7">
        <f t="shared" si="201"/>
        <v>94.90384615384616</v>
      </c>
      <c r="S2147" t="str">
        <f t="shared" si="202"/>
        <v>theater</v>
      </c>
      <c r="T2147" t="str">
        <f t="shared" si="203"/>
        <v>musical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98"/>
        <v>101.75</v>
      </c>
      <c r="P2148" s="13">
        <f t="shared" si="199"/>
        <v>42546.612233796302</v>
      </c>
      <c r="Q2148" s="13">
        <f t="shared" si="200"/>
        <v>42575.708333333328</v>
      </c>
      <c r="R2148" s="7">
        <f t="shared" si="201"/>
        <v>75.370370370370367</v>
      </c>
      <c r="S2148" t="str">
        <f t="shared" si="202"/>
        <v>theater</v>
      </c>
      <c r="T2148" t="str">
        <f t="shared" si="203"/>
        <v>musical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98"/>
        <v>128.91666666666666</v>
      </c>
      <c r="P2149" s="13">
        <f t="shared" si="199"/>
        <v>42419.890277777777</v>
      </c>
      <c r="Q2149" s="13">
        <f t="shared" si="200"/>
        <v>42444.416666666672</v>
      </c>
      <c r="R2149" s="7">
        <f t="shared" si="201"/>
        <v>64.458333333333329</v>
      </c>
      <c r="S2149" t="str">
        <f t="shared" si="202"/>
        <v>theater</v>
      </c>
      <c r="T2149" t="str">
        <f t="shared" si="203"/>
        <v>musical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98"/>
        <v>114.99999999999999</v>
      </c>
      <c r="P2150" s="13">
        <f t="shared" si="199"/>
        <v>42531.730694444443</v>
      </c>
      <c r="Q2150" s="13">
        <f t="shared" si="200"/>
        <v>42561.730694444443</v>
      </c>
      <c r="R2150" s="7">
        <f t="shared" si="201"/>
        <v>115</v>
      </c>
      <c r="S2150" t="str">
        <f t="shared" si="202"/>
        <v>theater</v>
      </c>
      <c r="T2150" t="str">
        <f t="shared" si="203"/>
        <v>musical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98"/>
        <v>150.75</v>
      </c>
      <c r="P2151" s="13">
        <f t="shared" si="199"/>
        <v>42548.38853009259</v>
      </c>
      <c r="Q2151" s="13">
        <f t="shared" si="200"/>
        <v>42584.168749999997</v>
      </c>
      <c r="R2151" s="7">
        <f t="shared" si="201"/>
        <v>100.5</v>
      </c>
      <c r="S2151" t="str">
        <f t="shared" si="202"/>
        <v>theater</v>
      </c>
      <c r="T2151" t="str">
        <f t="shared" si="203"/>
        <v>musical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98"/>
        <v>110.96666666666665</v>
      </c>
      <c r="P2152" s="13">
        <f t="shared" si="199"/>
        <v>42486.787905092591</v>
      </c>
      <c r="Q2152" s="13">
        <f t="shared" si="200"/>
        <v>42516.787905092591</v>
      </c>
      <c r="R2152" s="7">
        <f t="shared" si="201"/>
        <v>93.774647887323937</v>
      </c>
      <c r="S2152" t="str">
        <f t="shared" si="202"/>
        <v>theater</v>
      </c>
      <c r="T2152" t="str">
        <f t="shared" si="203"/>
        <v>musical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98"/>
        <v>100.28571428571429</v>
      </c>
      <c r="P2153" s="13">
        <f t="shared" si="199"/>
        <v>42167.284791666665</v>
      </c>
      <c r="Q2153" s="13">
        <f t="shared" si="200"/>
        <v>42195.915972222225</v>
      </c>
      <c r="R2153" s="7">
        <f t="shared" si="201"/>
        <v>35.1</v>
      </c>
      <c r="S2153" t="str">
        <f t="shared" si="202"/>
        <v>theater</v>
      </c>
      <c r="T2153" t="str">
        <f t="shared" si="203"/>
        <v>musical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98"/>
        <v>100</v>
      </c>
      <c r="P2154" s="13">
        <f t="shared" si="199"/>
        <v>42059.203923611116</v>
      </c>
      <c r="Q2154" s="13">
        <f t="shared" si="200"/>
        <v>42119.162256944444</v>
      </c>
      <c r="R2154" s="7">
        <f t="shared" si="201"/>
        <v>41.666666666666664</v>
      </c>
      <c r="S2154" t="str">
        <f t="shared" si="202"/>
        <v>theater</v>
      </c>
      <c r="T2154" t="str">
        <f t="shared" si="203"/>
        <v>plays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98"/>
        <v>101.25</v>
      </c>
      <c r="P2155" s="13">
        <f t="shared" si="199"/>
        <v>41800.276701388888</v>
      </c>
      <c r="Q2155" s="13">
        <f t="shared" si="200"/>
        <v>41850.708333333336</v>
      </c>
      <c r="R2155" s="7">
        <f t="shared" si="201"/>
        <v>53.289473684210527</v>
      </c>
      <c r="S2155" t="str">
        <f t="shared" si="202"/>
        <v>theater</v>
      </c>
      <c r="T2155" t="str">
        <f t="shared" si="203"/>
        <v>plays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98"/>
        <v>121.73333333333333</v>
      </c>
      <c r="P2156" s="13">
        <f t="shared" si="199"/>
        <v>42054.599050925928</v>
      </c>
      <c r="Q2156" s="13">
        <f t="shared" si="200"/>
        <v>42084.557384259257</v>
      </c>
      <c r="R2156" s="7">
        <f t="shared" si="201"/>
        <v>70.230769230769226</v>
      </c>
      <c r="S2156" t="str">
        <f t="shared" si="202"/>
        <v>theater</v>
      </c>
      <c r="T2156" t="str">
        <f t="shared" si="203"/>
        <v>plays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98"/>
        <v>330</v>
      </c>
      <c r="P2157" s="13">
        <f t="shared" si="199"/>
        <v>42487.37700231481</v>
      </c>
      <c r="Q2157" s="13">
        <f t="shared" si="200"/>
        <v>42521.208333333328</v>
      </c>
      <c r="R2157" s="7">
        <f t="shared" si="201"/>
        <v>43.421052631578945</v>
      </c>
      <c r="S2157" t="str">
        <f t="shared" si="202"/>
        <v>theater</v>
      </c>
      <c r="T2157" t="str">
        <f t="shared" si="203"/>
        <v>plays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98"/>
        <v>109.55</v>
      </c>
      <c r="P2158" s="13">
        <f t="shared" si="199"/>
        <v>42109.501250000001</v>
      </c>
      <c r="Q2158" s="13">
        <f t="shared" si="200"/>
        <v>42155.915972222225</v>
      </c>
      <c r="R2158" s="7">
        <f t="shared" si="201"/>
        <v>199.18181818181819</v>
      </c>
      <c r="S2158" t="str">
        <f t="shared" si="202"/>
        <v>theater</v>
      </c>
      <c r="T2158" t="str">
        <f t="shared" si="203"/>
        <v>plays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98"/>
        <v>100.95190476190474</v>
      </c>
      <c r="P2159" s="13">
        <f t="shared" si="199"/>
        <v>42497.025706018518</v>
      </c>
      <c r="Q2159" s="13">
        <f t="shared" si="200"/>
        <v>42535.654861111107</v>
      </c>
      <c r="R2159" s="7">
        <f t="shared" si="201"/>
        <v>78.518148148148143</v>
      </c>
      <c r="S2159" t="str">
        <f t="shared" si="202"/>
        <v>theater</v>
      </c>
      <c r="T2159" t="str">
        <f t="shared" si="203"/>
        <v>plays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98"/>
        <v>140.13333333333333</v>
      </c>
      <c r="P2160" s="13">
        <f t="shared" si="199"/>
        <v>42058.654074074075</v>
      </c>
      <c r="Q2160" s="13">
        <f t="shared" si="200"/>
        <v>42094.915972222225</v>
      </c>
      <c r="R2160" s="7">
        <f t="shared" si="201"/>
        <v>61.823529411764703</v>
      </c>
      <c r="S2160" t="str">
        <f t="shared" si="202"/>
        <v>theater</v>
      </c>
      <c r="T2160" t="str">
        <f t="shared" si="203"/>
        <v>plays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98"/>
        <v>100.001</v>
      </c>
      <c r="P2161" s="13">
        <f t="shared" si="199"/>
        <v>42207.009918981479</v>
      </c>
      <c r="Q2161" s="13">
        <f t="shared" si="200"/>
        <v>42236.708333333328</v>
      </c>
      <c r="R2161" s="7">
        <f t="shared" si="201"/>
        <v>50.000500000000002</v>
      </c>
      <c r="S2161" t="str">
        <f t="shared" si="202"/>
        <v>theater</v>
      </c>
      <c r="T2161" t="str">
        <f t="shared" si="203"/>
        <v>plays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98"/>
        <v>119.238</v>
      </c>
      <c r="P2162" s="13">
        <f t="shared" si="199"/>
        <v>41807.440081018518</v>
      </c>
      <c r="Q2162" s="13">
        <f t="shared" si="200"/>
        <v>41837.440081018518</v>
      </c>
      <c r="R2162" s="7">
        <f t="shared" si="201"/>
        <v>48.339729729729726</v>
      </c>
      <c r="S2162" t="str">
        <f t="shared" si="202"/>
        <v>theater</v>
      </c>
      <c r="T2162" t="str">
        <f t="shared" si="203"/>
        <v>plays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98"/>
        <v>107.25</v>
      </c>
      <c r="P2163" s="13">
        <f t="shared" si="199"/>
        <v>42284.44694444444</v>
      </c>
      <c r="Q2163" s="13">
        <f t="shared" si="200"/>
        <v>42300.915972222225</v>
      </c>
      <c r="R2163" s="7">
        <f t="shared" si="201"/>
        <v>107.25</v>
      </c>
      <c r="S2163" t="str">
        <f t="shared" si="202"/>
        <v>theater</v>
      </c>
      <c r="T2163" t="str">
        <f t="shared" si="203"/>
        <v>plays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98"/>
        <v>227.99999999999997</v>
      </c>
      <c r="P2164" s="13">
        <f t="shared" si="199"/>
        <v>42045.59238425926</v>
      </c>
      <c r="Q2164" s="13">
        <f t="shared" si="200"/>
        <v>42075.550717592589</v>
      </c>
      <c r="R2164" s="7">
        <f t="shared" si="201"/>
        <v>57</v>
      </c>
      <c r="S2164" t="str">
        <f t="shared" si="202"/>
        <v>theater</v>
      </c>
      <c r="T2164" t="str">
        <f t="shared" si="203"/>
        <v>plays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98"/>
        <v>106.4</v>
      </c>
      <c r="P2165" s="13">
        <f t="shared" si="199"/>
        <v>42183.959537037037</v>
      </c>
      <c r="Q2165" s="13">
        <f t="shared" si="200"/>
        <v>42202.626388888893</v>
      </c>
      <c r="R2165" s="7">
        <f t="shared" si="201"/>
        <v>40.92307692307692</v>
      </c>
      <c r="S2165" t="str">
        <f t="shared" si="202"/>
        <v>theater</v>
      </c>
      <c r="T2165" t="str">
        <f t="shared" si="203"/>
        <v>plays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98"/>
        <v>143.33333333333334</v>
      </c>
      <c r="P2166" s="13">
        <f t="shared" si="199"/>
        <v>42160.401817129634</v>
      </c>
      <c r="Q2166" s="13">
        <f t="shared" si="200"/>
        <v>42190.401817129634</v>
      </c>
      <c r="R2166" s="7">
        <f t="shared" si="201"/>
        <v>21.5</v>
      </c>
      <c r="S2166" t="str">
        <f t="shared" si="202"/>
        <v>theater</v>
      </c>
      <c r="T2166" t="str">
        <f t="shared" si="203"/>
        <v>plays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98"/>
        <v>104.54285714285714</v>
      </c>
      <c r="P2167" s="13">
        <f t="shared" si="199"/>
        <v>42340.930636574078</v>
      </c>
      <c r="Q2167" s="13">
        <f t="shared" si="200"/>
        <v>42372.930636574078</v>
      </c>
      <c r="R2167" s="7">
        <f t="shared" si="201"/>
        <v>79.543478260869563</v>
      </c>
      <c r="S2167" t="str">
        <f t="shared" si="202"/>
        <v>theater</v>
      </c>
      <c r="T2167" t="str">
        <f t="shared" si="203"/>
        <v>plays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98"/>
        <v>110.02000000000001</v>
      </c>
      <c r="P2168" s="13">
        <f t="shared" si="199"/>
        <v>42329.588159722218</v>
      </c>
      <c r="Q2168" s="13">
        <f t="shared" si="200"/>
        <v>42388.707638888889</v>
      </c>
      <c r="R2168" s="7">
        <f t="shared" si="201"/>
        <v>72.381578947368425</v>
      </c>
      <c r="S2168" t="str">
        <f t="shared" si="202"/>
        <v>theater</v>
      </c>
      <c r="T2168" t="str">
        <f t="shared" si="203"/>
        <v>plays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98"/>
        <v>106</v>
      </c>
      <c r="P2169" s="13">
        <f t="shared" si="199"/>
        <v>42170.660231481481</v>
      </c>
      <c r="Q2169" s="13">
        <f t="shared" si="200"/>
        <v>42204.915972222225</v>
      </c>
      <c r="R2169" s="7">
        <f t="shared" si="201"/>
        <v>64.634146341463421</v>
      </c>
      <c r="S2169" t="str">
        <f t="shared" si="202"/>
        <v>theater</v>
      </c>
      <c r="T2169" t="str">
        <f t="shared" si="203"/>
        <v>plays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98"/>
        <v>108</v>
      </c>
      <c r="P2170" s="13">
        <f t="shared" si="199"/>
        <v>42571.376192129625</v>
      </c>
      <c r="Q2170" s="13">
        <f t="shared" si="200"/>
        <v>42583.320138888885</v>
      </c>
      <c r="R2170" s="7">
        <f t="shared" si="201"/>
        <v>38.571428571428569</v>
      </c>
      <c r="S2170" t="str">
        <f t="shared" si="202"/>
        <v>theater</v>
      </c>
      <c r="T2170" t="str">
        <f t="shared" si="203"/>
        <v>plays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98"/>
        <v>105.42</v>
      </c>
      <c r="P2171" s="13">
        <f t="shared" si="199"/>
        <v>42150.819606481484</v>
      </c>
      <c r="Q2171" s="13">
        <f t="shared" si="200"/>
        <v>42171.819606481484</v>
      </c>
      <c r="R2171" s="7">
        <f t="shared" si="201"/>
        <v>107.57142857142857</v>
      </c>
      <c r="S2171" t="str">
        <f t="shared" si="202"/>
        <v>theater</v>
      </c>
      <c r="T2171" t="str">
        <f t="shared" si="203"/>
        <v>plays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98"/>
        <v>119.16666666666667</v>
      </c>
      <c r="P2172" s="13">
        <f t="shared" si="199"/>
        <v>42101.173541666663</v>
      </c>
      <c r="Q2172" s="13">
        <f t="shared" si="200"/>
        <v>42131.173541666663</v>
      </c>
      <c r="R2172" s="7">
        <f t="shared" si="201"/>
        <v>27.5</v>
      </c>
      <c r="S2172" t="str">
        <f t="shared" si="202"/>
        <v>theater</v>
      </c>
      <c r="T2172" t="str">
        <f t="shared" si="203"/>
        <v>plays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98"/>
        <v>152.66666666666666</v>
      </c>
      <c r="P2173" s="13">
        <f t="shared" si="199"/>
        <v>42034.678252314814</v>
      </c>
      <c r="Q2173" s="13">
        <f t="shared" si="200"/>
        <v>42089.75</v>
      </c>
      <c r="R2173" s="7">
        <f t="shared" si="201"/>
        <v>70.461538461538467</v>
      </c>
      <c r="S2173" t="str">
        <f t="shared" si="202"/>
        <v>theater</v>
      </c>
      <c r="T2173" t="str">
        <f t="shared" si="203"/>
        <v>plays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98"/>
        <v>100</v>
      </c>
      <c r="P2174" s="13">
        <f t="shared" si="199"/>
        <v>41944.277627314819</v>
      </c>
      <c r="Q2174" s="13">
        <f t="shared" si="200"/>
        <v>42004.319293981483</v>
      </c>
      <c r="R2174" s="7">
        <f t="shared" si="201"/>
        <v>178.57142857142858</v>
      </c>
      <c r="S2174" t="str">
        <f t="shared" si="202"/>
        <v>theater</v>
      </c>
      <c r="T2174" t="str">
        <f t="shared" si="203"/>
        <v>plays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98"/>
        <v>100.2</v>
      </c>
      <c r="P2175" s="13">
        <f t="shared" si="199"/>
        <v>42593.615405092598</v>
      </c>
      <c r="Q2175" s="13">
        <f t="shared" si="200"/>
        <v>42613.615405092598</v>
      </c>
      <c r="R2175" s="7">
        <f t="shared" si="201"/>
        <v>62.625</v>
      </c>
      <c r="S2175" t="str">
        <f t="shared" si="202"/>
        <v>theater</v>
      </c>
      <c r="T2175" t="str">
        <f t="shared" si="203"/>
        <v>plays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98"/>
        <v>225</v>
      </c>
      <c r="P2176" s="13">
        <f t="shared" si="199"/>
        <v>42503.490868055553</v>
      </c>
      <c r="Q2176" s="13">
        <f t="shared" si="200"/>
        <v>42517.490868055553</v>
      </c>
      <c r="R2176" s="7">
        <f t="shared" si="201"/>
        <v>75</v>
      </c>
      <c r="S2176" t="str">
        <f t="shared" si="202"/>
        <v>theater</v>
      </c>
      <c r="T2176" t="str">
        <f t="shared" si="203"/>
        <v>plays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98"/>
        <v>106.02199999999999</v>
      </c>
      <c r="P2177" s="13">
        <f t="shared" si="199"/>
        <v>41927.598900462966</v>
      </c>
      <c r="Q2177" s="13">
        <f t="shared" si="200"/>
        <v>41948.640567129631</v>
      </c>
      <c r="R2177" s="7">
        <f t="shared" si="201"/>
        <v>58.901111111111113</v>
      </c>
      <c r="S2177" t="str">
        <f t="shared" si="202"/>
        <v>theater</v>
      </c>
      <c r="T2177" t="str">
        <f t="shared" si="203"/>
        <v>plays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ref="O2178:O2241" si="204">(E2178/D2178)*100</f>
        <v>104.66666666666666</v>
      </c>
      <c r="P2178" s="13">
        <f t="shared" ref="P2178:P2241" si="205">(((J2178/60)/60)/24)+DATE(1970,1,1)+(-6/24)</f>
        <v>42374.864988425921</v>
      </c>
      <c r="Q2178" s="13">
        <f t="shared" ref="Q2178:Q2241" si="206">(((I2178/60)/60)/24)+DATE(1970,1,1)+(-6/24)</f>
        <v>42419.864988425921</v>
      </c>
      <c r="R2178" s="7">
        <f t="shared" ref="R2178:R2241" si="207">E2178/L2178</f>
        <v>139.55555555555554</v>
      </c>
      <c r="S2178" t="str">
        <f t="shared" ref="S2178:S2241" si="208">LEFT(N2178,SEARCH("/",N2178,1)-1)</f>
        <v>theater</v>
      </c>
      <c r="T2178" t="str">
        <f t="shared" ref="T2178:T2241" si="209">RIGHT(N2178,LEN(N2178)-SEARCH("/",N2178,1))</f>
        <v>plays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204"/>
        <v>116.66666666666667</v>
      </c>
      <c r="P2179" s="13">
        <f t="shared" si="205"/>
        <v>41963.622361111105</v>
      </c>
      <c r="Q2179" s="13">
        <f t="shared" si="206"/>
        <v>41974.547916666663</v>
      </c>
      <c r="R2179" s="7">
        <f t="shared" si="207"/>
        <v>70</v>
      </c>
      <c r="S2179" t="str">
        <f t="shared" si="208"/>
        <v>theater</v>
      </c>
      <c r="T2179" t="str">
        <f t="shared" si="209"/>
        <v>plays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204"/>
        <v>109.03333333333333</v>
      </c>
      <c r="P2180" s="13">
        <f t="shared" si="205"/>
        <v>42143.195219907408</v>
      </c>
      <c r="Q2180" s="13">
        <f t="shared" si="206"/>
        <v>42173.195219907408</v>
      </c>
      <c r="R2180" s="7">
        <f t="shared" si="207"/>
        <v>57.385964912280699</v>
      </c>
      <c r="S2180" t="str">
        <f t="shared" si="208"/>
        <v>theater</v>
      </c>
      <c r="T2180" t="str">
        <f t="shared" si="209"/>
        <v>plays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204"/>
        <v>160</v>
      </c>
      <c r="P2181" s="13">
        <f t="shared" si="205"/>
        <v>42460.69222222222</v>
      </c>
      <c r="Q2181" s="13">
        <f t="shared" si="206"/>
        <v>42481.69222222222</v>
      </c>
      <c r="R2181" s="7">
        <f t="shared" si="207"/>
        <v>40</v>
      </c>
      <c r="S2181" t="str">
        <f t="shared" si="208"/>
        <v>theater</v>
      </c>
      <c r="T2181" t="str">
        <f t="shared" si="209"/>
        <v>plays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204"/>
        <v>112.5</v>
      </c>
      <c r="P2182" s="13">
        <f t="shared" si="205"/>
        <v>42553.676527777774</v>
      </c>
      <c r="Q2182" s="13">
        <f t="shared" si="206"/>
        <v>42584.922916666663</v>
      </c>
      <c r="R2182" s="7">
        <f t="shared" si="207"/>
        <v>64.285714285714292</v>
      </c>
      <c r="S2182" t="str">
        <f t="shared" si="208"/>
        <v>theater</v>
      </c>
      <c r="T2182" t="str">
        <f t="shared" si="209"/>
        <v>plays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204"/>
        <v>102.1</v>
      </c>
      <c r="P2183" s="13">
        <f t="shared" si="205"/>
        <v>42152.515717592592</v>
      </c>
      <c r="Q2183" s="13">
        <f t="shared" si="206"/>
        <v>42188.515717592592</v>
      </c>
      <c r="R2183" s="7">
        <f t="shared" si="207"/>
        <v>120.11764705882354</v>
      </c>
      <c r="S2183" t="str">
        <f t="shared" si="208"/>
        <v>theater</v>
      </c>
      <c r="T2183" t="str">
        <f t="shared" si="209"/>
        <v>plays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204"/>
        <v>100.824</v>
      </c>
      <c r="P2184" s="13">
        <f t="shared" si="205"/>
        <v>42116.460752314815</v>
      </c>
      <c r="Q2184" s="13">
        <f t="shared" si="206"/>
        <v>42146.460752314815</v>
      </c>
      <c r="R2184" s="7">
        <f t="shared" si="207"/>
        <v>1008.24</v>
      </c>
      <c r="S2184" t="str">
        <f t="shared" si="208"/>
        <v>theater</v>
      </c>
      <c r="T2184" t="str">
        <f t="shared" si="209"/>
        <v>plays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204"/>
        <v>101.25</v>
      </c>
      <c r="P2185" s="13">
        <f t="shared" si="205"/>
        <v>42154.892638888887</v>
      </c>
      <c r="Q2185" s="13">
        <f t="shared" si="206"/>
        <v>42214.892638888887</v>
      </c>
      <c r="R2185" s="7">
        <f t="shared" si="207"/>
        <v>63.28125</v>
      </c>
      <c r="S2185" t="str">
        <f t="shared" si="208"/>
        <v>theater</v>
      </c>
      <c r="T2185" t="str">
        <f t="shared" si="209"/>
        <v>plays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204"/>
        <v>6500</v>
      </c>
      <c r="P2186" s="13">
        <f t="shared" si="205"/>
        <v>42432.451724537037</v>
      </c>
      <c r="Q2186" s="13">
        <f t="shared" si="206"/>
        <v>42457.410057870366</v>
      </c>
      <c r="R2186" s="7">
        <f t="shared" si="207"/>
        <v>21.666666666666668</v>
      </c>
      <c r="S2186" t="str">
        <f t="shared" si="208"/>
        <v>theater</v>
      </c>
      <c r="T2186" t="str">
        <f t="shared" si="209"/>
        <v>plays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6">
        <f t="shared" si="204"/>
        <v>101.42212307692309</v>
      </c>
      <c r="P2187" s="13">
        <f t="shared" si="205"/>
        <v>42773.871342592596</v>
      </c>
      <c r="Q2187" s="13">
        <f t="shared" si="206"/>
        <v>42822.833333333328</v>
      </c>
      <c r="R2187" s="7">
        <f t="shared" si="207"/>
        <v>74.575090497737563</v>
      </c>
      <c r="S2187" t="str">
        <f t="shared" si="208"/>
        <v>music</v>
      </c>
      <c r="T2187" t="str">
        <f t="shared" si="209"/>
        <v>faith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6">
        <f t="shared" si="204"/>
        <v>0</v>
      </c>
      <c r="P2188" s="13">
        <f t="shared" si="205"/>
        <v>42778.96365740741</v>
      </c>
      <c r="Q2188" s="13">
        <f t="shared" si="206"/>
        <v>42838.921990740739</v>
      </c>
      <c r="R2188" s="7" t="e">
        <f t="shared" si="207"/>
        <v>#DIV/0!</v>
      </c>
      <c r="S2188" t="str">
        <f t="shared" si="208"/>
        <v>music</v>
      </c>
      <c r="T2188" t="str">
        <f t="shared" si="209"/>
        <v>faith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6">
        <f t="shared" si="204"/>
        <v>21.714285714285715</v>
      </c>
      <c r="P2189" s="13">
        <f t="shared" si="205"/>
        <v>42808.531689814816</v>
      </c>
      <c r="Q2189" s="13">
        <f t="shared" si="206"/>
        <v>42832.531689814816</v>
      </c>
      <c r="R2189" s="7">
        <f t="shared" si="207"/>
        <v>76</v>
      </c>
      <c r="S2189" t="str">
        <f t="shared" si="208"/>
        <v>music</v>
      </c>
      <c r="T2189" t="str">
        <f t="shared" si="209"/>
        <v>faith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6">
        <f t="shared" si="204"/>
        <v>109.125</v>
      </c>
      <c r="P2190" s="13">
        <f t="shared" si="205"/>
        <v>42783.565289351856</v>
      </c>
      <c r="Q2190" s="13">
        <f t="shared" si="206"/>
        <v>42811.523622685185</v>
      </c>
      <c r="R2190" s="7">
        <f t="shared" si="207"/>
        <v>86.43564356435644</v>
      </c>
      <c r="S2190" t="str">
        <f t="shared" si="208"/>
        <v>music</v>
      </c>
      <c r="T2190" t="str">
        <f t="shared" si="209"/>
        <v>faith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6">
        <f t="shared" si="204"/>
        <v>102.85714285714285</v>
      </c>
      <c r="P2191" s="13">
        <f t="shared" si="205"/>
        <v>42788.0002662037</v>
      </c>
      <c r="Q2191" s="13">
        <f t="shared" si="206"/>
        <v>42817.958599537036</v>
      </c>
      <c r="R2191" s="7">
        <f t="shared" si="207"/>
        <v>24</v>
      </c>
      <c r="S2191" t="str">
        <f t="shared" si="208"/>
        <v>music</v>
      </c>
      <c r="T2191" t="str">
        <f t="shared" si="209"/>
        <v>faith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6">
        <f t="shared" si="204"/>
        <v>0.36</v>
      </c>
      <c r="P2192" s="13">
        <f t="shared" si="205"/>
        <v>42792.593969907408</v>
      </c>
      <c r="Q2192" s="13">
        <f t="shared" si="206"/>
        <v>42852.552303240736</v>
      </c>
      <c r="R2192" s="7">
        <f t="shared" si="207"/>
        <v>18</v>
      </c>
      <c r="S2192" t="str">
        <f t="shared" si="208"/>
        <v>music</v>
      </c>
      <c r="T2192" t="str">
        <f t="shared" si="209"/>
        <v>faith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6">
        <f t="shared" si="204"/>
        <v>31.25</v>
      </c>
      <c r="P2193" s="13">
        <f t="shared" si="205"/>
        <v>42801.796817129631</v>
      </c>
      <c r="Q2193" s="13">
        <f t="shared" si="206"/>
        <v>42835.59375</v>
      </c>
      <c r="R2193" s="7">
        <f t="shared" si="207"/>
        <v>80.128205128205124</v>
      </c>
      <c r="S2193" t="str">
        <f t="shared" si="208"/>
        <v>music</v>
      </c>
      <c r="T2193" t="str">
        <f t="shared" si="209"/>
        <v>faith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6">
        <f t="shared" si="204"/>
        <v>44.3</v>
      </c>
      <c r="P2194" s="13">
        <f t="shared" si="205"/>
        <v>42804.284652777773</v>
      </c>
      <c r="Q2194" s="13">
        <f t="shared" si="206"/>
        <v>42834.242986111116</v>
      </c>
      <c r="R2194" s="7">
        <f t="shared" si="207"/>
        <v>253.14285714285714</v>
      </c>
      <c r="S2194" t="str">
        <f t="shared" si="208"/>
        <v>music</v>
      </c>
      <c r="T2194" t="str">
        <f t="shared" si="209"/>
        <v>faith</v>
      </c>
    </row>
    <row r="2195" spans="1:20" ht="16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6">
        <f t="shared" si="204"/>
        <v>100</v>
      </c>
      <c r="P2195" s="13">
        <f t="shared" si="205"/>
        <v>42780.692476851851</v>
      </c>
      <c r="Q2195" s="13">
        <f t="shared" si="206"/>
        <v>42810.650810185187</v>
      </c>
      <c r="R2195" s="7">
        <f t="shared" si="207"/>
        <v>171.42857142857142</v>
      </c>
      <c r="S2195" t="str">
        <f t="shared" si="208"/>
        <v>music</v>
      </c>
      <c r="T2195" t="str">
        <f t="shared" si="209"/>
        <v>faith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6">
        <f t="shared" si="204"/>
        <v>25.4</v>
      </c>
      <c r="P2196" s="13">
        <f t="shared" si="205"/>
        <v>42801.18104166667</v>
      </c>
      <c r="Q2196" s="13">
        <f t="shared" si="206"/>
        <v>42831.139374999999</v>
      </c>
      <c r="R2196" s="7">
        <f t="shared" si="207"/>
        <v>57.727272727272727</v>
      </c>
      <c r="S2196" t="str">
        <f t="shared" si="208"/>
        <v>music</v>
      </c>
      <c r="T2196" t="str">
        <f t="shared" si="209"/>
        <v>faith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6">
        <f t="shared" si="204"/>
        <v>33.473333333333329</v>
      </c>
      <c r="P2197" s="13">
        <f t="shared" si="205"/>
        <v>42795.451481481476</v>
      </c>
      <c r="Q2197" s="13">
        <f t="shared" si="206"/>
        <v>42827.791666666672</v>
      </c>
      <c r="R2197" s="7">
        <f t="shared" si="207"/>
        <v>264.26315789473682</v>
      </c>
      <c r="S2197" t="str">
        <f t="shared" si="208"/>
        <v>music</v>
      </c>
      <c r="T2197" t="str">
        <f t="shared" si="209"/>
        <v>faith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6">
        <f t="shared" si="204"/>
        <v>47.8</v>
      </c>
      <c r="P2198" s="13">
        <f t="shared" si="205"/>
        <v>42787.901238425926</v>
      </c>
      <c r="Q2198" s="13">
        <f t="shared" si="206"/>
        <v>42820.749305555553</v>
      </c>
      <c r="R2198" s="7">
        <f t="shared" si="207"/>
        <v>159.33333333333334</v>
      </c>
      <c r="S2198" t="str">
        <f t="shared" si="208"/>
        <v>music</v>
      </c>
      <c r="T2198" t="str">
        <f t="shared" si="209"/>
        <v>faith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6">
        <f t="shared" si="204"/>
        <v>9.3333333333333339</v>
      </c>
      <c r="P2199" s="13">
        <f t="shared" si="205"/>
        <v>42803.670277777783</v>
      </c>
      <c r="Q2199" s="13">
        <f t="shared" si="206"/>
        <v>42834.583333333328</v>
      </c>
      <c r="R2199" s="7">
        <f t="shared" si="207"/>
        <v>35</v>
      </c>
      <c r="S2199" t="str">
        <f t="shared" si="208"/>
        <v>music</v>
      </c>
      <c r="T2199" t="str">
        <f t="shared" si="209"/>
        <v>faith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6">
        <f t="shared" si="204"/>
        <v>0.05</v>
      </c>
      <c r="P2200" s="13">
        <f t="shared" si="205"/>
        <v>42791.419837962967</v>
      </c>
      <c r="Q2200" s="13">
        <f t="shared" si="206"/>
        <v>42820.941666666666</v>
      </c>
      <c r="R2200" s="7">
        <f t="shared" si="207"/>
        <v>5</v>
      </c>
      <c r="S2200" t="str">
        <f t="shared" si="208"/>
        <v>music</v>
      </c>
      <c r="T2200" t="str">
        <f t="shared" si="209"/>
        <v>faith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6">
        <f t="shared" si="204"/>
        <v>11.708333333333334</v>
      </c>
      <c r="P2201" s="13">
        <f t="shared" si="205"/>
        <v>42800.781412037039</v>
      </c>
      <c r="Q2201" s="13">
        <f t="shared" si="206"/>
        <v>42834.791666666672</v>
      </c>
      <c r="R2201" s="7">
        <f t="shared" si="207"/>
        <v>61.086956521739133</v>
      </c>
      <c r="S2201" t="str">
        <f t="shared" si="208"/>
        <v>music</v>
      </c>
      <c r="T2201" t="str">
        <f t="shared" si="209"/>
        <v>faith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6">
        <f t="shared" si="204"/>
        <v>0</v>
      </c>
      <c r="P2202" s="13">
        <f t="shared" si="205"/>
        <v>42795.819571759261</v>
      </c>
      <c r="Q2202" s="13">
        <f t="shared" si="206"/>
        <v>42825.777905092589</v>
      </c>
      <c r="R2202" s="7" t="e">
        <f t="shared" si="207"/>
        <v>#DIV/0!</v>
      </c>
      <c r="S2202" t="str">
        <f t="shared" si="208"/>
        <v>music</v>
      </c>
      <c r="T2202" t="str">
        <f t="shared" si="209"/>
        <v>faith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6">
        <f t="shared" si="204"/>
        <v>20.208000000000002</v>
      </c>
      <c r="P2203" s="13">
        <f t="shared" si="205"/>
        <v>42804.782962962956</v>
      </c>
      <c r="Q2203" s="13">
        <f t="shared" si="206"/>
        <v>42834.741296296299</v>
      </c>
      <c r="R2203" s="7">
        <f t="shared" si="207"/>
        <v>114.81818181818181</v>
      </c>
      <c r="S2203" t="str">
        <f t="shared" si="208"/>
        <v>music</v>
      </c>
      <c r="T2203" t="str">
        <f t="shared" si="209"/>
        <v>faith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6">
        <f t="shared" si="204"/>
        <v>0</v>
      </c>
      <c r="P2204" s="13">
        <f t="shared" si="205"/>
        <v>42795.957870370374</v>
      </c>
      <c r="Q2204" s="13">
        <f t="shared" si="206"/>
        <v>42819.897916666669</v>
      </c>
      <c r="R2204" s="7" t="e">
        <f t="shared" si="207"/>
        <v>#DIV/0!</v>
      </c>
      <c r="S2204" t="str">
        <f t="shared" si="208"/>
        <v>music</v>
      </c>
      <c r="T2204" t="str">
        <f t="shared" si="209"/>
        <v>faith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6">
        <f t="shared" si="204"/>
        <v>4.2311459353574925</v>
      </c>
      <c r="P2205" s="13">
        <f t="shared" si="205"/>
        <v>42806.613946759258</v>
      </c>
      <c r="Q2205" s="13">
        <f t="shared" si="206"/>
        <v>42836.613946759258</v>
      </c>
      <c r="R2205" s="7">
        <f t="shared" si="207"/>
        <v>54</v>
      </c>
      <c r="S2205" t="str">
        <f t="shared" si="208"/>
        <v>music</v>
      </c>
      <c r="T2205" t="str">
        <f t="shared" si="209"/>
        <v>faith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6">
        <f t="shared" si="204"/>
        <v>26.06</v>
      </c>
      <c r="P2206" s="13">
        <f t="shared" si="205"/>
        <v>42795.821643518517</v>
      </c>
      <c r="Q2206" s="13">
        <f t="shared" si="206"/>
        <v>42825.916666666672</v>
      </c>
      <c r="R2206" s="7">
        <f t="shared" si="207"/>
        <v>65.974683544303801</v>
      </c>
      <c r="S2206" t="str">
        <f t="shared" si="208"/>
        <v>music</v>
      </c>
      <c r="T2206" t="str">
        <f t="shared" si="209"/>
        <v>faith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6">
        <f t="shared" si="204"/>
        <v>39.120962394619681</v>
      </c>
      <c r="P2207" s="13">
        <f t="shared" si="205"/>
        <v>42799.010428240741</v>
      </c>
      <c r="Q2207" s="13">
        <f t="shared" si="206"/>
        <v>42828.96876157407</v>
      </c>
      <c r="R2207" s="7">
        <f t="shared" si="207"/>
        <v>64.53125</v>
      </c>
      <c r="S2207" t="str">
        <f t="shared" si="208"/>
        <v>food</v>
      </c>
      <c r="T2207" t="str">
        <f t="shared" si="209"/>
        <v>small batch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6">
        <f t="shared" si="204"/>
        <v>3.1481481481481479</v>
      </c>
      <c r="P2208" s="13">
        <f t="shared" si="205"/>
        <v>42804.645474537043</v>
      </c>
      <c r="Q2208" s="13">
        <f t="shared" si="206"/>
        <v>42834.603807870371</v>
      </c>
      <c r="R2208" s="7">
        <f t="shared" si="207"/>
        <v>21.25</v>
      </c>
      <c r="S2208" t="str">
        <f t="shared" si="208"/>
        <v>food</v>
      </c>
      <c r="T2208" t="str">
        <f t="shared" si="209"/>
        <v>small batch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6">
        <f t="shared" si="204"/>
        <v>48</v>
      </c>
      <c r="P2209" s="13">
        <f t="shared" si="205"/>
        <v>42807.505173611105</v>
      </c>
      <c r="Q2209" s="13">
        <f t="shared" si="206"/>
        <v>42814.505173611105</v>
      </c>
      <c r="R2209" s="7">
        <f t="shared" si="207"/>
        <v>30</v>
      </c>
      <c r="S2209" t="str">
        <f t="shared" si="208"/>
        <v>food</v>
      </c>
      <c r="T2209" t="str">
        <f t="shared" si="209"/>
        <v>small batch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6">
        <f t="shared" si="204"/>
        <v>20.733333333333334</v>
      </c>
      <c r="P2210" s="13">
        <f t="shared" si="205"/>
        <v>42790.635243055556</v>
      </c>
      <c r="Q2210" s="13">
        <f t="shared" si="206"/>
        <v>42820.593576388885</v>
      </c>
      <c r="R2210" s="7">
        <f t="shared" si="207"/>
        <v>25.491803278688526</v>
      </c>
      <c r="S2210" t="str">
        <f t="shared" si="208"/>
        <v>food</v>
      </c>
      <c r="T2210" t="str">
        <f t="shared" si="209"/>
        <v>small batch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6">
        <f t="shared" si="204"/>
        <v>8</v>
      </c>
      <c r="P2211" s="13">
        <f t="shared" si="205"/>
        <v>42793.772349537037</v>
      </c>
      <c r="Q2211" s="13">
        <f t="shared" si="206"/>
        <v>42823.730682870373</v>
      </c>
      <c r="R2211" s="7">
        <f t="shared" si="207"/>
        <v>11.428571428571429</v>
      </c>
      <c r="S2211" t="str">
        <f t="shared" si="208"/>
        <v>food</v>
      </c>
      <c r="T2211" t="str">
        <f t="shared" si="209"/>
        <v>small batch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6">
        <f t="shared" si="204"/>
        <v>0.72</v>
      </c>
      <c r="P2212" s="13">
        <f t="shared" si="205"/>
        <v>42803.784120370372</v>
      </c>
      <c r="Q2212" s="13">
        <f t="shared" si="206"/>
        <v>42855.458333333328</v>
      </c>
      <c r="R2212" s="7">
        <f t="shared" si="207"/>
        <v>108</v>
      </c>
      <c r="S2212" t="str">
        <f t="shared" si="208"/>
        <v>food</v>
      </c>
      <c r="T2212" t="str">
        <f t="shared" si="209"/>
        <v>small batch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6">
        <f t="shared" si="204"/>
        <v>46.176470588235297</v>
      </c>
      <c r="P2213" s="13">
        <f t="shared" si="205"/>
        <v>42801.524699074071</v>
      </c>
      <c r="Q2213" s="13">
        <f t="shared" si="206"/>
        <v>42832.483032407406</v>
      </c>
      <c r="R2213" s="7">
        <f t="shared" si="207"/>
        <v>34.130434782608695</v>
      </c>
      <c r="S2213" t="str">
        <f t="shared" si="208"/>
        <v>theater</v>
      </c>
      <c r="T2213" t="str">
        <f t="shared" si="209"/>
        <v>spaces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6">
        <f t="shared" si="204"/>
        <v>34.410000000000004</v>
      </c>
      <c r="P2214" s="13">
        <f t="shared" si="205"/>
        <v>42800.551817129628</v>
      </c>
      <c r="Q2214" s="13">
        <f t="shared" si="206"/>
        <v>42830.510150462964</v>
      </c>
      <c r="R2214" s="7">
        <f t="shared" si="207"/>
        <v>132.34615384615384</v>
      </c>
      <c r="S2214" t="str">
        <f t="shared" si="208"/>
        <v>theater</v>
      </c>
      <c r="T2214" t="str">
        <f t="shared" si="209"/>
        <v>spaces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6">
        <f t="shared" si="204"/>
        <v>103.75000000000001</v>
      </c>
      <c r="P2215" s="13">
        <f t="shared" si="205"/>
        <v>42756.440162037034</v>
      </c>
      <c r="Q2215" s="13">
        <f t="shared" si="206"/>
        <v>42816.398495370369</v>
      </c>
      <c r="R2215" s="7">
        <f t="shared" si="207"/>
        <v>922.22222222222217</v>
      </c>
      <c r="S2215" t="str">
        <f t="shared" si="208"/>
        <v>theater</v>
      </c>
      <c r="T2215" t="str">
        <f t="shared" si="209"/>
        <v>spaces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6">
        <f t="shared" si="204"/>
        <v>6.0263157894736841</v>
      </c>
      <c r="P2216" s="13">
        <f t="shared" si="205"/>
        <v>42787.612430555557</v>
      </c>
      <c r="Q2216" s="13">
        <f t="shared" si="206"/>
        <v>42830.570763888885</v>
      </c>
      <c r="R2216" s="7">
        <f t="shared" si="207"/>
        <v>163.57142857142858</v>
      </c>
      <c r="S2216" t="str">
        <f t="shared" si="208"/>
        <v>theater</v>
      </c>
      <c r="T2216" t="str">
        <f t="shared" si="209"/>
        <v>spaces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6">
        <f t="shared" si="204"/>
        <v>10.539393939393939</v>
      </c>
      <c r="P2217" s="13">
        <f t="shared" si="205"/>
        <v>42773.666180555556</v>
      </c>
      <c r="Q2217" s="13">
        <f t="shared" si="206"/>
        <v>42818.624513888892</v>
      </c>
      <c r="R2217" s="7">
        <f t="shared" si="207"/>
        <v>217.375</v>
      </c>
      <c r="S2217" t="str">
        <f t="shared" si="208"/>
        <v>theater</v>
      </c>
      <c r="T2217" t="str">
        <f t="shared" si="209"/>
        <v>spaces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6">
        <f t="shared" si="204"/>
        <v>108.60666666666667</v>
      </c>
      <c r="P2218" s="13">
        <f t="shared" si="205"/>
        <v>42780.575706018513</v>
      </c>
      <c r="Q2218" s="13">
        <f t="shared" si="206"/>
        <v>42810.534039351856</v>
      </c>
      <c r="R2218" s="7">
        <f t="shared" si="207"/>
        <v>139.23931623931625</v>
      </c>
      <c r="S2218" t="str">
        <f t="shared" si="208"/>
        <v>theater</v>
      </c>
      <c r="T2218" t="str">
        <f t="shared" si="209"/>
        <v>plays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6">
        <f t="shared" si="204"/>
        <v>0.8</v>
      </c>
      <c r="P2219" s="13">
        <f t="shared" si="205"/>
        <v>42803.592812499999</v>
      </c>
      <c r="Q2219" s="13">
        <f t="shared" si="206"/>
        <v>42843.551145833335</v>
      </c>
      <c r="R2219" s="7">
        <f t="shared" si="207"/>
        <v>10</v>
      </c>
      <c r="S2219" t="str">
        <f t="shared" si="208"/>
        <v>theater</v>
      </c>
      <c r="T2219" t="str">
        <f t="shared" si="209"/>
        <v>plays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6">
        <f t="shared" si="204"/>
        <v>3.75</v>
      </c>
      <c r="P2220" s="13">
        <f t="shared" si="205"/>
        <v>42808.390231481477</v>
      </c>
      <c r="Q2220" s="13">
        <f t="shared" si="206"/>
        <v>42838.957638888889</v>
      </c>
      <c r="R2220" s="7">
        <f t="shared" si="207"/>
        <v>93.75</v>
      </c>
      <c r="S2220" t="str">
        <f t="shared" si="208"/>
        <v>theater</v>
      </c>
      <c r="T2220" t="str">
        <f t="shared" si="209"/>
        <v>plays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6">
        <f t="shared" si="204"/>
        <v>15.731707317073171</v>
      </c>
      <c r="P2221" s="13">
        <f t="shared" si="205"/>
        <v>42803.329224537039</v>
      </c>
      <c r="Q2221" s="13">
        <f t="shared" si="206"/>
        <v>42833.287557870368</v>
      </c>
      <c r="R2221" s="7">
        <f t="shared" si="207"/>
        <v>53.75</v>
      </c>
      <c r="S2221" t="str">
        <f t="shared" si="208"/>
        <v>theater</v>
      </c>
      <c r="T2221" t="str">
        <f t="shared" si="209"/>
        <v>plays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6">
        <f t="shared" si="204"/>
        <v>3.3333333333333333E-2</v>
      </c>
      <c r="P2222" s="13">
        <f t="shared" si="205"/>
        <v>42786.100231481483</v>
      </c>
      <c r="Q2222" s="13">
        <f t="shared" si="206"/>
        <v>42846.058564814812</v>
      </c>
      <c r="R2222" s="7">
        <f t="shared" si="207"/>
        <v>10</v>
      </c>
      <c r="S2222" t="str">
        <f t="shared" si="208"/>
        <v>theater</v>
      </c>
      <c r="T2222" t="str">
        <f t="shared" si="209"/>
        <v>plays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204"/>
        <v>108</v>
      </c>
      <c r="P2223" s="13">
        <f t="shared" si="205"/>
        <v>42788.315208333333</v>
      </c>
      <c r="Q2223" s="13">
        <f t="shared" si="206"/>
        <v>42818.273541666669</v>
      </c>
      <c r="R2223" s="7">
        <f t="shared" si="207"/>
        <v>33.75</v>
      </c>
      <c r="S2223" t="str">
        <f t="shared" si="208"/>
        <v>theater</v>
      </c>
      <c r="T2223" t="str">
        <f t="shared" si="209"/>
        <v>plays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6">
        <f t="shared" si="204"/>
        <v>22.5</v>
      </c>
      <c r="P2224" s="13">
        <f t="shared" si="205"/>
        <v>42800.470127314817</v>
      </c>
      <c r="Q2224" s="13">
        <f t="shared" si="206"/>
        <v>42821.428460648152</v>
      </c>
      <c r="R2224" s="7">
        <f t="shared" si="207"/>
        <v>18.75</v>
      </c>
      <c r="S2224" t="str">
        <f t="shared" si="208"/>
        <v>theater</v>
      </c>
      <c r="T2224" t="str">
        <f t="shared" si="209"/>
        <v>plays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6">
        <f t="shared" si="204"/>
        <v>20.849420849420849</v>
      </c>
      <c r="P2225" s="13">
        <f t="shared" si="205"/>
        <v>42806.901863425926</v>
      </c>
      <c r="Q2225" s="13">
        <f t="shared" si="206"/>
        <v>42828.901863425926</v>
      </c>
      <c r="R2225" s="7">
        <f t="shared" si="207"/>
        <v>23.142857142857142</v>
      </c>
      <c r="S2225" t="str">
        <f t="shared" si="208"/>
        <v>theater</v>
      </c>
      <c r="T2225" t="str">
        <f t="shared" si="209"/>
        <v>plays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6">
        <f t="shared" si="204"/>
        <v>127.8</v>
      </c>
      <c r="P2226" s="13">
        <f t="shared" si="205"/>
        <v>42789.212430555555</v>
      </c>
      <c r="Q2226" s="13">
        <f t="shared" si="206"/>
        <v>42825.707638888889</v>
      </c>
      <c r="R2226" s="7">
        <f t="shared" si="207"/>
        <v>29.045454545454547</v>
      </c>
      <c r="S2226" t="str">
        <f t="shared" si="208"/>
        <v>theater</v>
      </c>
      <c r="T2226" t="str">
        <f t="shared" si="209"/>
        <v>plays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6">
        <f t="shared" si="204"/>
        <v>3.3333333333333335</v>
      </c>
      <c r="P2227" s="13">
        <f t="shared" si="205"/>
        <v>42807.635057870371</v>
      </c>
      <c r="Q2227" s="13">
        <f t="shared" si="206"/>
        <v>42858.55</v>
      </c>
      <c r="R2227" s="7">
        <f t="shared" si="207"/>
        <v>50</v>
      </c>
      <c r="S2227" t="str">
        <f t="shared" si="208"/>
        <v>theater</v>
      </c>
      <c r="T2227" t="str">
        <f t="shared" si="209"/>
        <v>plays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204"/>
        <v>0</v>
      </c>
      <c r="P2228" s="13">
        <f t="shared" si="205"/>
        <v>42809.395914351851</v>
      </c>
      <c r="Q2228" s="13">
        <f t="shared" si="206"/>
        <v>42828.395914351851</v>
      </c>
      <c r="R2228" s="7" t="e">
        <f t="shared" si="207"/>
        <v>#DIV/0!</v>
      </c>
      <c r="S2228" t="str">
        <f t="shared" si="208"/>
        <v>theater</v>
      </c>
      <c r="T2228" t="str">
        <f t="shared" si="209"/>
        <v>plays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6">
        <f t="shared" si="204"/>
        <v>5.4</v>
      </c>
      <c r="P2229" s="13">
        <f t="shared" si="205"/>
        <v>42785.020370370374</v>
      </c>
      <c r="Q2229" s="13">
        <f t="shared" si="206"/>
        <v>42818.939583333333</v>
      </c>
      <c r="R2229" s="7">
        <f t="shared" si="207"/>
        <v>450</v>
      </c>
      <c r="S2229" t="str">
        <f t="shared" si="208"/>
        <v>theater</v>
      </c>
      <c r="T2229" t="str">
        <f t="shared" si="209"/>
        <v>plays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6">
        <f t="shared" si="204"/>
        <v>0.96</v>
      </c>
      <c r="P2230" s="13">
        <f t="shared" si="205"/>
        <v>42802.468784722223</v>
      </c>
      <c r="Q2230" s="13">
        <f t="shared" si="206"/>
        <v>42832.427118055552</v>
      </c>
      <c r="R2230" s="7">
        <f t="shared" si="207"/>
        <v>24</v>
      </c>
      <c r="S2230" t="str">
        <f t="shared" si="208"/>
        <v>theater</v>
      </c>
      <c r="T2230" t="str">
        <f t="shared" si="209"/>
        <v>plays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6">
        <f t="shared" si="204"/>
        <v>51.6</v>
      </c>
      <c r="P2231" s="13">
        <f t="shared" si="205"/>
        <v>42800.503333333334</v>
      </c>
      <c r="Q2231" s="13">
        <f t="shared" si="206"/>
        <v>42841.583333333328</v>
      </c>
      <c r="R2231" s="7">
        <f t="shared" si="207"/>
        <v>32.25</v>
      </c>
      <c r="S2231" t="str">
        <f t="shared" si="208"/>
        <v>theater</v>
      </c>
      <c r="T2231" t="str">
        <f t="shared" si="209"/>
        <v>plays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6">
        <f t="shared" si="204"/>
        <v>1.6363636363636365</v>
      </c>
      <c r="P2232" s="13">
        <f t="shared" si="205"/>
        <v>42783.263182870374</v>
      </c>
      <c r="Q2232" s="13">
        <f t="shared" si="206"/>
        <v>42813.221516203703</v>
      </c>
      <c r="R2232" s="7">
        <f t="shared" si="207"/>
        <v>15</v>
      </c>
      <c r="S2232" t="str">
        <f t="shared" si="208"/>
        <v>theater</v>
      </c>
      <c r="T2232" t="str">
        <f t="shared" si="209"/>
        <v>plays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6">
        <f t="shared" si="204"/>
        <v>0</v>
      </c>
      <c r="P2233" s="13">
        <f t="shared" si="205"/>
        <v>42808.108287037037</v>
      </c>
      <c r="Q2233" s="13">
        <f t="shared" si="206"/>
        <v>42834.108287037037</v>
      </c>
      <c r="R2233" s="7" t="e">
        <f t="shared" si="207"/>
        <v>#DIV/0!</v>
      </c>
      <c r="S2233" t="str">
        <f t="shared" si="208"/>
        <v>theater</v>
      </c>
      <c r="T2233" t="str">
        <f t="shared" si="209"/>
        <v>plays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6">
        <f t="shared" si="204"/>
        <v>75.400000000000006</v>
      </c>
      <c r="P2234" s="13">
        <f t="shared" si="205"/>
        <v>42796.288275462968</v>
      </c>
      <c r="Q2234" s="13">
        <f t="shared" si="206"/>
        <v>42813</v>
      </c>
      <c r="R2234" s="7">
        <f t="shared" si="207"/>
        <v>251.33333333333334</v>
      </c>
      <c r="S2234" t="str">
        <f t="shared" si="208"/>
        <v>theater</v>
      </c>
      <c r="T2234" t="str">
        <f t="shared" si="209"/>
        <v>plays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6">
        <f t="shared" si="204"/>
        <v>0</v>
      </c>
      <c r="P2235" s="13">
        <f t="shared" si="205"/>
        <v>42761.790902777779</v>
      </c>
      <c r="Q2235" s="13">
        <f t="shared" si="206"/>
        <v>42821.749236111107</v>
      </c>
      <c r="R2235" s="7" t="e">
        <f t="shared" si="207"/>
        <v>#DIV/0!</v>
      </c>
      <c r="S2235" t="str">
        <f t="shared" si="208"/>
        <v>theater</v>
      </c>
      <c r="T2235" t="str">
        <f t="shared" si="209"/>
        <v>plays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6">
        <f t="shared" si="204"/>
        <v>10.5</v>
      </c>
      <c r="P2236" s="13">
        <f t="shared" si="205"/>
        <v>42796.432476851856</v>
      </c>
      <c r="Q2236" s="13">
        <f t="shared" si="206"/>
        <v>42841.390810185185</v>
      </c>
      <c r="R2236" s="7">
        <f t="shared" si="207"/>
        <v>437.5</v>
      </c>
      <c r="S2236" t="str">
        <f t="shared" si="208"/>
        <v>theater</v>
      </c>
      <c r="T2236" t="str">
        <f t="shared" si="209"/>
        <v>plays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6">
        <f t="shared" si="204"/>
        <v>0</v>
      </c>
      <c r="P2237" s="13">
        <f t="shared" si="205"/>
        <v>42171.663090277783</v>
      </c>
      <c r="Q2237" s="13">
        <f t="shared" si="206"/>
        <v>42231.663090277783</v>
      </c>
      <c r="R2237" s="7" t="e">
        <f t="shared" si="207"/>
        <v>#DIV/0!</v>
      </c>
      <c r="S2237" t="str">
        <f t="shared" si="208"/>
        <v>film &amp; video</v>
      </c>
      <c r="T2237" t="str">
        <f t="shared" si="209"/>
        <v>drama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204"/>
        <v>0.01</v>
      </c>
      <c r="P2238" s="13">
        <f t="shared" si="205"/>
        <v>41792.437442129631</v>
      </c>
      <c r="Q2238" s="13">
        <f t="shared" si="206"/>
        <v>41822.437442129631</v>
      </c>
      <c r="R2238" s="7">
        <f t="shared" si="207"/>
        <v>5</v>
      </c>
      <c r="S2238" t="str">
        <f t="shared" si="208"/>
        <v>film &amp; video</v>
      </c>
      <c r="T2238" t="str">
        <f t="shared" si="209"/>
        <v>drama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6">
        <f t="shared" si="204"/>
        <v>15.535714285714286</v>
      </c>
      <c r="P2239" s="13">
        <f t="shared" si="205"/>
        <v>41834.876805555556</v>
      </c>
      <c r="Q2239" s="13">
        <f t="shared" si="206"/>
        <v>41867.737500000003</v>
      </c>
      <c r="R2239" s="7">
        <f t="shared" si="207"/>
        <v>43.5</v>
      </c>
      <c r="S2239" t="str">
        <f t="shared" si="208"/>
        <v>film &amp; video</v>
      </c>
      <c r="T2239" t="str">
        <f t="shared" si="209"/>
        <v>drama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204"/>
        <v>0</v>
      </c>
      <c r="P2240" s="13">
        <f t="shared" si="205"/>
        <v>42243.711273148147</v>
      </c>
      <c r="Q2240" s="13">
        <f t="shared" si="206"/>
        <v>42277.75</v>
      </c>
      <c r="R2240" s="7" t="e">
        <f t="shared" si="207"/>
        <v>#DIV/0!</v>
      </c>
      <c r="S2240" t="str">
        <f t="shared" si="208"/>
        <v>film &amp; video</v>
      </c>
      <c r="T2240" t="str">
        <f t="shared" si="209"/>
        <v>drama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6">
        <f t="shared" si="204"/>
        <v>0.53333333333333333</v>
      </c>
      <c r="P2241" s="13">
        <f t="shared" si="205"/>
        <v>41841.512743055559</v>
      </c>
      <c r="Q2241" s="13">
        <f t="shared" si="206"/>
        <v>41901.512743055559</v>
      </c>
      <c r="R2241" s="7">
        <f t="shared" si="207"/>
        <v>91.428571428571431</v>
      </c>
      <c r="S2241" t="str">
        <f t="shared" si="208"/>
        <v>film &amp; video</v>
      </c>
      <c r="T2241" t="str">
        <f t="shared" si="209"/>
        <v>drama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6">
        <f t="shared" ref="O2242:O2305" si="210">(E2242/D2242)*100</f>
        <v>0</v>
      </c>
      <c r="P2242" s="13">
        <f t="shared" ref="P2242:P2305" si="211">(((J2242/60)/60)/24)+DATE(1970,1,1)+(-6/24)</f>
        <v>42351.408842592587</v>
      </c>
      <c r="Q2242" s="13">
        <f t="shared" ref="Q2242:Q2305" si="212">(((I2242/60)/60)/24)+DATE(1970,1,1)+(-6/24)</f>
        <v>42381.408842592587</v>
      </c>
      <c r="R2242" s="7" t="e">
        <f t="shared" ref="R2242:R2305" si="213">E2242/L2242</f>
        <v>#DIV/0!</v>
      </c>
      <c r="S2242" t="str">
        <f t="shared" ref="S2242:S2305" si="214">LEFT(N2242,SEARCH("/",N2242,1)-1)</f>
        <v>film &amp; video</v>
      </c>
      <c r="T2242" t="str">
        <f t="shared" ref="T2242:T2305" si="215">RIGHT(N2242,LEN(N2242)-SEARCH("/",N2242,1))</f>
        <v>drama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6">
        <f t="shared" si="210"/>
        <v>60</v>
      </c>
      <c r="P2243" s="13">
        <f t="shared" si="211"/>
        <v>42720.825949074075</v>
      </c>
      <c r="Q2243" s="13">
        <f t="shared" si="212"/>
        <v>42750.825949074075</v>
      </c>
      <c r="R2243" s="7">
        <f t="shared" si="213"/>
        <v>3000</v>
      </c>
      <c r="S2243" t="str">
        <f t="shared" si="214"/>
        <v>film &amp; video</v>
      </c>
      <c r="T2243" t="str">
        <f t="shared" si="215"/>
        <v>drama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6">
        <f t="shared" si="210"/>
        <v>0.01</v>
      </c>
      <c r="P2244" s="13">
        <f t="shared" si="211"/>
        <v>42160.677488425921</v>
      </c>
      <c r="Q2244" s="13">
        <f t="shared" si="212"/>
        <v>42220.677488425921</v>
      </c>
      <c r="R2244" s="7">
        <f t="shared" si="213"/>
        <v>5.5</v>
      </c>
      <c r="S2244" t="str">
        <f t="shared" si="214"/>
        <v>film &amp; video</v>
      </c>
      <c r="T2244" t="str">
        <f t="shared" si="215"/>
        <v>drama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6">
        <f t="shared" si="210"/>
        <v>4.0625</v>
      </c>
      <c r="P2245" s="13">
        <f t="shared" si="211"/>
        <v>42052.58530092593</v>
      </c>
      <c r="Q2245" s="13">
        <f t="shared" si="212"/>
        <v>42082.543634259258</v>
      </c>
      <c r="R2245" s="7">
        <f t="shared" si="213"/>
        <v>108.33333333333333</v>
      </c>
      <c r="S2245" t="str">
        <f t="shared" si="214"/>
        <v>film &amp; video</v>
      </c>
      <c r="T2245" t="str">
        <f t="shared" si="215"/>
        <v>drama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6">
        <f t="shared" si="210"/>
        <v>22.400000000000002</v>
      </c>
      <c r="P2246" s="13">
        <f t="shared" si="211"/>
        <v>41900.255312499998</v>
      </c>
      <c r="Q2246" s="13">
        <f t="shared" si="212"/>
        <v>41930.255312499998</v>
      </c>
      <c r="R2246" s="7">
        <f t="shared" si="213"/>
        <v>56</v>
      </c>
      <c r="S2246" t="str">
        <f t="shared" si="214"/>
        <v>film &amp; video</v>
      </c>
      <c r="T2246" t="str">
        <f t="shared" si="215"/>
        <v>drama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6">
        <f t="shared" si="210"/>
        <v>3.25</v>
      </c>
      <c r="P2247" s="13">
        <f t="shared" si="211"/>
        <v>42216.727812500001</v>
      </c>
      <c r="Q2247" s="13">
        <f t="shared" si="212"/>
        <v>42245.977777777778</v>
      </c>
      <c r="R2247" s="7">
        <f t="shared" si="213"/>
        <v>32.5</v>
      </c>
      <c r="S2247" t="str">
        <f t="shared" si="214"/>
        <v>film &amp; video</v>
      </c>
      <c r="T2247" t="str">
        <f t="shared" si="215"/>
        <v>drama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6">
        <f t="shared" si="210"/>
        <v>2E-3</v>
      </c>
      <c r="P2248" s="13">
        <f t="shared" si="211"/>
        <v>42533.930717592593</v>
      </c>
      <c r="Q2248" s="13">
        <f t="shared" si="212"/>
        <v>42593.930717592593</v>
      </c>
      <c r="R2248" s="7">
        <f t="shared" si="213"/>
        <v>1</v>
      </c>
      <c r="S2248" t="str">
        <f t="shared" si="214"/>
        <v>film &amp; video</v>
      </c>
      <c r="T2248" t="str">
        <f t="shared" si="215"/>
        <v>drama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210"/>
        <v>0</v>
      </c>
      <c r="P2249" s="13">
        <f t="shared" si="211"/>
        <v>42047.144942129627</v>
      </c>
      <c r="Q2249" s="13">
        <f t="shared" si="212"/>
        <v>42082.103275462956</v>
      </c>
      <c r="R2249" s="7" t="e">
        <f t="shared" si="213"/>
        <v>#DIV/0!</v>
      </c>
      <c r="S2249" t="str">
        <f t="shared" si="214"/>
        <v>film &amp; video</v>
      </c>
      <c r="T2249" t="str">
        <f t="shared" si="215"/>
        <v>drama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6">
        <f t="shared" si="210"/>
        <v>0</v>
      </c>
      <c r="P2250" s="13">
        <f t="shared" si="211"/>
        <v>42033.323009259257</v>
      </c>
      <c r="Q2250" s="13">
        <f t="shared" si="212"/>
        <v>42063.323009259257</v>
      </c>
      <c r="R2250" s="7" t="e">
        <f t="shared" si="213"/>
        <v>#DIV/0!</v>
      </c>
      <c r="S2250" t="str">
        <f t="shared" si="214"/>
        <v>film &amp; video</v>
      </c>
      <c r="T2250" t="str">
        <f t="shared" si="215"/>
        <v>drama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6">
        <f t="shared" si="210"/>
        <v>0</v>
      </c>
      <c r="P2251" s="13">
        <f t="shared" si="211"/>
        <v>42072.508981481486</v>
      </c>
      <c r="Q2251" s="13">
        <f t="shared" si="212"/>
        <v>42132.508981481486</v>
      </c>
      <c r="R2251" s="7" t="e">
        <f t="shared" si="213"/>
        <v>#DIV/0!</v>
      </c>
      <c r="S2251" t="str">
        <f t="shared" si="214"/>
        <v>film &amp; video</v>
      </c>
      <c r="T2251" t="str">
        <f t="shared" si="215"/>
        <v>drama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6">
        <f t="shared" si="210"/>
        <v>6.4850000000000003</v>
      </c>
      <c r="P2252" s="13">
        <f t="shared" si="211"/>
        <v>41855.527905092589</v>
      </c>
      <c r="Q2252" s="13">
        <f t="shared" si="212"/>
        <v>41880.527905092589</v>
      </c>
      <c r="R2252" s="7">
        <f t="shared" si="213"/>
        <v>49.884615384615387</v>
      </c>
      <c r="S2252" t="str">
        <f t="shared" si="214"/>
        <v>film &amp; video</v>
      </c>
      <c r="T2252" t="str">
        <f t="shared" si="215"/>
        <v>drama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210"/>
        <v>0</v>
      </c>
      <c r="P2253" s="13">
        <f t="shared" si="211"/>
        <v>42191.574062500003</v>
      </c>
      <c r="Q2253" s="13">
        <f t="shared" si="212"/>
        <v>42221.574062500003</v>
      </c>
      <c r="R2253" s="7" t="e">
        <f t="shared" si="213"/>
        <v>#DIV/0!</v>
      </c>
      <c r="S2253" t="str">
        <f t="shared" si="214"/>
        <v>film &amp; video</v>
      </c>
      <c r="T2253" t="str">
        <f t="shared" si="215"/>
        <v>drama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6">
        <f t="shared" si="210"/>
        <v>40</v>
      </c>
      <c r="P2254" s="13">
        <f t="shared" si="211"/>
        <v>42069.797754629632</v>
      </c>
      <c r="Q2254" s="13">
        <f t="shared" si="212"/>
        <v>42086.75608796296</v>
      </c>
      <c r="R2254" s="7">
        <f t="shared" si="213"/>
        <v>25.714285714285715</v>
      </c>
      <c r="S2254" t="str">
        <f t="shared" si="214"/>
        <v>film &amp; video</v>
      </c>
      <c r="T2254" t="str">
        <f t="shared" si="215"/>
        <v>drama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210"/>
        <v>0</v>
      </c>
      <c r="P2255" s="13">
        <f t="shared" si="211"/>
        <v>42304.705381944441</v>
      </c>
      <c r="Q2255" s="13">
        <f t="shared" si="212"/>
        <v>42334.747048611112</v>
      </c>
      <c r="R2255" s="7" t="e">
        <f t="shared" si="213"/>
        <v>#DIV/0!</v>
      </c>
      <c r="S2255" t="str">
        <f t="shared" si="214"/>
        <v>film &amp; video</v>
      </c>
      <c r="T2255" t="str">
        <f t="shared" si="215"/>
        <v>drama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6">
        <f t="shared" si="210"/>
        <v>20</v>
      </c>
      <c r="P2256" s="13">
        <f t="shared" si="211"/>
        <v>42402.830497685187</v>
      </c>
      <c r="Q2256" s="13">
        <f t="shared" si="212"/>
        <v>42432.830497685187</v>
      </c>
      <c r="R2256" s="7">
        <f t="shared" si="213"/>
        <v>100</v>
      </c>
      <c r="S2256" t="str">
        <f t="shared" si="214"/>
        <v>film &amp; video</v>
      </c>
      <c r="T2256" t="str">
        <f t="shared" si="215"/>
        <v>drama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6">
        <f t="shared" si="210"/>
        <v>33.416666666666664</v>
      </c>
      <c r="P2257" s="13">
        <f t="shared" si="211"/>
        <v>42067.741238425922</v>
      </c>
      <c r="Q2257" s="13">
        <f t="shared" si="212"/>
        <v>42107.541666666672</v>
      </c>
      <c r="R2257" s="7">
        <f t="shared" si="213"/>
        <v>30.846153846153847</v>
      </c>
      <c r="S2257" t="str">
        <f t="shared" si="214"/>
        <v>film &amp; video</v>
      </c>
      <c r="T2257" t="str">
        <f t="shared" si="215"/>
        <v>drama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6">
        <f t="shared" si="210"/>
        <v>21.092608822670172</v>
      </c>
      <c r="P2258" s="13">
        <f t="shared" si="211"/>
        <v>42147.491840277777</v>
      </c>
      <c r="Q2258" s="13">
        <f t="shared" si="212"/>
        <v>42177.491840277777</v>
      </c>
      <c r="R2258" s="7">
        <f t="shared" si="213"/>
        <v>180.5</v>
      </c>
      <c r="S2258" t="str">
        <f t="shared" si="214"/>
        <v>film &amp; video</v>
      </c>
      <c r="T2258" t="str">
        <f t="shared" si="215"/>
        <v>drama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6">
        <f t="shared" si="210"/>
        <v>0</v>
      </c>
      <c r="P2259" s="13">
        <f t="shared" si="211"/>
        <v>42711.761944444443</v>
      </c>
      <c r="Q2259" s="13">
        <f t="shared" si="212"/>
        <v>42741.761944444443</v>
      </c>
      <c r="R2259" s="7" t="e">
        <f t="shared" si="213"/>
        <v>#DIV/0!</v>
      </c>
      <c r="S2259" t="str">
        <f t="shared" si="214"/>
        <v>film &amp; video</v>
      </c>
      <c r="T2259" t="str">
        <f t="shared" si="215"/>
        <v>drama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6">
        <f t="shared" si="210"/>
        <v>35.856000000000002</v>
      </c>
      <c r="P2260" s="13">
        <f t="shared" si="211"/>
        <v>41939.560300925928</v>
      </c>
      <c r="Q2260" s="13">
        <f t="shared" si="212"/>
        <v>41969.601967592593</v>
      </c>
      <c r="R2260" s="7">
        <f t="shared" si="213"/>
        <v>373.5</v>
      </c>
      <c r="S2260" t="str">
        <f t="shared" si="214"/>
        <v>film &amp; video</v>
      </c>
      <c r="T2260" t="str">
        <f t="shared" si="215"/>
        <v>drama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6">
        <f t="shared" si="210"/>
        <v>3.4000000000000004</v>
      </c>
      <c r="P2261" s="13">
        <f t="shared" si="211"/>
        <v>41825.541226851856</v>
      </c>
      <c r="Q2261" s="13">
        <f t="shared" si="212"/>
        <v>41882.915972222225</v>
      </c>
      <c r="R2261" s="7">
        <f t="shared" si="213"/>
        <v>25.5</v>
      </c>
      <c r="S2261" t="str">
        <f t="shared" si="214"/>
        <v>film &amp; video</v>
      </c>
      <c r="T2261" t="str">
        <f t="shared" si="215"/>
        <v>drama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6">
        <f t="shared" si="210"/>
        <v>5.5</v>
      </c>
      <c r="P2262" s="13">
        <f t="shared" si="211"/>
        <v>42570.66133101852</v>
      </c>
      <c r="Q2262" s="13">
        <f t="shared" si="212"/>
        <v>42600.66133101852</v>
      </c>
      <c r="R2262" s="7">
        <f t="shared" si="213"/>
        <v>220</v>
      </c>
      <c r="S2262" t="str">
        <f t="shared" si="214"/>
        <v>film &amp; video</v>
      </c>
      <c r="T2262" t="str">
        <f t="shared" si="215"/>
        <v>drama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6">
        <f t="shared" si="210"/>
        <v>0</v>
      </c>
      <c r="P2263" s="13">
        <f t="shared" si="211"/>
        <v>42767.562893518523</v>
      </c>
      <c r="Q2263" s="13">
        <f t="shared" si="212"/>
        <v>42797.583333333328</v>
      </c>
      <c r="R2263" s="7" t="e">
        <f t="shared" si="213"/>
        <v>#DIV/0!</v>
      </c>
      <c r="S2263" t="str">
        <f t="shared" si="214"/>
        <v>film &amp; video</v>
      </c>
      <c r="T2263" t="str">
        <f t="shared" si="215"/>
        <v>drama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6">
        <f t="shared" si="210"/>
        <v>16</v>
      </c>
      <c r="P2264" s="13">
        <f t="shared" si="211"/>
        <v>42181.984456018516</v>
      </c>
      <c r="Q2264" s="13">
        <f t="shared" si="212"/>
        <v>42206.040972222225</v>
      </c>
      <c r="R2264" s="7">
        <f t="shared" si="213"/>
        <v>160</v>
      </c>
      <c r="S2264" t="str">
        <f t="shared" si="214"/>
        <v>film &amp; video</v>
      </c>
      <c r="T2264" t="str">
        <f t="shared" si="215"/>
        <v>drama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6">
        <f t="shared" si="210"/>
        <v>0</v>
      </c>
      <c r="P2265" s="13">
        <f t="shared" si="211"/>
        <v>41856.93304398148</v>
      </c>
      <c r="Q2265" s="13">
        <f t="shared" si="212"/>
        <v>41886.93304398148</v>
      </c>
      <c r="R2265" s="7" t="e">
        <f t="shared" si="213"/>
        <v>#DIV/0!</v>
      </c>
      <c r="S2265" t="str">
        <f t="shared" si="214"/>
        <v>film &amp; video</v>
      </c>
      <c r="T2265" t="str">
        <f t="shared" si="215"/>
        <v>drama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6">
        <f t="shared" si="210"/>
        <v>6.8999999999999992E-2</v>
      </c>
      <c r="P2266" s="13">
        <f t="shared" si="211"/>
        <v>42556.440706018519</v>
      </c>
      <c r="Q2266" s="13">
        <f t="shared" si="212"/>
        <v>42616.440706018519</v>
      </c>
      <c r="R2266" s="7">
        <f t="shared" si="213"/>
        <v>69</v>
      </c>
      <c r="S2266" t="str">
        <f t="shared" si="214"/>
        <v>film &amp; video</v>
      </c>
      <c r="T2266" t="str">
        <f t="shared" si="215"/>
        <v>drama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6">
        <f t="shared" si="210"/>
        <v>0.41666666666666669</v>
      </c>
      <c r="P2267" s="13">
        <f t="shared" si="211"/>
        <v>42527.400995370372</v>
      </c>
      <c r="Q2267" s="13">
        <f t="shared" si="212"/>
        <v>42537.400995370372</v>
      </c>
      <c r="R2267" s="7">
        <f t="shared" si="213"/>
        <v>50</v>
      </c>
      <c r="S2267" t="str">
        <f t="shared" si="214"/>
        <v>film &amp; video</v>
      </c>
      <c r="T2267" t="str">
        <f t="shared" si="215"/>
        <v>drama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6">
        <f t="shared" si="210"/>
        <v>5</v>
      </c>
      <c r="P2268" s="13">
        <f t="shared" si="211"/>
        <v>42239.191412037035</v>
      </c>
      <c r="Q2268" s="13">
        <f t="shared" si="212"/>
        <v>42279.191412037035</v>
      </c>
      <c r="R2268" s="7">
        <f t="shared" si="213"/>
        <v>83.333333333333329</v>
      </c>
      <c r="S2268" t="str">
        <f t="shared" si="214"/>
        <v>film &amp; video</v>
      </c>
      <c r="T2268" t="str">
        <f t="shared" si="215"/>
        <v>drama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6">
        <f t="shared" si="210"/>
        <v>1.6999999999999999E-3</v>
      </c>
      <c r="P2269" s="13">
        <f t="shared" si="211"/>
        <v>41899.542037037041</v>
      </c>
      <c r="Q2269" s="13">
        <f t="shared" si="212"/>
        <v>41929.542037037041</v>
      </c>
      <c r="R2269" s="7">
        <f t="shared" si="213"/>
        <v>5.666666666666667</v>
      </c>
      <c r="S2269" t="str">
        <f t="shared" si="214"/>
        <v>film &amp; video</v>
      </c>
      <c r="T2269" t="str">
        <f t="shared" si="215"/>
        <v>drama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 t="shared" si="210"/>
        <v>0</v>
      </c>
      <c r="P2270" s="13">
        <f t="shared" si="211"/>
        <v>41911.684791666667</v>
      </c>
      <c r="Q2270" s="13">
        <f t="shared" si="212"/>
        <v>41971.726458333331</v>
      </c>
      <c r="R2270" s="7" t="e">
        <f t="shared" si="213"/>
        <v>#DIV/0!</v>
      </c>
      <c r="S2270" t="str">
        <f t="shared" si="214"/>
        <v>film &amp; video</v>
      </c>
      <c r="T2270" t="str">
        <f t="shared" si="215"/>
        <v>drama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6">
        <f t="shared" si="210"/>
        <v>0.12</v>
      </c>
      <c r="P2271" s="13">
        <f t="shared" si="211"/>
        <v>42375.746886574074</v>
      </c>
      <c r="Q2271" s="13">
        <f t="shared" si="212"/>
        <v>42435.746886574074</v>
      </c>
      <c r="R2271" s="7">
        <f t="shared" si="213"/>
        <v>1</v>
      </c>
      <c r="S2271" t="str">
        <f t="shared" si="214"/>
        <v>film &amp; video</v>
      </c>
      <c r="T2271" t="str">
        <f t="shared" si="215"/>
        <v>drama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6">
        <f t="shared" si="210"/>
        <v>0</v>
      </c>
      <c r="P2272" s="13">
        <f t="shared" si="211"/>
        <v>42135.42050925926</v>
      </c>
      <c r="Q2272" s="13">
        <f t="shared" si="212"/>
        <v>42195.42050925926</v>
      </c>
      <c r="R2272" s="7" t="e">
        <f t="shared" si="213"/>
        <v>#DIV/0!</v>
      </c>
      <c r="S2272" t="str">
        <f t="shared" si="214"/>
        <v>film &amp; video</v>
      </c>
      <c r="T2272" t="str">
        <f t="shared" si="215"/>
        <v>drama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6">
        <f t="shared" si="210"/>
        <v>41.857142857142861</v>
      </c>
      <c r="P2273" s="13">
        <f t="shared" si="211"/>
        <v>42259.292800925927</v>
      </c>
      <c r="Q2273" s="13">
        <f t="shared" si="212"/>
        <v>42287.625</v>
      </c>
      <c r="R2273" s="7">
        <f t="shared" si="213"/>
        <v>77.10526315789474</v>
      </c>
      <c r="S2273" t="str">
        <f t="shared" si="214"/>
        <v>film &amp; video</v>
      </c>
      <c r="T2273" t="str">
        <f t="shared" si="215"/>
        <v>drama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6">
        <f t="shared" si="210"/>
        <v>10.48</v>
      </c>
      <c r="P2274" s="13">
        <f t="shared" si="211"/>
        <v>42741.598379629635</v>
      </c>
      <c r="Q2274" s="13">
        <f t="shared" si="212"/>
        <v>42783.625</v>
      </c>
      <c r="R2274" s="7">
        <f t="shared" si="213"/>
        <v>32.75</v>
      </c>
      <c r="S2274" t="str">
        <f t="shared" si="214"/>
        <v>film &amp; video</v>
      </c>
      <c r="T2274" t="str">
        <f t="shared" si="215"/>
        <v>drama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6">
        <f t="shared" si="210"/>
        <v>1.1159999999999999</v>
      </c>
      <c r="P2275" s="13">
        <f t="shared" si="211"/>
        <v>41887.133356481485</v>
      </c>
      <c r="Q2275" s="13">
        <f t="shared" si="212"/>
        <v>41917.133356481485</v>
      </c>
      <c r="R2275" s="7">
        <f t="shared" si="213"/>
        <v>46.5</v>
      </c>
      <c r="S2275" t="str">
        <f t="shared" si="214"/>
        <v>film &amp; video</v>
      </c>
      <c r="T2275" t="str">
        <f t="shared" si="215"/>
        <v>drama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210"/>
        <v>0</v>
      </c>
      <c r="P2276" s="13">
        <f t="shared" si="211"/>
        <v>42583.873865740738</v>
      </c>
      <c r="Q2276" s="13">
        <f t="shared" si="212"/>
        <v>42613.873865740738</v>
      </c>
      <c r="R2276" s="7" t="e">
        <f t="shared" si="213"/>
        <v>#DIV/0!</v>
      </c>
      <c r="S2276" t="str">
        <f t="shared" si="214"/>
        <v>film &amp; video</v>
      </c>
      <c r="T2276" t="str">
        <f t="shared" si="215"/>
        <v>drama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6">
        <f t="shared" si="210"/>
        <v>26.192500000000003</v>
      </c>
      <c r="P2277" s="13">
        <f t="shared" si="211"/>
        <v>41866.833368055559</v>
      </c>
      <c r="Q2277" s="13">
        <f t="shared" si="212"/>
        <v>41896.833368055559</v>
      </c>
      <c r="R2277" s="7">
        <f t="shared" si="213"/>
        <v>87.308333333333337</v>
      </c>
      <c r="S2277" t="str">
        <f t="shared" si="214"/>
        <v>film &amp; video</v>
      </c>
      <c r="T2277" t="str">
        <f t="shared" si="215"/>
        <v>drama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6">
        <f t="shared" si="210"/>
        <v>58.461538461538467</v>
      </c>
      <c r="P2278" s="13">
        <f t="shared" si="211"/>
        <v>42023.568622685183</v>
      </c>
      <c r="Q2278" s="13">
        <f t="shared" si="212"/>
        <v>42043.568622685183</v>
      </c>
      <c r="R2278" s="7">
        <f t="shared" si="213"/>
        <v>54.285714285714285</v>
      </c>
      <c r="S2278" t="str">
        <f t="shared" si="214"/>
        <v>film &amp; video</v>
      </c>
      <c r="T2278" t="str">
        <f t="shared" si="215"/>
        <v>drama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6">
        <f t="shared" si="210"/>
        <v>0</v>
      </c>
      <c r="P2279" s="13">
        <f t="shared" si="211"/>
        <v>42255.677824074075</v>
      </c>
      <c r="Q2279" s="13">
        <f t="shared" si="212"/>
        <v>42285.624305555553</v>
      </c>
      <c r="R2279" s="7" t="e">
        <f t="shared" si="213"/>
        <v>#DIV/0!</v>
      </c>
      <c r="S2279" t="str">
        <f t="shared" si="214"/>
        <v>film &amp; video</v>
      </c>
      <c r="T2279" t="str">
        <f t="shared" si="215"/>
        <v>drama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6">
        <f t="shared" si="210"/>
        <v>29.84</v>
      </c>
      <c r="P2280" s="13">
        <f t="shared" si="211"/>
        <v>41973.597962962958</v>
      </c>
      <c r="Q2280" s="13">
        <f t="shared" si="212"/>
        <v>42033.597962962958</v>
      </c>
      <c r="R2280" s="7">
        <f t="shared" si="213"/>
        <v>93.25</v>
      </c>
      <c r="S2280" t="str">
        <f t="shared" si="214"/>
        <v>film &amp; video</v>
      </c>
      <c r="T2280" t="str">
        <f t="shared" si="215"/>
        <v>drama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6">
        <f t="shared" si="210"/>
        <v>50.721666666666664</v>
      </c>
      <c r="P2281" s="13">
        <f t="shared" si="211"/>
        <v>42556.333368055552</v>
      </c>
      <c r="Q2281" s="13">
        <f t="shared" si="212"/>
        <v>42586.333368055552</v>
      </c>
      <c r="R2281" s="7">
        <f t="shared" si="213"/>
        <v>117.68368136117556</v>
      </c>
      <c r="S2281" t="str">
        <f t="shared" si="214"/>
        <v>film &amp; video</v>
      </c>
      <c r="T2281" t="str">
        <f t="shared" si="215"/>
        <v>drama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6">
        <f t="shared" si="210"/>
        <v>16.25</v>
      </c>
      <c r="P2282" s="13">
        <f t="shared" si="211"/>
        <v>42248.382199074069</v>
      </c>
      <c r="Q2282" s="13">
        <f t="shared" si="212"/>
        <v>42283.382199074069</v>
      </c>
      <c r="R2282" s="7">
        <f t="shared" si="213"/>
        <v>76.470588235294116</v>
      </c>
      <c r="S2282" t="str">
        <f t="shared" si="214"/>
        <v>film &amp; video</v>
      </c>
      <c r="T2282" t="str">
        <f t="shared" si="215"/>
        <v>drama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6">
        <f t="shared" si="210"/>
        <v>0</v>
      </c>
      <c r="P2283" s="13">
        <f t="shared" si="211"/>
        <v>42566.754432870366</v>
      </c>
      <c r="Q2283" s="13">
        <f t="shared" si="212"/>
        <v>42587.754432870366</v>
      </c>
      <c r="R2283" s="7" t="e">
        <f t="shared" si="213"/>
        <v>#DIV/0!</v>
      </c>
      <c r="S2283" t="str">
        <f t="shared" si="214"/>
        <v>film &amp; video</v>
      </c>
      <c r="T2283" t="str">
        <f t="shared" si="215"/>
        <v>drama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6">
        <f t="shared" si="210"/>
        <v>15.214285714285714</v>
      </c>
      <c r="P2284" s="13">
        <f t="shared" si="211"/>
        <v>41977.947199074071</v>
      </c>
      <c r="Q2284" s="13">
        <f t="shared" si="212"/>
        <v>42007.947199074071</v>
      </c>
      <c r="R2284" s="7">
        <f t="shared" si="213"/>
        <v>163.84615384615384</v>
      </c>
      <c r="S2284" t="str">
        <f t="shared" si="214"/>
        <v>film &amp; video</v>
      </c>
      <c r="T2284" t="str">
        <f t="shared" si="215"/>
        <v>drama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6">
        <f t="shared" si="210"/>
        <v>0</v>
      </c>
      <c r="P2285" s="13">
        <f t="shared" si="211"/>
        <v>41959.119988425926</v>
      </c>
      <c r="Q2285" s="13">
        <f t="shared" si="212"/>
        <v>41989.119988425926</v>
      </c>
      <c r="R2285" s="7" t="e">
        <f t="shared" si="213"/>
        <v>#DIV/0!</v>
      </c>
      <c r="S2285" t="str">
        <f t="shared" si="214"/>
        <v>film &amp; video</v>
      </c>
      <c r="T2285" t="str">
        <f t="shared" si="215"/>
        <v>drama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6">
        <f t="shared" si="210"/>
        <v>0</v>
      </c>
      <c r="P2286" s="13">
        <f t="shared" si="211"/>
        <v>42165.672858796301</v>
      </c>
      <c r="Q2286" s="13">
        <f t="shared" si="212"/>
        <v>42195.672858796301</v>
      </c>
      <c r="R2286" s="7" t="e">
        <f t="shared" si="213"/>
        <v>#DIV/0!</v>
      </c>
      <c r="S2286" t="str">
        <f t="shared" si="214"/>
        <v>film &amp; video</v>
      </c>
      <c r="T2286" t="str">
        <f t="shared" si="215"/>
        <v>drama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6">
        <f t="shared" si="210"/>
        <v>25.25</v>
      </c>
      <c r="P2287" s="13">
        <f t="shared" si="211"/>
        <v>42248.814722222218</v>
      </c>
      <c r="Q2287" s="13">
        <f t="shared" si="212"/>
        <v>42277.958333333328</v>
      </c>
      <c r="R2287" s="7">
        <f t="shared" si="213"/>
        <v>91.818181818181813</v>
      </c>
      <c r="S2287" t="str">
        <f t="shared" si="214"/>
        <v>film &amp; video</v>
      </c>
      <c r="T2287" t="str">
        <f t="shared" si="215"/>
        <v>drama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6">
        <f t="shared" si="210"/>
        <v>44.6</v>
      </c>
      <c r="P2288" s="13">
        <f t="shared" si="211"/>
        <v>42235.909918981488</v>
      </c>
      <c r="Q2288" s="13">
        <f t="shared" si="212"/>
        <v>42265.909918981488</v>
      </c>
      <c r="R2288" s="7">
        <f t="shared" si="213"/>
        <v>185.83333333333334</v>
      </c>
      <c r="S2288" t="str">
        <f t="shared" si="214"/>
        <v>film &amp; video</v>
      </c>
      <c r="T2288" t="str">
        <f t="shared" si="215"/>
        <v>drama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6">
        <f t="shared" si="210"/>
        <v>1.5873015873015872E-2</v>
      </c>
      <c r="P2289" s="13">
        <f t="shared" si="211"/>
        <v>42416.631018518514</v>
      </c>
      <c r="Q2289" s="13">
        <f t="shared" si="212"/>
        <v>42476.589351851857</v>
      </c>
      <c r="R2289" s="7">
        <f t="shared" si="213"/>
        <v>1</v>
      </c>
      <c r="S2289" t="str">
        <f t="shared" si="214"/>
        <v>film &amp; video</v>
      </c>
      <c r="T2289" t="str">
        <f t="shared" si="215"/>
        <v>drama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6">
        <f t="shared" si="210"/>
        <v>0.04</v>
      </c>
      <c r="P2290" s="13">
        <f t="shared" si="211"/>
        <v>42202.344293981485</v>
      </c>
      <c r="Q2290" s="13">
        <f t="shared" si="212"/>
        <v>42232.337974537033</v>
      </c>
      <c r="R2290" s="7">
        <f t="shared" si="213"/>
        <v>20</v>
      </c>
      <c r="S2290" t="str">
        <f t="shared" si="214"/>
        <v>film &amp; video</v>
      </c>
      <c r="T2290" t="str">
        <f t="shared" si="215"/>
        <v>drama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6">
        <f t="shared" si="210"/>
        <v>8.0000000000000002E-3</v>
      </c>
      <c r="P2291" s="13">
        <f t="shared" si="211"/>
        <v>42009.39061342593</v>
      </c>
      <c r="Q2291" s="13">
        <f t="shared" si="212"/>
        <v>42069.39061342593</v>
      </c>
      <c r="R2291" s="7">
        <f t="shared" si="213"/>
        <v>1</v>
      </c>
      <c r="S2291" t="str">
        <f t="shared" si="214"/>
        <v>film &amp; video</v>
      </c>
      <c r="T2291" t="str">
        <f t="shared" si="215"/>
        <v>drama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6">
        <f t="shared" si="210"/>
        <v>0.22727272727272727</v>
      </c>
      <c r="P2292" s="13">
        <f t="shared" si="211"/>
        <v>42374.980115740742</v>
      </c>
      <c r="Q2292" s="13">
        <f t="shared" si="212"/>
        <v>42417.749305555553</v>
      </c>
      <c r="R2292" s="7">
        <f t="shared" si="213"/>
        <v>10</v>
      </c>
      <c r="S2292" t="str">
        <f t="shared" si="214"/>
        <v>film &amp; video</v>
      </c>
      <c r="T2292" t="str">
        <f t="shared" si="215"/>
        <v>drama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6">
        <f t="shared" si="210"/>
        <v>55.698440000000005</v>
      </c>
      <c r="P2293" s="13">
        <f t="shared" si="211"/>
        <v>42066.708761574075</v>
      </c>
      <c r="Q2293" s="13">
        <f t="shared" si="212"/>
        <v>42116.667094907403</v>
      </c>
      <c r="R2293" s="7">
        <f t="shared" si="213"/>
        <v>331.53833333333336</v>
      </c>
      <c r="S2293" t="str">
        <f t="shared" si="214"/>
        <v>film &amp; video</v>
      </c>
      <c r="T2293" t="str">
        <f t="shared" si="215"/>
        <v>drama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6">
        <f t="shared" si="210"/>
        <v>11.943</v>
      </c>
      <c r="P2294" s="13">
        <f t="shared" si="211"/>
        <v>41970.39061342593</v>
      </c>
      <c r="Q2294" s="13">
        <f t="shared" si="212"/>
        <v>42001.39061342593</v>
      </c>
      <c r="R2294" s="7">
        <f t="shared" si="213"/>
        <v>314.28947368421052</v>
      </c>
      <c r="S2294" t="str">
        <f t="shared" si="214"/>
        <v>film &amp; video</v>
      </c>
      <c r="T2294" t="str">
        <f t="shared" si="215"/>
        <v>drama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6">
        <f t="shared" si="210"/>
        <v>2</v>
      </c>
      <c r="P2295" s="13">
        <f t="shared" si="211"/>
        <v>42079.378344907411</v>
      </c>
      <c r="Q2295" s="13">
        <f t="shared" si="212"/>
        <v>42139.378344907411</v>
      </c>
      <c r="R2295" s="7">
        <f t="shared" si="213"/>
        <v>100</v>
      </c>
      <c r="S2295" t="str">
        <f t="shared" si="214"/>
        <v>film &amp; video</v>
      </c>
      <c r="T2295" t="str">
        <f t="shared" si="215"/>
        <v>drama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6">
        <f t="shared" si="210"/>
        <v>17.630000000000003</v>
      </c>
      <c r="P2296" s="13">
        <f t="shared" si="211"/>
        <v>42429.076678240745</v>
      </c>
      <c r="Q2296" s="13">
        <f t="shared" si="212"/>
        <v>42461.040972222225</v>
      </c>
      <c r="R2296" s="7">
        <f t="shared" si="213"/>
        <v>115.98684210526316</v>
      </c>
      <c r="S2296" t="str">
        <f t="shared" si="214"/>
        <v>film &amp; video</v>
      </c>
      <c r="T2296" t="str">
        <f t="shared" si="215"/>
        <v>drama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6">
        <f t="shared" si="210"/>
        <v>0.72</v>
      </c>
      <c r="P2297" s="13">
        <f t="shared" si="211"/>
        <v>42195.393865740742</v>
      </c>
      <c r="Q2297" s="13">
        <f t="shared" si="212"/>
        <v>42236.587499999994</v>
      </c>
      <c r="R2297" s="7">
        <f t="shared" si="213"/>
        <v>120</v>
      </c>
      <c r="S2297" t="str">
        <f t="shared" si="214"/>
        <v>film &amp; video</v>
      </c>
      <c r="T2297" t="str">
        <f t="shared" si="215"/>
        <v>drama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210"/>
        <v>0</v>
      </c>
      <c r="P2298" s="13">
        <f t="shared" si="211"/>
        <v>42031.587546296301</v>
      </c>
      <c r="Q2298" s="13">
        <f t="shared" si="212"/>
        <v>42091.54587962963</v>
      </c>
      <c r="R2298" s="7" t="e">
        <f t="shared" si="213"/>
        <v>#DIV/0!</v>
      </c>
      <c r="S2298" t="str">
        <f t="shared" si="214"/>
        <v>film &amp; video</v>
      </c>
      <c r="T2298" t="str">
        <f t="shared" si="215"/>
        <v>drama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6">
        <f t="shared" si="210"/>
        <v>13</v>
      </c>
      <c r="P2299" s="13">
        <f t="shared" si="211"/>
        <v>42031.519884259258</v>
      </c>
      <c r="Q2299" s="13">
        <f t="shared" si="212"/>
        <v>42089.860416666663</v>
      </c>
      <c r="R2299" s="7">
        <f t="shared" si="213"/>
        <v>65</v>
      </c>
      <c r="S2299" t="str">
        <f t="shared" si="214"/>
        <v>film &amp; video</v>
      </c>
      <c r="T2299" t="str">
        <f t="shared" si="215"/>
        <v>drama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210"/>
        <v>0</v>
      </c>
      <c r="P2300" s="13">
        <f t="shared" si="211"/>
        <v>42481.798032407409</v>
      </c>
      <c r="Q2300" s="13">
        <f t="shared" si="212"/>
        <v>42511.795138888891</v>
      </c>
      <c r="R2300" s="7" t="e">
        <f t="shared" si="213"/>
        <v>#DIV/0!</v>
      </c>
      <c r="S2300" t="str">
        <f t="shared" si="214"/>
        <v>film &amp; video</v>
      </c>
      <c r="T2300" t="str">
        <f t="shared" si="215"/>
        <v>drama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6">
        <f t="shared" si="210"/>
        <v>0</v>
      </c>
      <c r="P2301" s="13">
        <f t="shared" si="211"/>
        <v>42134.985254629632</v>
      </c>
      <c r="Q2301" s="13">
        <f t="shared" si="212"/>
        <v>42194.985254629632</v>
      </c>
      <c r="R2301" s="7" t="e">
        <f t="shared" si="213"/>
        <v>#DIV/0!</v>
      </c>
      <c r="S2301" t="str">
        <f t="shared" si="214"/>
        <v>film &amp; video</v>
      </c>
      <c r="T2301" t="str">
        <f t="shared" si="215"/>
        <v>drama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210"/>
        <v>0</v>
      </c>
      <c r="P2302" s="13">
        <f t="shared" si="211"/>
        <v>42438.711273148147</v>
      </c>
      <c r="Q2302" s="13">
        <f t="shared" si="212"/>
        <v>42468.669606481482</v>
      </c>
      <c r="R2302" s="7" t="e">
        <f t="shared" si="213"/>
        <v>#DIV/0!</v>
      </c>
      <c r="S2302" t="str">
        <f t="shared" si="214"/>
        <v>film &amp; video</v>
      </c>
      <c r="T2302" t="str">
        <f t="shared" si="215"/>
        <v>drama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6">
        <f t="shared" si="210"/>
        <v>0.86206896551724133</v>
      </c>
      <c r="P2303" s="13">
        <f t="shared" si="211"/>
        <v>42106.416018518517</v>
      </c>
      <c r="Q2303" s="13">
        <f t="shared" si="212"/>
        <v>42155.145138888889</v>
      </c>
      <c r="R2303" s="7">
        <f t="shared" si="213"/>
        <v>125</v>
      </c>
      <c r="S2303" t="str">
        <f t="shared" si="214"/>
        <v>film &amp; video</v>
      </c>
      <c r="T2303" t="str">
        <f t="shared" si="215"/>
        <v>drama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6">
        <f t="shared" si="210"/>
        <v>0</v>
      </c>
      <c r="P2304" s="13">
        <f t="shared" si="211"/>
        <v>42164.643993055557</v>
      </c>
      <c r="Q2304" s="13">
        <f t="shared" si="212"/>
        <v>42194.643993055557</v>
      </c>
      <c r="R2304" s="7" t="e">
        <f t="shared" si="213"/>
        <v>#DIV/0!</v>
      </c>
      <c r="S2304" t="str">
        <f t="shared" si="214"/>
        <v>film &amp; video</v>
      </c>
      <c r="T2304" t="str">
        <f t="shared" si="215"/>
        <v>drama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210"/>
        <v>0</v>
      </c>
      <c r="P2305" s="13">
        <f t="shared" si="211"/>
        <v>42096.436400462961</v>
      </c>
      <c r="Q2305" s="13">
        <f t="shared" si="212"/>
        <v>42156.436400462961</v>
      </c>
      <c r="R2305" s="7" t="e">
        <f t="shared" si="213"/>
        <v>#DIV/0!</v>
      </c>
      <c r="S2305" t="str">
        <f t="shared" si="214"/>
        <v>film &amp; video</v>
      </c>
      <c r="T2305" t="str">
        <f t="shared" si="215"/>
        <v>drama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6">
        <f t="shared" ref="O2306:O2369" si="216">(E2306/D2306)*100</f>
        <v>0</v>
      </c>
      <c r="P2306" s="13">
        <f t="shared" ref="P2306:P2369" si="217">(((J2306/60)/60)/24)+DATE(1970,1,1)+(-6/24)</f>
        <v>42383.683993055558</v>
      </c>
      <c r="Q2306" s="13">
        <f t="shared" ref="Q2306:Q2369" si="218">(((I2306/60)/60)/24)+DATE(1970,1,1)+(-6/24)</f>
        <v>42413.683993055558</v>
      </c>
      <c r="R2306" s="7" t="e">
        <f t="shared" ref="R2306:R2369" si="219">E2306/L2306</f>
        <v>#DIV/0!</v>
      </c>
      <c r="S2306" t="str">
        <f t="shared" ref="S2306:S2369" si="220">LEFT(N2306,SEARCH("/",N2306,1)-1)</f>
        <v>film &amp; video</v>
      </c>
      <c r="T2306" t="str">
        <f t="shared" ref="T2306:T2369" si="221">RIGHT(N2306,LEN(N2306)-SEARCH("/",N2306,1))</f>
        <v>drama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6">
        <f t="shared" si="216"/>
        <v>0.4</v>
      </c>
      <c r="P2307" s="13">
        <f t="shared" si="217"/>
        <v>42129.527210648142</v>
      </c>
      <c r="Q2307" s="13">
        <f t="shared" si="218"/>
        <v>42159.527210648142</v>
      </c>
      <c r="R2307" s="7">
        <f t="shared" si="219"/>
        <v>30</v>
      </c>
      <c r="S2307" t="str">
        <f t="shared" si="220"/>
        <v>film &amp; video</v>
      </c>
      <c r="T2307" t="str">
        <f t="shared" si="221"/>
        <v>drama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6">
        <f t="shared" si="216"/>
        <v>0</v>
      </c>
      <c r="P2308" s="13">
        <f t="shared" si="217"/>
        <v>42341.708923611113</v>
      </c>
      <c r="Q2308" s="13">
        <f t="shared" si="218"/>
        <v>42371.708923611113</v>
      </c>
      <c r="R2308" s="7" t="e">
        <f t="shared" si="219"/>
        <v>#DIV/0!</v>
      </c>
      <c r="S2308" t="str">
        <f t="shared" si="220"/>
        <v>film &amp; video</v>
      </c>
      <c r="T2308" t="str">
        <f t="shared" si="221"/>
        <v>drama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6">
        <f t="shared" si="216"/>
        <v>2.75</v>
      </c>
      <c r="P2309" s="13">
        <f t="shared" si="217"/>
        <v>42032.57576388889</v>
      </c>
      <c r="Q2309" s="13">
        <f t="shared" si="218"/>
        <v>42062.57576388889</v>
      </c>
      <c r="R2309" s="7">
        <f t="shared" si="219"/>
        <v>15.714285714285714</v>
      </c>
      <c r="S2309" t="str">
        <f t="shared" si="220"/>
        <v>film &amp; video</v>
      </c>
      <c r="T2309" t="str">
        <f t="shared" si="221"/>
        <v>drama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6">
        <f t="shared" si="216"/>
        <v>0</v>
      </c>
      <c r="P2310" s="13">
        <f t="shared" si="217"/>
        <v>42612.661712962959</v>
      </c>
      <c r="Q2310" s="13">
        <f t="shared" si="218"/>
        <v>42642.661712962959</v>
      </c>
      <c r="R2310" s="7" t="e">
        <f t="shared" si="219"/>
        <v>#DIV/0!</v>
      </c>
      <c r="S2310" t="str">
        <f t="shared" si="220"/>
        <v>film &amp; video</v>
      </c>
      <c r="T2310" t="str">
        <f t="shared" si="221"/>
        <v>drama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6">
        <f t="shared" si="216"/>
        <v>40.1</v>
      </c>
      <c r="P2311" s="13">
        <f t="shared" si="217"/>
        <v>42135.785405092596</v>
      </c>
      <c r="Q2311" s="13">
        <f t="shared" si="218"/>
        <v>42175.785405092596</v>
      </c>
      <c r="R2311" s="7">
        <f t="shared" si="219"/>
        <v>80.2</v>
      </c>
      <c r="S2311" t="str">
        <f t="shared" si="220"/>
        <v>film &amp; video</v>
      </c>
      <c r="T2311" t="str">
        <f t="shared" si="221"/>
        <v>drama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6">
        <f t="shared" si="216"/>
        <v>0</v>
      </c>
      <c r="P2312" s="13">
        <f t="shared" si="217"/>
        <v>42164.658530092594</v>
      </c>
      <c r="Q2312" s="13">
        <f t="shared" si="218"/>
        <v>42194.658530092594</v>
      </c>
      <c r="R2312" s="7" t="e">
        <f t="shared" si="219"/>
        <v>#DIV/0!</v>
      </c>
      <c r="S2312" t="str">
        <f t="shared" si="220"/>
        <v>film &amp; video</v>
      </c>
      <c r="T2312" t="str">
        <f t="shared" si="221"/>
        <v>drama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6">
        <f t="shared" si="216"/>
        <v>0</v>
      </c>
      <c r="P2313" s="13">
        <f t="shared" si="217"/>
        <v>42320.83447916666</v>
      </c>
      <c r="Q2313" s="13">
        <f t="shared" si="218"/>
        <v>42373.75</v>
      </c>
      <c r="R2313" s="7" t="e">
        <f t="shared" si="219"/>
        <v>#DIV/0!</v>
      </c>
      <c r="S2313" t="str">
        <f t="shared" si="220"/>
        <v>film &amp; video</v>
      </c>
      <c r="T2313" t="str">
        <f t="shared" si="221"/>
        <v>drama</v>
      </c>
    </row>
    <row r="2314" spans="1:20" ht="16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6">
        <f t="shared" si="216"/>
        <v>0.33333333333333337</v>
      </c>
      <c r="P2314" s="13">
        <f t="shared" si="217"/>
        <v>42377.327187499999</v>
      </c>
      <c r="Q2314" s="13">
        <f t="shared" si="218"/>
        <v>42437.327187499999</v>
      </c>
      <c r="R2314" s="7">
        <f t="shared" si="219"/>
        <v>50</v>
      </c>
      <c r="S2314" t="str">
        <f t="shared" si="220"/>
        <v>film &amp; video</v>
      </c>
      <c r="T2314" t="str">
        <f t="shared" si="221"/>
        <v>drama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6">
        <f t="shared" si="216"/>
        <v>0</v>
      </c>
      <c r="P2315" s="13">
        <f t="shared" si="217"/>
        <v>42713.712499999994</v>
      </c>
      <c r="Q2315" s="13">
        <f t="shared" si="218"/>
        <v>42734.125</v>
      </c>
      <c r="R2315" s="7" t="e">
        <f t="shared" si="219"/>
        <v>#DIV/0!</v>
      </c>
      <c r="S2315" t="str">
        <f t="shared" si="220"/>
        <v>film &amp; video</v>
      </c>
      <c r="T2315" t="str">
        <f t="shared" si="221"/>
        <v>drama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216"/>
        <v>25</v>
      </c>
      <c r="P2316" s="13">
        <f t="shared" si="217"/>
        <v>42296.860300925924</v>
      </c>
      <c r="Q2316" s="13">
        <f t="shared" si="218"/>
        <v>42316.25</v>
      </c>
      <c r="R2316" s="7">
        <f t="shared" si="219"/>
        <v>50</v>
      </c>
      <c r="S2316" t="str">
        <f t="shared" si="220"/>
        <v>film &amp; video</v>
      </c>
      <c r="T2316" t="str">
        <f t="shared" si="221"/>
        <v>drama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6">
        <f t="shared" si="216"/>
        <v>0.43939393939393934</v>
      </c>
      <c r="P2317" s="13">
        <f t="shared" si="217"/>
        <v>41681.98646990741</v>
      </c>
      <c r="Q2317" s="13">
        <f t="shared" si="218"/>
        <v>41711.944803240738</v>
      </c>
      <c r="R2317" s="7">
        <f t="shared" si="219"/>
        <v>4.833333333333333</v>
      </c>
      <c r="S2317" t="str">
        <f t="shared" si="220"/>
        <v>film &amp; video</v>
      </c>
      <c r="T2317" t="str">
        <f t="shared" si="221"/>
        <v>animation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6">
        <f t="shared" si="216"/>
        <v>2.0066666666666668</v>
      </c>
      <c r="P2318" s="13">
        <f t="shared" si="217"/>
        <v>42177.241388888884</v>
      </c>
      <c r="Q2318" s="13">
        <f t="shared" si="218"/>
        <v>42237.241388888884</v>
      </c>
      <c r="R2318" s="7">
        <f t="shared" si="219"/>
        <v>50.166666666666664</v>
      </c>
      <c r="S2318" t="str">
        <f t="shared" si="220"/>
        <v>film &amp; video</v>
      </c>
      <c r="T2318" t="str">
        <f t="shared" si="221"/>
        <v>animation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6">
        <f t="shared" si="216"/>
        <v>1.075</v>
      </c>
      <c r="P2319" s="13">
        <f t="shared" si="217"/>
        <v>41863.010381944441</v>
      </c>
      <c r="Q2319" s="13">
        <f t="shared" si="218"/>
        <v>41893.010381944441</v>
      </c>
      <c r="R2319" s="7">
        <f t="shared" si="219"/>
        <v>35.833333333333336</v>
      </c>
      <c r="S2319" t="str">
        <f t="shared" si="220"/>
        <v>film &amp; video</v>
      </c>
      <c r="T2319" t="str">
        <f t="shared" si="221"/>
        <v>animation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6">
        <f t="shared" si="216"/>
        <v>0.76500000000000001</v>
      </c>
      <c r="P2320" s="13">
        <f t="shared" si="217"/>
        <v>41400.67627314815</v>
      </c>
      <c r="Q2320" s="13">
        <f t="shared" si="218"/>
        <v>41430.67627314815</v>
      </c>
      <c r="R2320" s="7">
        <f t="shared" si="219"/>
        <v>11.76923076923077</v>
      </c>
      <c r="S2320" t="str">
        <f t="shared" si="220"/>
        <v>film &amp; video</v>
      </c>
      <c r="T2320" t="str">
        <f t="shared" si="221"/>
        <v>animation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6">
        <f t="shared" si="216"/>
        <v>6.7966666666666677</v>
      </c>
      <c r="P2321" s="13">
        <f t="shared" si="217"/>
        <v>40934.126145833332</v>
      </c>
      <c r="Q2321" s="13">
        <f t="shared" si="218"/>
        <v>40994.084479166668</v>
      </c>
      <c r="R2321" s="7">
        <f t="shared" si="219"/>
        <v>40.78</v>
      </c>
      <c r="S2321" t="str">
        <f t="shared" si="220"/>
        <v>film &amp; video</v>
      </c>
      <c r="T2321" t="str">
        <f t="shared" si="221"/>
        <v>animation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6">
        <f t="shared" si="216"/>
        <v>1.2E-2</v>
      </c>
      <c r="P2322" s="13">
        <f t="shared" si="217"/>
        <v>42275.611157407402</v>
      </c>
      <c r="Q2322" s="13">
        <f t="shared" si="218"/>
        <v>42335.652824074074</v>
      </c>
      <c r="R2322" s="7">
        <f t="shared" si="219"/>
        <v>3</v>
      </c>
      <c r="S2322" t="str">
        <f t="shared" si="220"/>
        <v>film &amp; video</v>
      </c>
      <c r="T2322" t="str">
        <f t="shared" si="221"/>
        <v>animation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6">
        <f t="shared" si="216"/>
        <v>1.3299999999999998</v>
      </c>
      <c r="P2323" s="13">
        <f t="shared" si="217"/>
        <v>42400.461967592593</v>
      </c>
      <c r="Q2323" s="13">
        <f t="shared" si="218"/>
        <v>42430.461967592593</v>
      </c>
      <c r="R2323" s="7">
        <f t="shared" si="219"/>
        <v>16.625</v>
      </c>
      <c r="S2323" t="str">
        <f t="shared" si="220"/>
        <v>film &amp; video</v>
      </c>
      <c r="T2323" t="str">
        <f t="shared" si="221"/>
        <v>animation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216"/>
        <v>0</v>
      </c>
      <c r="P2324" s="13">
        <f t="shared" si="217"/>
        <v>42285.659027777772</v>
      </c>
      <c r="Q2324" s="13">
        <f t="shared" si="218"/>
        <v>42299.540972222225</v>
      </c>
      <c r="R2324" s="7" t="e">
        <f t="shared" si="219"/>
        <v>#DIV/0!</v>
      </c>
      <c r="S2324" t="str">
        <f t="shared" si="220"/>
        <v>film &amp; video</v>
      </c>
      <c r="T2324" t="str">
        <f t="shared" si="221"/>
        <v>animation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6">
        <f t="shared" si="216"/>
        <v>5.6333333333333329</v>
      </c>
      <c r="P2325" s="13">
        <f t="shared" si="217"/>
        <v>41778.516724537039</v>
      </c>
      <c r="Q2325" s="13">
        <f t="shared" si="218"/>
        <v>41806.666666666664</v>
      </c>
      <c r="R2325" s="7">
        <f t="shared" si="219"/>
        <v>52</v>
      </c>
      <c r="S2325" t="str">
        <f t="shared" si="220"/>
        <v>film &amp; video</v>
      </c>
      <c r="T2325" t="str">
        <f t="shared" si="221"/>
        <v>animation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216"/>
        <v>0</v>
      </c>
      <c r="P2326" s="13">
        <f t="shared" si="217"/>
        <v>40070.651412037041</v>
      </c>
      <c r="Q2326" s="13">
        <f t="shared" si="218"/>
        <v>40143.957638888889</v>
      </c>
      <c r="R2326" s="7" t="e">
        <f t="shared" si="219"/>
        <v>#DIV/0!</v>
      </c>
      <c r="S2326" t="str">
        <f t="shared" si="220"/>
        <v>film &amp; video</v>
      </c>
      <c r="T2326" t="str">
        <f t="shared" si="221"/>
        <v>animation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6">
        <f t="shared" si="216"/>
        <v>2.4</v>
      </c>
      <c r="P2327" s="13">
        <f t="shared" si="217"/>
        <v>41512.857256944444</v>
      </c>
      <c r="Q2327" s="13">
        <f t="shared" si="218"/>
        <v>41527.857256944444</v>
      </c>
      <c r="R2327" s="7">
        <f t="shared" si="219"/>
        <v>4.8</v>
      </c>
      <c r="S2327" t="str">
        <f t="shared" si="220"/>
        <v>film &amp; video</v>
      </c>
      <c r="T2327" t="str">
        <f t="shared" si="221"/>
        <v>animation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6">
        <f t="shared" si="216"/>
        <v>13.833333333333334</v>
      </c>
      <c r="P2328" s="13">
        <f t="shared" si="217"/>
        <v>42526.621331018512</v>
      </c>
      <c r="Q2328" s="13">
        <f t="shared" si="218"/>
        <v>42556.621331018512</v>
      </c>
      <c r="R2328" s="7">
        <f t="shared" si="219"/>
        <v>51.875</v>
      </c>
      <c r="S2328" t="str">
        <f t="shared" si="220"/>
        <v>film &amp; video</v>
      </c>
      <c r="T2328" t="str">
        <f t="shared" si="221"/>
        <v>animation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6">
        <f t="shared" si="216"/>
        <v>9.5</v>
      </c>
      <c r="P2329" s="13">
        <f t="shared" si="217"/>
        <v>42238.476631944446</v>
      </c>
      <c r="Q2329" s="13">
        <f t="shared" si="218"/>
        <v>42298.476631944446</v>
      </c>
      <c r="R2329" s="7">
        <f t="shared" si="219"/>
        <v>71.25</v>
      </c>
      <c r="S2329" t="str">
        <f t="shared" si="220"/>
        <v>film &amp; video</v>
      </c>
      <c r="T2329" t="str">
        <f t="shared" si="221"/>
        <v>animation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6">
        <f t="shared" si="216"/>
        <v>0</v>
      </c>
      <c r="P2330" s="13">
        <f t="shared" si="217"/>
        <v>42228.379884259266</v>
      </c>
      <c r="Q2330" s="13">
        <f t="shared" si="218"/>
        <v>42288.379884259266</v>
      </c>
      <c r="R2330" s="7" t="e">
        <f t="shared" si="219"/>
        <v>#DIV/0!</v>
      </c>
      <c r="S2330" t="str">
        <f t="shared" si="220"/>
        <v>film &amp; video</v>
      </c>
      <c r="T2330" t="str">
        <f t="shared" si="221"/>
        <v>animation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6">
        <f t="shared" si="216"/>
        <v>5</v>
      </c>
      <c r="P2331" s="13">
        <f t="shared" si="217"/>
        <v>41576.584513888891</v>
      </c>
      <c r="Q2331" s="13">
        <f t="shared" si="218"/>
        <v>41609.626180555555</v>
      </c>
      <c r="R2331" s="7">
        <f t="shared" si="219"/>
        <v>62.5</v>
      </c>
      <c r="S2331" t="str">
        <f t="shared" si="220"/>
        <v>film &amp; video</v>
      </c>
      <c r="T2331" t="str">
        <f t="shared" si="221"/>
        <v>animation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6">
        <f t="shared" si="216"/>
        <v>2.7272727272727275E-3</v>
      </c>
      <c r="P2332" s="13">
        <f t="shared" si="217"/>
        <v>41500.497453703705</v>
      </c>
      <c r="Q2332" s="13">
        <f t="shared" si="218"/>
        <v>41530.497453703705</v>
      </c>
      <c r="R2332" s="7">
        <f t="shared" si="219"/>
        <v>1</v>
      </c>
      <c r="S2332" t="str">
        <f t="shared" si="220"/>
        <v>film &amp; video</v>
      </c>
      <c r="T2332" t="str">
        <f t="shared" si="221"/>
        <v>animation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6">
        <f t="shared" si="216"/>
        <v>0</v>
      </c>
      <c r="P2333" s="13">
        <f t="shared" si="217"/>
        <v>41456.11241898148</v>
      </c>
      <c r="Q2333" s="13">
        <f t="shared" si="218"/>
        <v>41486.11241898148</v>
      </c>
      <c r="R2333" s="7" t="e">
        <f t="shared" si="219"/>
        <v>#DIV/0!</v>
      </c>
      <c r="S2333" t="str">
        <f t="shared" si="220"/>
        <v>film &amp; video</v>
      </c>
      <c r="T2333" t="str">
        <f t="shared" si="221"/>
        <v>animation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6">
        <f t="shared" si="216"/>
        <v>0</v>
      </c>
      <c r="P2334" s="13">
        <f t="shared" si="217"/>
        <v>42591.06858796296</v>
      </c>
      <c r="Q2334" s="13">
        <f t="shared" si="218"/>
        <v>42651.06858796296</v>
      </c>
      <c r="R2334" s="7" t="e">
        <f t="shared" si="219"/>
        <v>#DIV/0!</v>
      </c>
      <c r="S2334" t="str">
        <f t="shared" si="220"/>
        <v>film &amp; video</v>
      </c>
      <c r="T2334" t="str">
        <f t="shared" si="221"/>
        <v>animation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6">
        <f t="shared" si="216"/>
        <v>9.379999999999999</v>
      </c>
      <c r="P2335" s="13">
        <f t="shared" si="217"/>
        <v>42296.011087962965</v>
      </c>
      <c r="Q2335" s="13">
        <f t="shared" si="218"/>
        <v>42326.052754629629</v>
      </c>
      <c r="R2335" s="7">
        <f t="shared" si="219"/>
        <v>170.54545454545453</v>
      </c>
      <c r="S2335" t="str">
        <f t="shared" si="220"/>
        <v>film &amp; video</v>
      </c>
      <c r="T2335" t="str">
        <f t="shared" si="221"/>
        <v>animation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6">
        <f t="shared" si="216"/>
        <v>0</v>
      </c>
      <c r="P2336" s="13">
        <f t="shared" si="217"/>
        <v>41919.511782407404</v>
      </c>
      <c r="Q2336" s="13">
        <f t="shared" si="218"/>
        <v>41929.511782407404</v>
      </c>
      <c r="R2336" s="7" t="e">
        <f t="shared" si="219"/>
        <v>#DIV/0!</v>
      </c>
      <c r="S2336" t="str">
        <f t="shared" si="220"/>
        <v>film &amp; video</v>
      </c>
      <c r="T2336" t="str">
        <f t="shared" si="221"/>
        <v>animation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6">
        <f t="shared" si="216"/>
        <v>0.1</v>
      </c>
      <c r="P2337" s="13">
        <f t="shared" si="217"/>
        <v>42423.735567129625</v>
      </c>
      <c r="Q2337" s="13">
        <f t="shared" si="218"/>
        <v>42453.693900462968</v>
      </c>
      <c r="R2337" s="7">
        <f t="shared" si="219"/>
        <v>5</v>
      </c>
      <c r="S2337" t="str">
        <f t="shared" si="220"/>
        <v>film &amp; video</v>
      </c>
      <c r="T2337" t="str">
        <f t="shared" si="221"/>
        <v>animation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216"/>
        <v>0</v>
      </c>
      <c r="P2338" s="13">
        <f t="shared" si="217"/>
        <v>41550.543935185182</v>
      </c>
      <c r="Q2338" s="13">
        <f t="shared" si="218"/>
        <v>41580.543935185182</v>
      </c>
      <c r="R2338" s="7" t="e">
        <f t="shared" si="219"/>
        <v>#DIV/0!</v>
      </c>
      <c r="S2338" t="str">
        <f t="shared" si="220"/>
        <v>film &amp; video</v>
      </c>
      <c r="T2338" t="str">
        <f t="shared" si="221"/>
        <v>animation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6">
        <f t="shared" si="216"/>
        <v>39.358823529411765</v>
      </c>
      <c r="P2339" s="13">
        <f t="shared" si="217"/>
        <v>42024.638692129629</v>
      </c>
      <c r="Q2339" s="13">
        <f t="shared" si="218"/>
        <v>42054.638692129629</v>
      </c>
      <c r="R2339" s="7">
        <f t="shared" si="219"/>
        <v>393.58823529411762</v>
      </c>
      <c r="S2339" t="str">
        <f t="shared" si="220"/>
        <v>film &amp; video</v>
      </c>
      <c r="T2339" t="str">
        <f t="shared" si="221"/>
        <v>animation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216"/>
        <v>0.1</v>
      </c>
      <c r="P2340" s="13">
        <f t="shared" si="217"/>
        <v>41649.765057870369</v>
      </c>
      <c r="Q2340" s="13">
        <f t="shared" si="218"/>
        <v>41679.765057870369</v>
      </c>
      <c r="R2340" s="7">
        <f t="shared" si="219"/>
        <v>5</v>
      </c>
      <c r="S2340" t="str">
        <f t="shared" si="220"/>
        <v>film &amp; video</v>
      </c>
      <c r="T2340" t="str">
        <f t="shared" si="221"/>
        <v>animation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6">
        <f t="shared" si="216"/>
        <v>5</v>
      </c>
      <c r="P2341" s="13">
        <f t="shared" si="217"/>
        <v>40894.656956018516</v>
      </c>
      <c r="Q2341" s="13">
        <f t="shared" si="218"/>
        <v>40954.656956018516</v>
      </c>
      <c r="R2341" s="7">
        <f t="shared" si="219"/>
        <v>50</v>
      </c>
      <c r="S2341" t="str">
        <f t="shared" si="220"/>
        <v>film &amp; video</v>
      </c>
      <c r="T2341" t="str">
        <f t="shared" si="221"/>
        <v>animation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216"/>
        <v>3.3333333333333335E-3</v>
      </c>
      <c r="P2342" s="13">
        <f t="shared" si="217"/>
        <v>42130.085358796292</v>
      </c>
      <c r="Q2342" s="13">
        <f t="shared" si="218"/>
        <v>42145.085358796292</v>
      </c>
      <c r="R2342" s="7">
        <f t="shared" si="219"/>
        <v>1</v>
      </c>
      <c r="S2342" t="str">
        <f t="shared" si="220"/>
        <v>film &amp; video</v>
      </c>
      <c r="T2342" t="str">
        <f t="shared" si="221"/>
        <v>animation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6">
        <f t="shared" si="216"/>
        <v>7.2952380952380951</v>
      </c>
      <c r="P2343" s="13">
        <f t="shared" si="217"/>
        <v>42036.833564814813</v>
      </c>
      <c r="Q2343" s="13">
        <f t="shared" si="218"/>
        <v>42066.833564814813</v>
      </c>
      <c r="R2343" s="7">
        <f t="shared" si="219"/>
        <v>47.875</v>
      </c>
      <c r="S2343" t="str">
        <f t="shared" si="220"/>
        <v>film &amp; video</v>
      </c>
      <c r="T2343" t="str">
        <f t="shared" si="221"/>
        <v>animation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6">
        <f t="shared" si="216"/>
        <v>1.6666666666666666E-2</v>
      </c>
      <c r="P2344" s="13">
        <f t="shared" si="217"/>
        <v>41331.305127314816</v>
      </c>
      <c r="Q2344" s="13">
        <f t="shared" si="218"/>
        <v>41356.263460648144</v>
      </c>
      <c r="R2344" s="7">
        <f t="shared" si="219"/>
        <v>5</v>
      </c>
      <c r="S2344" t="str">
        <f t="shared" si="220"/>
        <v>film &amp; video</v>
      </c>
      <c r="T2344" t="str">
        <f t="shared" si="221"/>
        <v>animation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6">
        <f t="shared" si="216"/>
        <v>3.2804000000000002</v>
      </c>
      <c r="P2345" s="13">
        <f t="shared" si="217"/>
        <v>41753.508043981477</v>
      </c>
      <c r="Q2345" s="13">
        <f t="shared" si="218"/>
        <v>41773.508043981477</v>
      </c>
      <c r="R2345" s="7">
        <f t="shared" si="219"/>
        <v>20.502500000000001</v>
      </c>
      <c r="S2345" t="str">
        <f t="shared" si="220"/>
        <v>film &amp; video</v>
      </c>
      <c r="T2345" t="str">
        <f t="shared" si="221"/>
        <v>animation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6">
        <f t="shared" si="216"/>
        <v>2.25</v>
      </c>
      <c r="P2346" s="13">
        <f t="shared" si="217"/>
        <v>41534.318113425928</v>
      </c>
      <c r="Q2346" s="13">
        <f t="shared" si="218"/>
        <v>41564.318113425928</v>
      </c>
      <c r="R2346" s="7">
        <f t="shared" si="219"/>
        <v>9</v>
      </c>
      <c r="S2346" t="str">
        <f t="shared" si="220"/>
        <v>film &amp; video</v>
      </c>
      <c r="T2346" t="str">
        <f t="shared" si="221"/>
        <v>animation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6">
        <f t="shared" si="216"/>
        <v>0.79200000000000004</v>
      </c>
      <c r="P2347" s="13">
        <f t="shared" si="217"/>
        <v>41654.696759259255</v>
      </c>
      <c r="Q2347" s="13">
        <f t="shared" si="218"/>
        <v>41684.696759259255</v>
      </c>
      <c r="R2347" s="7">
        <f t="shared" si="219"/>
        <v>56.571428571428569</v>
      </c>
      <c r="S2347" t="str">
        <f t="shared" si="220"/>
        <v>film &amp; video</v>
      </c>
      <c r="T2347" t="str">
        <f t="shared" si="221"/>
        <v>animation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216"/>
        <v>0</v>
      </c>
      <c r="P2348" s="13">
        <f t="shared" si="217"/>
        <v>41634.465173611112</v>
      </c>
      <c r="Q2348" s="13">
        <f t="shared" si="218"/>
        <v>41664.465173611112</v>
      </c>
      <c r="R2348" s="7" t="e">
        <f t="shared" si="219"/>
        <v>#DIV/0!</v>
      </c>
      <c r="S2348" t="str">
        <f t="shared" si="220"/>
        <v>film &amp; video</v>
      </c>
      <c r="T2348" t="str">
        <f t="shared" si="221"/>
        <v>animation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6">
        <f t="shared" si="216"/>
        <v>64</v>
      </c>
      <c r="P2349" s="13">
        <f t="shared" si="217"/>
        <v>42107.453877314809</v>
      </c>
      <c r="Q2349" s="13">
        <f t="shared" si="218"/>
        <v>42137.453877314809</v>
      </c>
      <c r="R2349" s="7">
        <f t="shared" si="219"/>
        <v>40</v>
      </c>
      <c r="S2349" t="str">
        <f t="shared" si="220"/>
        <v>film &amp; video</v>
      </c>
      <c r="T2349" t="str">
        <f t="shared" si="221"/>
        <v>animation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6">
        <f t="shared" si="216"/>
        <v>2.7404479578392621E-2</v>
      </c>
      <c r="P2350" s="13">
        <f t="shared" si="217"/>
        <v>42038.574988425928</v>
      </c>
      <c r="Q2350" s="13">
        <f t="shared" si="218"/>
        <v>42054.574988425928</v>
      </c>
      <c r="R2350" s="7">
        <f t="shared" si="219"/>
        <v>13</v>
      </c>
      <c r="S2350" t="str">
        <f t="shared" si="220"/>
        <v>film &amp; video</v>
      </c>
      <c r="T2350" t="str">
        <f t="shared" si="221"/>
        <v>animation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6">
        <f t="shared" si="216"/>
        <v>0.82000000000000006</v>
      </c>
      <c r="P2351" s="13">
        <f t="shared" si="217"/>
        <v>41938.467256944445</v>
      </c>
      <c r="Q2351" s="13">
        <f t="shared" si="218"/>
        <v>41969.301388888889</v>
      </c>
      <c r="R2351" s="7">
        <f t="shared" si="219"/>
        <v>16.399999999999999</v>
      </c>
      <c r="S2351" t="str">
        <f t="shared" si="220"/>
        <v>film &amp; video</v>
      </c>
      <c r="T2351" t="str">
        <f t="shared" si="221"/>
        <v>animation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6">
        <f t="shared" si="216"/>
        <v>6.9230769230769221E-2</v>
      </c>
      <c r="P2352" s="13">
        <f t="shared" si="217"/>
        <v>40970.752569444441</v>
      </c>
      <c r="Q2352" s="13">
        <f t="shared" si="218"/>
        <v>41015.771527777775</v>
      </c>
      <c r="R2352" s="7">
        <f t="shared" si="219"/>
        <v>22.5</v>
      </c>
      <c r="S2352" t="str">
        <f t="shared" si="220"/>
        <v>film &amp; video</v>
      </c>
      <c r="T2352" t="str">
        <f t="shared" si="221"/>
        <v>animation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6">
        <f t="shared" si="216"/>
        <v>0.68631863186318631</v>
      </c>
      <c r="P2353" s="13">
        <f t="shared" si="217"/>
        <v>41547.444456018515</v>
      </c>
      <c r="Q2353" s="13">
        <f t="shared" si="218"/>
        <v>41568.915972222225</v>
      </c>
      <c r="R2353" s="7">
        <f t="shared" si="219"/>
        <v>20.333333333333332</v>
      </c>
      <c r="S2353" t="str">
        <f t="shared" si="220"/>
        <v>film &amp; video</v>
      </c>
      <c r="T2353" t="str">
        <f t="shared" si="221"/>
        <v>animation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216"/>
        <v>0</v>
      </c>
      <c r="P2354" s="13">
        <f t="shared" si="217"/>
        <v>41837.517500000002</v>
      </c>
      <c r="Q2354" s="13">
        <f t="shared" si="218"/>
        <v>41867.517500000002</v>
      </c>
      <c r="R2354" s="7" t="e">
        <f t="shared" si="219"/>
        <v>#DIV/0!</v>
      </c>
      <c r="S2354" t="str">
        <f t="shared" si="220"/>
        <v>film &amp; video</v>
      </c>
      <c r="T2354" t="str">
        <f t="shared" si="221"/>
        <v>animation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6">
        <f t="shared" si="216"/>
        <v>8.2100000000000009</v>
      </c>
      <c r="P2355" s="13">
        <f t="shared" si="217"/>
        <v>41378.44976851852</v>
      </c>
      <c r="Q2355" s="13">
        <f t="shared" si="218"/>
        <v>41408.44976851852</v>
      </c>
      <c r="R2355" s="7">
        <f t="shared" si="219"/>
        <v>16.755102040816325</v>
      </c>
      <c r="S2355" t="str">
        <f t="shared" si="220"/>
        <v>film &amp; video</v>
      </c>
      <c r="T2355" t="str">
        <f t="shared" si="221"/>
        <v>animation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216"/>
        <v>6.4102564102564097E-2</v>
      </c>
      <c r="P2356" s="13">
        <f t="shared" si="217"/>
        <v>40800.3903587963</v>
      </c>
      <c r="Q2356" s="13">
        <f t="shared" si="218"/>
        <v>40860.432025462964</v>
      </c>
      <c r="R2356" s="7">
        <f t="shared" si="219"/>
        <v>25</v>
      </c>
      <c r="S2356" t="str">
        <f t="shared" si="220"/>
        <v>film &amp; video</v>
      </c>
      <c r="T2356" t="str">
        <f t="shared" si="221"/>
        <v>animation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216"/>
        <v>0.29411764705882354</v>
      </c>
      <c r="P2357" s="13">
        <f t="shared" si="217"/>
        <v>41759.292534722219</v>
      </c>
      <c r="Q2357" s="13">
        <f t="shared" si="218"/>
        <v>41790.916666666664</v>
      </c>
      <c r="R2357" s="7">
        <f t="shared" si="219"/>
        <v>12.5</v>
      </c>
      <c r="S2357" t="str">
        <f t="shared" si="220"/>
        <v>film &amp; video</v>
      </c>
      <c r="T2357" t="str">
        <f t="shared" si="221"/>
        <v>animation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216"/>
        <v>0</v>
      </c>
      <c r="P2358" s="13">
        <f t="shared" si="217"/>
        <v>41407.59684027778</v>
      </c>
      <c r="Q2358" s="13">
        <f t="shared" si="218"/>
        <v>41427.59684027778</v>
      </c>
      <c r="R2358" s="7" t="e">
        <f t="shared" si="219"/>
        <v>#DIV/0!</v>
      </c>
      <c r="S2358" t="str">
        <f t="shared" si="220"/>
        <v>film &amp; video</v>
      </c>
      <c r="T2358" t="str">
        <f t="shared" si="221"/>
        <v>animation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216"/>
        <v>0</v>
      </c>
      <c r="P2359" s="13">
        <f t="shared" si="217"/>
        <v>40704.876631944448</v>
      </c>
      <c r="Q2359" s="13">
        <f t="shared" si="218"/>
        <v>40764.876631944448</v>
      </c>
      <c r="R2359" s="7" t="e">
        <f t="shared" si="219"/>
        <v>#DIV/0!</v>
      </c>
      <c r="S2359" t="str">
        <f t="shared" si="220"/>
        <v>film &amp; video</v>
      </c>
      <c r="T2359" t="str">
        <f t="shared" si="221"/>
        <v>animation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6">
        <f t="shared" si="216"/>
        <v>2.2727272727272729</v>
      </c>
      <c r="P2360" s="13">
        <f t="shared" si="217"/>
        <v>40750.460104166668</v>
      </c>
      <c r="Q2360" s="13">
        <f t="shared" si="218"/>
        <v>40810.460104166668</v>
      </c>
      <c r="R2360" s="7">
        <f t="shared" si="219"/>
        <v>113.63636363636364</v>
      </c>
      <c r="S2360" t="str">
        <f t="shared" si="220"/>
        <v>film &amp; video</v>
      </c>
      <c r="T2360" t="str">
        <f t="shared" si="221"/>
        <v>animation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216"/>
        <v>9.9009900990099015E-2</v>
      </c>
      <c r="P2361" s="13">
        <f t="shared" si="217"/>
        <v>42488.598784722228</v>
      </c>
      <c r="Q2361" s="13">
        <f t="shared" si="218"/>
        <v>42508.598784722228</v>
      </c>
      <c r="R2361" s="7">
        <f t="shared" si="219"/>
        <v>1</v>
      </c>
      <c r="S2361" t="str">
        <f t="shared" si="220"/>
        <v>film &amp; video</v>
      </c>
      <c r="T2361" t="str">
        <f t="shared" si="221"/>
        <v>animation</v>
      </c>
    </row>
    <row r="2362" spans="1:20" ht="16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6">
        <f t="shared" si="216"/>
        <v>26.953125</v>
      </c>
      <c r="P2362" s="13">
        <f t="shared" si="217"/>
        <v>41800.870069444441</v>
      </c>
      <c r="Q2362" s="13">
        <f t="shared" si="218"/>
        <v>41816.870069444441</v>
      </c>
      <c r="R2362" s="7">
        <f t="shared" si="219"/>
        <v>17.25</v>
      </c>
      <c r="S2362" t="str">
        <f t="shared" si="220"/>
        <v>film &amp; video</v>
      </c>
      <c r="T2362" t="str">
        <f t="shared" si="221"/>
        <v>animation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6">
        <f t="shared" si="216"/>
        <v>0.76</v>
      </c>
      <c r="P2363" s="13">
        <f t="shared" si="217"/>
        <v>41129.692870370374</v>
      </c>
      <c r="Q2363" s="13">
        <f t="shared" si="218"/>
        <v>41159.692870370374</v>
      </c>
      <c r="R2363" s="7">
        <f t="shared" si="219"/>
        <v>15.2</v>
      </c>
      <c r="S2363" t="str">
        <f t="shared" si="220"/>
        <v>film &amp; video</v>
      </c>
      <c r="T2363" t="str">
        <f t="shared" si="221"/>
        <v>animation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6">
        <f t="shared" si="216"/>
        <v>21.574999999999999</v>
      </c>
      <c r="P2364" s="13">
        <f t="shared" si="217"/>
        <v>41135.429791666669</v>
      </c>
      <c r="Q2364" s="13">
        <f t="shared" si="218"/>
        <v>41180.429791666669</v>
      </c>
      <c r="R2364" s="7">
        <f t="shared" si="219"/>
        <v>110.64102564102564</v>
      </c>
      <c r="S2364" t="str">
        <f t="shared" si="220"/>
        <v>film &amp; video</v>
      </c>
      <c r="T2364" t="str">
        <f t="shared" si="221"/>
        <v>animation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216"/>
        <v>0</v>
      </c>
      <c r="P2365" s="13">
        <f t="shared" si="217"/>
        <v>41040.917627314811</v>
      </c>
      <c r="Q2365" s="13">
        <f t="shared" si="218"/>
        <v>41100.910474537035</v>
      </c>
      <c r="R2365" s="7" t="e">
        <f t="shared" si="219"/>
        <v>#DIV/0!</v>
      </c>
      <c r="S2365" t="str">
        <f t="shared" si="220"/>
        <v>film &amp; video</v>
      </c>
      <c r="T2365" t="str">
        <f t="shared" si="221"/>
        <v>animation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216"/>
        <v>0</v>
      </c>
      <c r="P2366" s="13">
        <f t="shared" si="217"/>
        <v>41827.739861111113</v>
      </c>
      <c r="Q2366" s="13">
        <f t="shared" si="218"/>
        <v>41887.739861111113</v>
      </c>
      <c r="R2366" s="7" t="e">
        <f t="shared" si="219"/>
        <v>#DIV/0!</v>
      </c>
      <c r="S2366" t="str">
        <f t="shared" si="220"/>
        <v>film &amp; video</v>
      </c>
      <c r="T2366" t="str">
        <f t="shared" si="221"/>
        <v>animation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6">
        <f t="shared" si="216"/>
        <v>1.02</v>
      </c>
      <c r="P2367" s="13">
        <f t="shared" si="217"/>
        <v>41604.917696759258</v>
      </c>
      <c r="Q2367" s="13">
        <f t="shared" si="218"/>
        <v>41654.916666666664</v>
      </c>
      <c r="R2367" s="7">
        <f t="shared" si="219"/>
        <v>25.5</v>
      </c>
      <c r="S2367" t="str">
        <f t="shared" si="220"/>
        <v>film &amp; video</v>
      </c>
      <c r="T2367" t="str">
        <f t="shared" si="221"/>
        <v>animation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6">
        <f t="shared" si="216"/>
        <v>11.892727272727273</v>
      </c>
      <c r="P2368" s="13">
        <f t="shared" si="217"/>
        <v>41703.471979166665</v>
      </c>
      <c r="Q2368" s="13">
        <f t="shared" si="218"/>
        <v>41748.430312500001</v>
      </c>
      <c r="R2368" s="7">
        <f t="shared" si="219"/>
        <v>38.476470588235294</v>
      </c>
      <c r="S2368" t="str">
        <f t="shared" si="220"/>
        <v>film &amp; video</v>
      </c>
      <c r="T2368" t="str">
        <f t="shared" si="221"/>
        <v>animation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6">
        <f t="shared" si="216"/>
        <v>17.625</v>
      </c>
      <c r="P2369" s="13">
        <f t="shared" si="217"/>
        <v>41844.672662037039</v>
      </c>
      <c r="Q2369" s="13">
        <f t="shared" si="218"/>
        <v>41874.672662037039</v>
      </c>
      <c r="R2369" s="7">
        <f t="shared" si="219"/>
        <v>28.2</v>
      </c>
      <c r="S2369" t="str">
        <f t="shared" si="220"/>
        <v>film &amp; video</v>
      </c>
      <c r="T2369" t="str">
        <f t="shared" si="221"/>
        <v>animation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6">
        <f t="shared" ref="O2370:O2433" si="222">(E2370/D2370)*100</f>
        <v>2.87</v>
      </c>
      <c r="P2370" s="13">
        <f t="shared" ref="P2370:P2433" si="223">(((J2370/60)/60)/24)+DATE(1970,1,1)+(-6/24)</f>
        <v>41869.448136574072</v>
      </c>
      <c r="Q2370" s="13">
        <f t="shared" ref="Q2370:Q2433" si="224">(((I2370/60)/60)/24)+DATE(1970,1,1)+(-6/24)</f>
        <v>41899.448136574072</v>
      </c>
      <c r="R2370" s="7">
        <f t="shared" ref="R2370:R2433" si="225">E2370/L2370</f>
        <v>61.5</v>
      </c>
      <c r="S2370" t="str">
        <f t="shared" ref="S2370:S2433" si="226">LEFT(N2370,SEARCH("/",N2370,1)-1)</f>
        <v>film &amp; video</v>
      </c>
      <c r="T2370" t="str">
        <f t="shared" ref="T2370:T2433" si="227">RIGHT(N2370,LEN(N2370)-SEARCH("/",N2370,1))</f>
        <v>animation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6">
        <f t="shared" si="222"/>
        <v>3.0303030303030304E-2</v>
      </c>
      <c r="P2371" s="13">
        <f t="shared" si="223"/>
        <v>42753.079039351855</v>
      </c>
      <c r="Q2371" s="13">
        <f t="shared" si="224"/>
        <v>42783.079039351855</v>
      </c>
      <c r="R2371" s="7">
        <f t="shared" si="225"/>
        <v>1</v>
      </c>
      <c r="S2371" t="str">
        <f t="shared" si="226"/>
        <v>film &amp; video</v>
      </c>
      <c r="T2371" t="str">
        <f t="shared" si="227"/>
        <v>animation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6">
        <f t="shared" si="222"/>
        <v>0</v>
      </c>
      <c r="P2372" s="13">
        <f t="shared" si="223"/>
        <v>42099.836145833338</v>
      </c>
      <c r="Q2372" s="13">
        <f t="shared" si="224"/>
        <v>42129.836145833338</v>
      </c>
      <c r="R2372" s="7" t="e">
        <f t="shared" si="225"/>
        <v>#DIV/0!</v>
      </c>
      <c r="S2372" t="str">
        <f t="shared" si="226"/>
        <v>film &amp; video</v>
      </c>
      <c r="T2372" t="str">
        <f t="shared" si="227"/>
        <v>animation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6">
        <f t="shared" si="222"/>
        <v>2.230268181818182</v>
      </c>
      <c r="P2373" s="13">
        <f t="shared" si="223"/>
        <v>41757.725011574075</v>
      </c>
      <c r="Q2373" s="13">
        <f t="shared" si="224"/>
        <v>41792.915972222225</v>
      </c>
      <c r="R2373" s="7">
        <f t="shared" si="225"/>
        <v>39.569274193548388</v>
      </c>
      <c r="S2373" t="str">
        <f t="shared" si="226"/>
        <v>film &amp; video</v>
      </c>
      <c r="T2373" t="str">
        <f t="shared" si="227"/>
        <v>animation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222"/>
        <v>0</v>
      </c>
      <c r="P2374" s="13">
        <f t="shared" si="223"/>
        <v>40987.58488425926</v>
      </c>
      <c r="Q2374" s="13">
        <f t="shared" si="224"/>
        <v>41047.58488425926</v>
      </c>
      <c r="R2374" s="7" t="e">
        <f t="shared" si="225"/>
        <v>#DIV/0!</v>
      </c>
      <c r="S2374" t="str">
        <f t="shared" si="226"/>
        <v>film &amp; video</v>
      </c>
      <c r="T2374" t="str">
        <f t="shared" si="227"/>
        <v>animation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222"/>
        <v>0</v>
      </c>
      <c r="P2375" s="13">
        <f t="shared" si="223"/>
        <v>42065.660983796297</v>
      </c>
      <c r="Q2375" s="13">
        <f t="shared" si="224"/>
        <v>42095.619317129633</v>
      </c>
      <c r="R2375" s="7" t="e">
        <f t="shared" si="225"/>
        <v>#DIV/0!</v>
      </c>
      <c r="S2375" t="str">
        <f t="shared" si="226"/>
        <v>film &amp; video</v>
      </c>
      <c r="T2375" t="str">
        <f t="shared" si="227"/>
        <v>animation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6">
        <f t="shared" si="222"/>
        <v>32.56</v>
      </c>
      <c r="P2376" s="13">
        <f t="shared" si="223"/>
        <v>41904.157812500001</v>
      </c>
      <c r="Q2376" s="13">
        <f t="shared" si="224"/>
        <v>41964.199479166666</v>
      </c>
      <c r="R2376" s="7">
        <f t="shared" si="225"/>
        <v>88.8</v>
      </c>
      <c r="S2376" t="str">
        <f t="shared" si="226"/>
        <v>film &amp; video</v>
      </c>
      <c r="T2376" t="str">
        <f t="shared" si="227"/>
        <v>animation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6">
        <f t="shared" si="222"/>
        <v>19.41</v>
      </c>
      <c r="P2377" s="13">
        <f t="shared" si="223"/>
        <v>41465.250173611108</v>
      </c>
      <c r="Q2377" s="13">
        <f t="shared" si="224"/>
        <v>41495.250173611108</v>
      </c>
      <c r="R2377" s="7">
        <f t="shared" si="225"/>
        <v>55.457142857142856</v>
      </c>
      <c r="S2377" t="str">
        <f t="shared" si="226"/>
        <v>film &amp; video</v>
      </c>
      <c r="T2377" t="str">
        <f t="shared" si="227"/>
        <v>animation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6">
        <f t="shared" si="222"/>
        <v>6.1</v>
      </c>
      <c r="P2378" s="13">
        <f t="shared" si="223"/>
        <v>41162.422326388885</v>
      </c>
      <c r="Q2378" s="13">
        <f t="shared" si="224"/>
        <v>41192.422326388885</v>
      </c>
      <c r="R2378" s="7">
        <f t="shared" si="225"/>
        <v>87.142857142857139</v>
      </c>
      <c r="S2378" t="str">
        <f t="shared" si="226"/>
        <v>film &amp; video</v>
      </c>
      <c r="T2378" t="str">
        <f t="shared" si="227"/>
        <v>animation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6">
        <f t="shared" si="222"/>
        <v>0.1</v>
      </c>
      <c r="P2379" s="13">
        <f t="shared" si="223"/>
        <v>42447.646875000006</v>
      </c>
      <c r="Q2379" s="13">
        <f t="shared" si="224"/>
        <v>42474.356944444444</v>
      </c>
      <c r="R2379" s="7">
        <f t="shared" si="225"/>
        <v>10</v>
      </c>
      <c r="S2379" t="str">
        <f t="shared" si="226"/>
        <v>film &amp; video</v>
      </c>
      <c r="T2379" t="str">
        <f t="shared" si="227"/>
        <v>animation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6">
        <f t="shared" si="222"/>
        <v>50.2</v>
      </c>
      <c r="P2380" s="13">
        <f t="shared" si="223"/>
        <v>41242.947592592594</v>
      </c>
      <c r="Q2380" s="13">
        <f t="shared" si="224"/>
        <v>41302.947592592594</v>
      </c>
      <c r="R2380" s="7">
        <f t="shared" si="225"/>
        <v>51.224489795918366</v>
      </c>
      <c r="S2380" t="str">
        <f t="shared" si="226"/>
        <v>film &amp; video</v>
      </c>
      <c r="T2380" t="str">
        <f t="shared" si="227"/>
        <v>animation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6">
        <f t="shared" si="222"/>
        <v>0.18625</v>
      </c>
      <c r="P2381" s="13">
        <f t="shared" si="223"/>
        <v>42272.68949074074</v>
      </c>
      <c r="Q2381" s="13">
        <f t="shared" si="224"/>
        <v>42313.731157407412</v>
      </c>
      <c r="R2381" s="7">
        <f t="shared" si="225"/>
        <v>13.545454545454545</v>
      </c>
      <c r="S2381" t="str">
        <f t="shared" si="226"/>
        <v>film &amp; video</v>
      </c>
      <c r="T2381" t="str">
        <f t="shared" si="227"/>
        <v>animation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6">
        <f t="shared" si="222"/>
        <v>21.906971229845084</v>
      </c>
      <c r="P2382" s="13">
        <f t="shared" si="223"/>
        <v>41381.25577546296</v>
      </c>
      <c r="Q2382" s="13">
        <f t="shared" si="224"/>
        <v>41411.25577546296</v>
      </c>
      <c r="R2382" s="7">
        <f t="shared" si="225"/>
        <v>66.520080000000007</v>
      </c>
      <c r="S2382" t="str">
        <f t="shared" si="226"/>
        <v>film &amp; video</v>
      </c>
      <c r="T2382" t="str">
        <f t="shared" si="227"/>
        <v>animation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222"/>
        <v>9.0909090909090905E-3</v>
      </c>
      <c r="P2383" s="13">
        <f t="shared" si="223"/>
        <v>41761.69258101852</v>
      </c>
      <c r="Q2383" s="13">
        <f t="shared" si="224"/>
        <v>41791.69258101852</v>
      </c>
      <c r="R2383" s="7">
        <f t="shared" si="225"/>
        <v>50</v>
      </c>
      <c r="S2383" t="str">
        <f t="shared" si="226"/>
        <v>film &amp; video</v>
      </c>
      <c r="T2383" t="str">
        <f t="shared" si="227"/>
        <v>animation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6">
        <f t="shared" si="222"/>
        <v>0</v>
      </c>
      <c r="P2384" s="13">
        <f t="shared" si="223"/>
        <v>42669.344837962963</v>
      </c>
      <c r="Q2384" s="13">
        <f t="shared" si="224"/>
        <v>42729.386504629627</v>
      </c>
      <c r="R2384" s="7" t="e">
        <f t="shared" si="225"/>
        <v>#DIV/0!</v>
      </c>
      <c r="S2384" t="str">
        <f t="shared" si="226"/>
        <v>film &amp; video</v>
      </c>
      <c r="T2384" t="str">
        <f t="shared" si="227"/>
        <v>animation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6">
        <f t="shared" si="222"/>
        <v>0</v>
      </c>
      <c r="P2385" s="13">
        <f t="shared" si="223"/>
        <v>42713.804398148146</v>
      </c>
      <c r="Q2385" s="13">
        <f t="shared" si="224"/>
        <v>42743.804398148146</v>
      </c>
      <c r="R2385" s="7" t="e">
        <f t="shared" si="225"/>
        <v>#DIV/0!</v>
      </c>
      <c r="S2385" t="str">
        <f t="shared" si="226"/>
        <v>film &amp; video</v>
      </c>
      <c r="T2385" t="str">
        <f t="shared" si="227"/>
        <v>animation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6">
        <f t="shared" si="222"/>
        <v>0.28667813379201834</v>
      </c>
      <c r="P2386" s="13">
        <f t="shared" si="223"/>
        <v>40882.231666666667</v>
      </c>
      <c r="Q2386" s="13">
        <f t="shared" si="224"/>
        <v>40913.231249999997</v>
      </c>
      <c r="R2386" s="7">
        <f t="shared" si="225"/>
        <v>71.666666666666671</v>
      </c>
      <c r="S2386" t="str">
        <f t="shared" si="226"/>
        <v>film &amp; video</v>
      </c>
      <c r="T2386" t="str">
        <f t="shared" si="227"/>
        <v>animation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6">
        <f t="shared" si="222"/>
        <v>0</v>
      </c>
      <c r="P2387" s="13">
        <f t="shared" si="223"/>
        <v>41113.718576388892</v>
      </c>
      <c r="Q2387" s="13">
        <f t="shared" si="224"/>
        <v>41143.718576388892</v>
      </c>
      <c r="R2387" s="7" t="e">
        <f t="shared" si="225"/>
        <v>#DIV/0!</v>
      </c>
      <c r="S2387" t="str">
        <f t="shared" si="226"/>
        <v>film &amp; video</v>
      </c>
      <c r="T2387" t="str">
        <f t="shared" si="227"/>
        <v>animation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222"/>
        <v>0</v>
      </c>
      <c r="P2388" s="13">
        <f t="shared" si="223"/>
        <v>42366.732627314821</v>
      </c>
      <c r="Q2388" s="13">
        <f t="shared" si="224"/>
        <v>42396.732627314821</v>
      </c>
      <c r="R2388" s="7" t="e">
        <f t="shared" si="225"/>
        <v>#DIV/0!</v>
      </c>
      <c r="S2388" t="str">
        <f t="shared" si="226"/>
        <v>film &amp; video</v>
      </c>
      <c r="T2388" t="str">
        <f t="shared" si="227"/>
        <v>animation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6">
        <f t="shared" si="222"/>
        <v>0</v>
      </c>
      <c r="P2389" s="13">
        <f t="shared" si="223"/>
        <v>42595.78506944445</v>
      </c>
      <c r="Q2389" s="13">
        <f t="shared" si="224"/>
        <v>42655.78506944445</v>
      </c>
      <c r="R2389" s="7" t="e">
        <f t="shared" si="225"/>
        <v>#DIV/0!</v>
      </c>
      <c r="S2389" t="str">
        <f t="shared" si="226"/>
        <v>film &amp; video</v>
      </c>
      <c r="T2389" t="str">
        <f t="shared" si="227"/>
        <v>animation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6">
        <f t="shared" si="222"/>
        <v>0</v>
      </c>
      <c r="P2390" s="13">
        <f t="shared" si="223"/>
        <v>42114.476134259254</v>
      </c>
      <c r="Q2390" s="13">
        <f t="shared" si="224"/>
        <v>42144.476134259254</v>
      </c>
      <c r="R2390" s="7" t="e">
        <f t="shared" si="225"/>
        <v>#DIV/0!</v>
      </c>
      <c r="S2390" t="str">
        <f t="shared" si="226"/>
        <v>film &amp; video</v>
      </c>
      <c r="T2390" t="str">
        <f t="shared" si="227"/>
        <v>animation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6">
        <f t="shared" si="222"/>
        <v>0.155</v>
      </c>
      <c r="P2391" s="13">
        <f t="shared" si="223"/>
        <v>41799.580613425926</v>
      </c>
      <c r="Q2391" s="13">
        <f t="shared" si="224"/>
        <v>41822.875</v>
      </c>
      <c r="R2391" s="7">
        <f t="shared" si="225"/>
        <v>10.333333333333334</v>
      </c>
      <c r="S2391" t="str">
        <f t="shared" si="226"/>
        <v>film &amp; video</v>
      </c>
      <c r="T2391" t="str">
        <f t="shared" si="227"/>
        <v>animation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222"/>
        <v>0</v>
      </c>
      <c r="P2392" s="13">
        <f t="shared" si="223"/>
        <v>42171.577604166669</v>
      </c>
      <c r="Q2392" s="13">
        <f t="shared" si="224"/>
        <v>42201.577604166669</v>
      </c>
      <c r="R2392" s="7" t="e">
        <f t="shared" si="225"/>
        <v>#DIV/0!</v>
      </c>
      <c r="S2392" t="str">
        <f t="shared" si="226"/>
        <v>film &amp; video</v>
      </c>
      <c r="T2392" t="str">
        <f t="shared" si="227"/>
        <v>animation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222"/>
        <v>1.6666666666666668E-3</v>
      </c>
      <c r="P2393" s="13">
        <f t="shared" si="223"/>
        <v>41620.68141203704</v>
      </c>
      <c r="Q2393" s="13">
        <f t="shared" si="224"/>
        <v>41680.68141203704</v>
      </c>
      <c r="R2393" s="7">
        <f t="shared" si="225"/>
        <v>1</v>
      </c>
      <c r="S2393" t="str">
        <f t="shared" si="226"/>
        <v>film &amp; video</v>
      </c>
      <c r="T2393" t="str">
        <f t="shared" si="227"/>
        <v>animation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6">
        <f t="shared" si="222"/>
        <v>0.6696428571428571</v>
      </c>
      <c r="P2394" s="13">
        <f t="shared" si="223"/>
        <v>41944.787789351853</v>
      </c>
      <c r="Q2394" s="13">
        <f t="shared" si="224"/>
        <v>41997.958333333328</v>
      </c>
      <c r="R2394" s="7">
        <f t="shared" si="225"/>
        <v>10</v>
      </c>
      <c r="S2394" t="str">
        <f t="shared" si="226"/>
        <v>film &amp; video</v>
      </c>
      <c r="T2394" t="str">
        <f t="shared" si="227"/>
        <v>animation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6">
        <f t="shared" si="222"/>
        <v>4.5985132395404564</v>
      </c>
      <c r="P2395" s="13">
        <f t="shared" si="223"/>
        <v>40858.512141203704</v>
      </c>
      <c r="Q2395" s="13">
        <f t="shared" si="224"/>
        <v>40900.512141203704</v>
      </c>
      <c r="R2395" s="7">
        <f t="shared" si="225"/>
        <v>136.09090909090909</v>
      </c>
      <c r="S2395" t="str">
        <f t="shared" si="226"/>
        <v>film &amp; video</v>
      </c>
      <c r="T2395" t="str">
        <f t="shared" si="227"/>
        <v>animation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6">
        <f t="shared" si="222"/>
        <v>9.5500000000000007</v>
      </c>
      <c r="P2396" s="13">
        <f t="shared" si="223"/>
        <v>40043.645462962959</v>
      </c>
      <c r="Q2396" s="13">
        <f t="shared" si="224"/>
        <v>40098.624305555553</v>
      </c>
      <c r="R2396" s="7">
        <f t="shared" si="225"/>
        <v>73.461538461538467</v>
      </c>
      <c r="S2396" t="str">
        <f t="shared" si="226"/>
        <v>film &amp; video</v>
      </c>
      <c r="T2396" t="str">
        <f t="shared" si="227"/>
        <v>animation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6">
        <f t="shared" si="222"/>
        <v>3.3076923076923079</v>
      </c>
      <c r="P2397" s="13">
        <f t="shared" si="223"/>
        <v>40247.636006944449</v>
      </c>
      <c r="Q2397" s="13">
        <f t="shared" si="224"/>
        <v>40306.677777777775</v>
      </c>
      <c r="R2397" s="7">
        <f t="shared" si="225"/>
        <v>53.75</v>
      </c>
      <c r="S2397" t="str">
        <f t="shared" si="226"/>
        <v>film &amp; video</v>
      </c>
      <c r="T2397" t="str">
        <f t="shared" si="227"/>
        <v>animation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6">
        <f t="shared" si="222"/>
        <v>0</v>
      </c>
      <c r="P2398" s="13">
        <f t="shared" si="223"/>
        <v>40702.984386574077</v>
      </c>
      <c r="Q2398" s="13">
        <f t="shared" si="224"/>
        <v>40732.984386574077</v>
      </c>
      <c r="R2398" s="7" t="e">
        <f t="shared" si="225"/>
        <v>#DIV/0!</v>
      </c>
      <c r="S2398" t="str">
        <f t="shared" si="226"/>
        <v>film &amp; video</v>
      </c>
      <c r="T2398" t="str">
        <f t="shared" si="227"/>
        <v>animation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6">
        <f t="shared" si="222"/>
        <v>1.1499999999999999</v>
      </c>
      <c r="P2399" s="13">
        <f t="shared" si="223"/>
        <v>40956.303530092591</v>
      </c>
      <c r="Q2399" s="13">
        <f t="shared" si="224"/>
        <v>40986.261863425927</v>
      </c>
      <c r="R2399" s="7">
        <f t="shared" si="225"/>
        <v>57.5</v>
      </c>
      <c r="S2399" t="str">
        <f t="shared" si="226"/>
        <v>film &amp; video</v>
      </c>
      <c r="T2399" t="str">
        <f t="shared" si="227"/>
        <v>animation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6">
        <f t="shared" si="222"/>
        <v>1.7538461538461538</v>
      </c>
      <c r="P2400" s="13">
        <f t="shared" si="223"/>
        <v>41991.276655092588</v>
      </c>
      <c r="Q2400" s="13">
        <f t="shared" si="224"/>
        <v>42021.276655092588</v>
      </c>
      <c r="R2400" s="7">
        <f t="shared" si="225"/>
        <v>12.666666666666666</v>
      </c>
      <c r="S2400" t="str">
        <f t="shared" si="226"/>
        <v>film &amp; video</v>
      </c>
      <c r="T2400" t="str">
        <f t="shared" si="227"/>
        <v>animation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6">
        <f t="shared" si="222"/>
        <v>1.3673469387755102</v>
      </c>
      <c r="P2401" s="13">
        <f t="shared" si="223"/>
        <v>40949.73364583333</v>
      </c>
      <c r="Q2401" s="13">
        <f t="shared" si="224"/>
        <v>41009.691979166666</v>
      </c>
      <c r="R2401" s="7">
        <f t="shared" si="225"/>
        <v>67</v>
      </c>
      <c r="S2401" t="str">
        <f t="shared" si="226"/>
        <v>film &amp; video</v>
      </c>
      <c r="T2401" t="str">
        <f t="shared" si="227"/>
        <v>animation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6">
        <f t="shared" si="222"/>
        <v>0.43333333333333329</v>
      </c>
      <c r="P2402" s="13">
        <f t="shared" si="223"/>
        <v>42317.848217592589</v>
      </c>
      <c r="Q2402" s="13">
        <f t="shared" si="224"/>
        <v>42362.848217592589</v>
      </c>
      <c r="R2402" s="7">
        <f t="shared" si="225"/>
        <v>3.7142857142857144</v>
      </c>
      <c r="S2402" t="str">
        <f t="shared" si="226"/>
        <v>film &amp; video</v>
      </c>
      <c r="T2402" t="str">
        <f t="shared" si="227"/>
        <v>animation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6">
        <f t="shared" si="222"/>
        <v>0.125</v>
      </c>
      <c r="P2403" s="13">
        <f t="shared" si="223"/>
        <v>41466.302314814813</v>
      </c>
      <c r="Q2403" s="13">
        <f t="shared" si="224"/>
        <v>41496.302314814813</v>
      </c>
      <c r="R2403" s="7">
        <f t="shared" si="225"/>
        <v>250</v>
      </c>
      <c r="S2403" t="str">
        <f t="shared" si="226"/>
        <v>film &amp; video</v>
      </c>
      <c r="T2403" t="str">
        <f t="shared" si="227"/>
        <v>animation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6">
        <f t="shared" si="222"/>
        <v>3.2</v>
      </c>
      <c r="P2404" s="13">
        <f t="shared" si="223"/>
        <v>41156.708993055552</v>
      </c>
      <c r="Q2404" s="13">
        <f t="shared" si="224"/>
        <v>41201.708993055552</v>
      </c>
      <c r="R2404" s="7">
        <f t="shared" si="225"/>
        <v>64</v>
      </c>
      <c r="S2404" t="str">
        <f t="shared" si="226"/>
        <v>film &amp; video</v>
      </c>
      <c r="T2404" t="str">
        <f t="shared" si="227"/>
        <v>animation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6">
        <f t="shared" si="222"/>
        <v>0.8</v>
      </c>
      <c r="P2405" s="13">
        <f t="shared" si="223"/>
        <v>40994.774317129632</v>
      </c>
      <c r="Q2405" s="13">
        <f t="shared" si="224"/>
        <v>41054.343055555553</v>
      </c>
      <c r="R2405" s="7">
        <f t="shared" si="225"/>
        <v>133.33333333333334</v>
      </c>
      <c r="S2405" t="str">
        <f t="shared" si="226"/>
        <v>film &amp; video</v>
      </c>
      <c r="T2405" t="str">
        <f t="shared" si="227"/>
        <v>animation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6">
        <f t="shared" si="222"/>
        <v>0.2</v>
      </c>
      <c r="P2406" s="13">
        <f t="shared" si="223"/>
        <v>42153.381597222222</v>
      </c>
      <c r="Q2406" s="13">
        <f t="shared" si="224"/>
        <v>42183.381597222222</v>
      </c>
      <c r="R2406" s="7">
        <f t="shared" si="225"/>
        <v>10</v>
      </c>
      <c r="S2406" t="str">
        <f t="shared" si="226"/>
        <v>film &amp; video</v>
      </c>
      <c r="T2406" t="str">
        <f t="shared" si="227"/>
        <v>animation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222"/>
        <v>0</v>
      </c>
      <c r="P2407" s="13">
        <f t="shared" si="223"/>
        <v>42399.926377314812</v>
      </c>
      <c r="Q2407" s="13">
        <f t="shared" si="224"/>
        <v>42429.926377314812</v>
      </c>
      <c r="R2407" s="7" t="e">
        <f t="shared" si="225"/>
        <v>#DIV/0!</v>
      </c>
      <c r="S2407" t="str">
        <f t="shared" si="226"/>
        <v>film &amp; video</v>
      </c>
      <c r="T2407" t="str">
        <f t="shared" si="227"/>
        <v>animation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6">
        <f t="shared" si="222"/>
        <v>3</v>
      </c>
      <c r="P2408" s="13">
        <f t="shared" si="223"/>
        <v>41340.053032407406</v>
      </c>
      <c r="Q2408" s="13">
        <f t="shared" si="224"/>
        <v>41370.011365740742</v>
      </c>
      <c r="R2408" s="7">
        <f t="shared" si="225"/>
        <v>30</v>
      </c>
      <c r="S2408" t="str">
        <f t="shared" si="226"/>
        <v>film &amp; video</v>
      </c>
      <c r="T2408" t="str">
        <f t="shared" si="227"/>
        <v>animation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6">
        <f t="shared" si="222"/>
        <v>0.13749999999999998</v>
      </c>
      <c r="P2409" s="13">
        <f t="shared" si="223"/>
        <v>42649.492210648154</v>
      </c>
      <c r="Q2409" s="13">
        <f t="shared" si="224"/>
        <v>42694.533877314811</v>
      </c>
      <c r="R2409" s="7">
        <f t="shared" si="225"/>
        <v>5.5</v>
      </c>
      <c r="S2409" t="str">
        <f t="shared" si="226"/>
        <v>film &amp; video</v>
      </c>
      <c r="T2409" t="str">
        <f t="shared" si="227"/>
        <v>animation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6">
        <f t="shared" si="222"/>
        <v>13.923999999999999</v>
      </c>
      <c r="P2410" s="13">
        <f t="shared" si="223"/>
        <v>42552.403993055559</v>
      </c>
      <c r="Q2410" s="13">
        <f t="shared" si="224"/>
        <v>42597.041666666672</v>
      </c>
      <c r="R2410" s="7">
        <f t="shared" si="225"/>
        <v>102.38235294117646</v>
      </c>
      <c r="S2410" t="str">
        <f t="shared" si="226"/>
        <v>film &amp; video</v>
      </c>
      <c r="T2410" t="str">
        <f t="shared" si="227"/>
        <v>animation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6">
        <f t="shared" si="222"/>
        <v>3.3333333333333335</v>
      </c>
      <c r="P2411" s="13">
        <f t="shared" si="223"/>
        <v>41830.363969907405</v>
      </c>
      <c r="Q2411" s="13">
        <f t="shared" si="224"/>
        <v>41860.363969907405</v>
      </c>
      <c r="R2411" s="7">
        <f t="shared" si="225"/>
        <v>16.666666666666668</v>
      </c>
      <c r="S2411" t="str">
        <f t="shared" si="226"/>
        <v>film &amp; video</v>
      </c>
      <c r="T2411" t="str">
        <f t="shared" si="227"/>
        <v>animation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6">
        <f t="shared" si="222"/>
        <v>25.41340206185567</v>
      </c>
      <c r="P2412" s="13">
        <f t="shared" si="223"/>
        <v>42327.240752314814</v>
      </c>
      <c r="Q2412" s="13">
        <f t="shared" si="224"/>
        <v>42367.240752314814</v>
      </c>
      <c r="R2412" s="7">
        <f t="shared" si="225"/>
        <v>725.02941176470586</v>
      </c>
      <c r="S2412" t="str">
        <f t="shared" si="226"/>
        <v>film &amp; video</v>
      </c>
      <c r="T2412" t="str">
        <f t="shared" si="227"/>
        <v>animation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6">
        <f t="shared" si="222"/>
        <v>0</v>
      </c>
      <c r="P2413" s="13">
        <f t="shared" si="223"/>
        <v>42091.528703703705</v>
      </c>
      <c r="Q2413" s="13">
        <f t="shared" si="224"/>
        <v>42151.528703703705</v>
      </c>
      <c r="R2413" s="7" t="e">
        <f t="shared" si="225"/>
        <v>#DIV/0!</v>
      </c>
      <c r="S2413" t="str">
        <f t="shared" si="226"/>
        <v>film &amp; video</v>
      </c>
      <c r="T2413" t="str">
        <f t="shared" si="227"/>
        <v>animation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6">
        <f t="shared" si="222"/>
        <v>1.3666666666666667</v>
      </c>
      <c r="P2414" s="13">
        <f t="shared" si="223"/>
        <v>42738.365289351852</v>
      </c>
      <c r="Q2414" s="13">
        <f t="shared" si="224"/>
        <v>42768.365289351852</v>
      </c>
      <c r="R2414" s="7">
        <f t="shared" si="225"/>
        <v>68.333333333333329</v>
      </c>
      <c r="S2414" t="str">
        <f t="shared" si="226"/>
        <v>film &amp; video</v>
      </c>
      <c r="T2414" t="str">
        <f t="shared" si="227"/>
        <v>animation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6">
        <f t="shared" si="222"/>
        <v>0</v>
      </c>
      <c r="P2415" s="13">
        <f t="shared" si="223"/>
        <v>42223.366018518514</v>
      </c>
      <c r="Q2415" s="13">
        <f t="shared" si="224"/>
        <v>42253.365277777775</v>
      </c>
      <c r="R2415" s="7" t="e">
        <f t="shared" si="225"/>
        <v>#DIV/0!</v>
      </c>
      <c r="S2415" t="str">
        <f t="shared" si="226"/>
        <v>film &amp; video</v>
      </c>
      <c r="T2415" t="str">
        <f t="shared" si="227"/>
        <v>animation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6">
        <f t="shared" si="222"/>
        <v>22.881426547787683</v>
      </c>
      <c r="P2416" s="13">
        <f t="shared" si="223"/>
        <v>41218.141446759262</v>
      </c>
      <c r="Q2416" s="13">
        <f t="shared" si="224"/>
        <v>41248.141446759262</v>
      </c>
      <c r="R2416" s="7">
        <f t="shared" si="225"/>
        <v>39.228571428571428</v>
      </c>
      <c r="S2416" t="str">
        <f t="shared" si="226"/>
        <v>film &amp; video</v>
      </c>
      <c r="T2416" t="str">
        <f t="shared" si="227"/>
        <v>animation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6">
        <f t="shared" si="222"/>
        <v>6.6666666666666671E-3</v>
      </c>
      <c r="P2417" s="13">
        <f t="shared" si="223"/>
        <v>42009.567199074074</v>
      </c>
      <c r="Q2417" s="13">
        <f t="shared" si="224"/>
        <v>42039.567199074074</v>
      </c>
      <c r="R2417" s="7">
        <f t="shared" si="225"/>
        <v>1</v>
      </c>
      <c r="S2417" t="str">
        <f t="shared" si="226"/>
        <v>technology</v>
      </c>
      <c r="T2417" t="str">
        <f t="shared" si="227"/>
        <v>web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222"/>
        <v>0.55555555555555558</v>
      </c>
      <c r="P2418" s="13">
        <f t="shared" si="223"/>
        <v>42275.796689814815</v>
      </c>
      <c r="Q2418" s="13">
        <f t="shared" si="224"/>
        <v>42305.796689814815</v>
      </c>
      <c r="R2418" s="7">
        <f t="shared" si="225"/>
        <v>25</v>
      </c>
      <c r="S2418" t="str">
        <f t="shared" si="226"/>
        <v>technology</v>
      </c>
      <c r="T2418" t="str">
        <f t="shared" si="227"/>
        <v>web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6">
        <f t="shared" si="222"/>
        <v>3.9999999999999996E-4</v>
      </c>
      <c r="P2419" s="13">
        <f t="shared" si="223"/>
        <v>42433.487453703703</v>
      </c>
      <c r="Q2419" s="13">
        <f t="shared" si="224"/>
        <v>42493.445787037039</v>
      </c>
      <c r="R2419" s="7">
        <f t="shared" si="225"/>
        <v>1</v>
      </c>
      <c r="S2419" t="str">
        <f t="shared" si="226"/>
        <v>technology</v>
      </c>
      <c r="T2419" t="str">
        <f t="shared" si="227"/>
        <v>web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6">
        <f t="shared" si="222"/>
        <v>0.31818181818181818</v>
      </c>
      <c r="P2420" s="13">
        <f t="shared" si="223"/>
        <v>41913.842152777775</v>
      </c>
      <c r="Q2420" s="13">
        <f t="shared" si="224"/>
        <v>41943.842152777775</v>
      </c>
      <c r="R2420" s="7">
        <f t="shared" si="225"/>
        <v>35</v>
      </c>
      <c r="S2420" t="str">
        <f t="shared" si="226"/>
        <v>technology</v>
      </c>
      <c r="T2420" t="str">
        <f t="shared" si="227"/>
        <v>web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6">
        <f t="shared" si="222"/>
        <v>1.2</v>
      </c>
      <c r="P2421" s="13">
        <f t="shared" si="223"/>
        <v>42525.406944444447</v>
      </c>
      <c r="Q2421" s="13">
        <f t="shared" si="224"/>
        <v>42555.406944444447</v>
      </c>
      <c r="R2421" s="7">
        <f t="shared" si="225"/>
        <v>3</v>
      </c>
      <c r="S2421" t="str">
        <f t="shared" si="226"/>
        <v>technology</v>
      </c>
      <c r="T2421" t="str">
        <f t="shared" si="227"/>
        <v>web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6">
        <f t="shared" si="222"/>
        <v>27.383999999999997</v>
      </c>
      <c r="P2422" s="13">
        <f t="shared" si="223"/>
        <v>42283.342465277776</v>
      </c>
      <c r="Q2422" s="13">
        <f t="shared" si="224"/>
        <v>42323.384131944447</v>
      </c>
      <c r="R2422" s="7">
        <f t="shared" si="225"/>
        <v>402.70588235294116</v>
      </c>
      <c r="S2422" t="str">
        <f t="shared" si="226"/>
        <v>technology</v>
      </c>
      <c r="T2422" t="str">
        <f t="shared" si="227"/>
        <v>web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6">
        <f t="shared" si="222"/>
        <v>8.666666666666667E-2</v>
      </c>
      <c r="P2423" s="13">
        <f t="shared" si="223"/>
        <v>42249.417997685188</v>
      </c>
      <c r="Q2423" s="13">
        <f t="shared" si="224"/>
        <v>42294.417997685188</v>
      </c>
      <c r="R2423" s="7">
        <f t="shared" si="225"/>
        <v>26</v>
      </c>
      <c r="S2423" t="str">
        <f t="shared" si="226"/>
        <v>technology</v>
      </c>
      <c r="T2423" t="str">
        <f t="shared" si="227"/>
        <v>web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6">
        <f t="shared" si="222"/>
        <v>0</v>
      </c>
      <c r="P2424" s="13">
        <f t="shared" si="223"/>
        <v>42380.446342592593</v>
      </c>
      <c r="Q2424" s="13">
        <f t="shared" si="224"/>
        <v>42410.446342592593</v>
      </c>
      <c r="R2424" s="7" t="e">
        <f t="shared" si="225"/>
        <v>#DIV/0!</v>
      </c>
      <c r="S2424" t="str">
        <f t="shared" si="226"/>
        <v>technology</v>
      </c>
      <c r="T2424" t="str">
        <f t="shared" si="227"/>
        <v>web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222"/>
        <v>0.09</v>
      </c>
      <c r="P2425" s="13">
        <f t="shared" si="223"/>
        <v>42276.653333333335</v>
      </c>
      <c r="Q2425" s="13">
        <f t="shared" si="224"/>
        <v>42306.653333333335</v>
      </c>
      <c r="R2425" s="7">
        <f t="shared" si="225"/>
        <v>9</v>
      </c>
      <c r="S2425" t="str">
        <f t="shared" si="226"/>
        <v>technology</v>
      </c>
      <c r="T2425" t="str">
        <f t="shared" si="227"/>
        <v>web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6">
        <f t="shared" si="222"/>
        <v>2.7199999999999998</v>
      </c>
      <c r="P2426" s="13">
        <f t="shared" si="223"/>
        <v>42163.386828703704</v>
      </c>
      <c r="Q2426" s="13">
        <f t="shared" si="224"/>
        <v>42193.386828703704</v>
      </c>
      <c r="R2426" s="7">
        <f t="shared" si="225"/>
        <v>8.5</v>
      </c>
      <c r="S2426" t="str">
        <f t="shared" si="226"/>
        <v>technology</v>
      </c>
      <c r="T2426" t="str">
        <f t="shared" si="227"/>
        <v>web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6">
        <f t="shared" si="222"/>
        <v>0.70000000000000007</v>
      </c>
      <c r="P2427" s="13">
        <f t="shared" si="223"/>
        <v>42753.428761574076</v>
      </c>
      <c r="Q2427" s="13">
        <f t="shared" si="224"/>
        <v>42765.958333333328</v>
      </c>
      <c r="R2427" s="7">
        <f t="shared" si="225"/>
        <v>8.75</v>
      </c>
      <c r="S2427" t="str">
        <f t="shared" si="226"/>
        <v>technology</v>
      </c>
      <c r="T2427" t="str">
        <f t="shared" si="227"/>
        <v>web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6">
        <f t="shared" si="222"/>
        <v>5.0413333333333332</v>
      </c>
      <c r="P2428" s="13">
        <f t="shared" si="223"/>
        <v>42173.025740740741</v>
      </c>
      <c r="Q2428" s="13">
        <f t="shared" si="224"/>
        <v>42217.495138888888</v>
      </c>
      <c r="R2428" s="7">
        <f t="shared" si="225"/>
        <v>135.03571428571428</v>
      </c>
      <c r="S2428" t="str">
        <f t="shared" si="226"/>
        <v>technology</v>
      </c>
      <c r="T2428" t="str">
        <f t="shared" si="227"/>
        <v>web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222"/>
        <v>0</v>
      </c>
      <c r="P2429" s="13">
        <f t="shared" si="223"/>
        <v>42318.366851851853</v>
      </c>
      <c r="Q2429" s="13">
        <f t="shared" si="224"/>
        <v>42378.366851851853</v>
      </c>
      <c r="R2429" s="7" t="e">
        <f t="shared" si="225"/>
        <v>#DIV/0!</v>
      </c>
      <c r="S2429" t="str">
        <f t="shared" si="226"/>
        <v>technology</v>
      </c>
      <c r="T2429" t="str">
        <f t="shared" si="227"/>
        <v>web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6">
        <f t="shared" si="222"/>
        <v>0.49199999999999999</v>
      </c>
      <c r="P2430" s="13">
        <f t="shared" si="223"/>
        <v>41927.46980324074</v>
      </c>
      <c r="Q2430" s="13">
        <f t="shared" si="224"/>
        <v>41957.511469907404</v>
      </c>
      <c r="R2430" s="7">
        <f t="shared" si="225"/>
        <v>20.5</v>
      </c>
      <c r="S2430" t="str">
        <f t="shared" si="226"/>
        <v>technology</v>
      </c>
      <c r="T2430" t="str">
        <f t="shared" si="227"/>
        <v>web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6">
        <f t="shared" si="222"/>
        <v>36.589147286821706</v>
      </c>
      <c r="P2431" s="13">
        <f t="shared" si="223"/>
        <v>41901.434861111113</v>
      </c>
      <c r="Q2431" s="13">
        <f t="shared" si="224"/>
        <v>41931.434861111113</v>
      </c>
      <c r="R2431" s="7">
        <f t="shared" si="225"/>
        <v>64.36363636363636</v>
      </c>
      <c r="S2431" t="str">
        <f t="shared" si="226"/>
        <v>technology</v>
      </c>
      <c r="T2431" t="str">
        <f t="shared" si="227"/>
        <v>web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222"/>
        <v>0</v>
      </c>
      <c r="P2432" s="13">
        <f t="shared" si="223"/>
        <v>42503.103506944448</v>
      </c>
      <c r="Q2432" s="13">
        <f t="shared" si="224"/>
        <v>42533.103506944448</v>
      </c>
      <c r="R2432" s="7" t="e">
        <f t="shared" si="225"/>
        <v>#DIV/0!</v>
      </c>
      <c r="S2432" t="str">
        <f t="shared" si="226"/>
        <v>technology</v>
      </c>
      <c r="T2432" t="str">
        <f t="shared" si="227"/>
        <v>web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222"/>
        <v>2.5</v>
      </c>
      <c r="P2433" s="13">
        <f t="shared" si="223"/>
        <v>42345.610150462962</v>
      </c>
      <c r="Q2433" s="13">
        <f t="shared" si="224"/>
        <v>42375.610150462962</v>
      </c>
      <c r="R2433" s="7">
        <f t="shared" si="225"/>
        <v>200</v>
      </c>
      <c r="S2433" t="str">
        <f t="shared" si="226"/>
        <v>technology</v>
      </c>
      <c r="T2433" t="str">
        <f t="shared" si="227"/>
        <v>web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6">
        <f t="shared" ref="O2434:O2497" si="228">(E2434/D2434)*100</f>
        <v>0.91066666666666674</v>
      </c>
      <c r="P2434" s="13">
        <f t="shared" ref="P2434:P2497" si="229">(((J2434/60)/60)/24)+DATE(1970,1,1)+(-6/24)</f>
        <v>42676.692164351851</v>
      </c>
      <c r="Q2434" s="13">
        <f t="shared" ref="Q2434:Q2497" si="230">(((I2434/60)/60)/24)+DATE(1970,1,1)+(-6/24)</f>
        <v>42706.733831018515</v>
      </c>
      <c r="R2434" s="7">
        <f t="shared" ref="R2434:R2497" si="231">E2434/L2434</f>
        <v>68.3</v>
      </c>
      <c r="S2434" t="str">
        <f t="shared" ref="S2434:S2497" si="232">LEFT(N2434,SEARCH("/",N2434,1)-1)</f>
        <v>technology</v>
      </c>
      <c r="T2434" t="str">
        <f t="shared" ref="T2434:T2497" si="233">RIGHT(N2434,LEN(N2434)-SEARCH("/",N2434,1))</f>
        <v>web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6">
        <f t="shared" si="228"/>
        <v>0</v>
      </c>
      <c r="P2435" s="13">
        <f t="shared" si="229"/>
        <v>42057.633159722223</v>
      </c>
      <c r="Q2435" s="13">
        <f t="shared" si="230"/>
        <v>42087.591493055559</v>
      </c>
      <c r="R2435" s="7" t="e">
        <f t="shared" si="231"/>
        <v>#DIV/0!</v>
      </c>
      <c r="S2435" t="str">
        <f t="shared" si="232"/>
        <v>technology</v>
      </c>
      <c r="T2435" t="str">
        <f t="shared" si="233"/>
        <v>web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228"/>
        <v>2.0833333333333336E-2</v>
      </c>
      <c r="P2436" s="13">
        <f t="shared" si="229"/>
        <v>42321.033101851848</v>
      </c>
      <c r="Q2436" s="13">
        <f t="shared" si="230"/>
        <v>42351.033101851848</v>
      </c>
      <c r="R2436" s="7">
        <f t="shared" si="231"/>
        <v>50</v>
      </c>
      <c r="S2436" t="str">
        <f t="shared" si="232"/>
        <v>technology</v>
      </c>
      <c r="T2436" t="str">
        <f t="shared" si="233"/>
        <v>web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6">
        <f t="shared" si="228"/>
        <v>1.2E-2</v>
      </c>
      <c r="P2437" s="13">
        <f t="shared" si="229"/>
        <v>41960.521354166667</v>
      </c>
      <c r="Q2437" s="13">
        <f t="shared" si="230"/>
        <v>41990.521354166667</v>
      </c>
      <c r="R2437" s="7">
        <f t="shared" si="231"/>
        <v>4</v>
      </c>
      <c r="S2437" t="str">
        <f t="shared" si="232"/>
        <v>technology</v>
      </c>
      <c r="T2437" t="str">
        <f t="shared" si="233"/>
        <v>web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228"/>
        <v>0.36666666666666664</v>
      </c>
      <c r="P2438" s="13">
        <f t="shared" si="229"/>
        <v>42268.408715277779</v>
      </c>
      <c r="Q2438" s="13">
        <f t="shared" si="230"/>
        <v>42303.408715277779</v>
      </c>
      <c r="R2438" s="7">
        <f t="shared" si="231"/>
        <v>27.5</v>
      </c>
      <c r="S2438" t="str">
        <f t="shared" si="232"/>
        <v>technology</v>
      </c>
      <c r="T2438" t="str">
        <f t="shared" si="233"/>
        <v>web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228"/>
        <v>0</v>
      </c>
      <c r="P2439" s="13">
        <f t="shared" si="229"/>
        <v>42692.139062500006</v>
      </c>
      <c r="Q2439" s="13">
        <f t="shared" si="230"/>
        <v>42722.139062500006</v>
      </c>
      <c r="R2439" s="7" t="e">
        <f t="shared" si="231"/>
        <v>#DIV/0!</v>
      </c>
      <c r="S2439" t="str">
        <f t="shared" si="232"/>
        <v>technology</v>
      </c>
      <c r="T2439" t="str">
        <f t="shared" si="233"/>
        <v>web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6">
        <f t="shared" si="228"/>
        <v>9.0666666666666659E-2</v>
      </c>
      <c r="P2440" s="13">
        <f t="shared" si="229"/>
        <v>42021.819988425923</v>
      </c>
      <c r="Q2440" s="13">
        <f t="shared" si="230"/>
        <v>42051.819988425923</v>
      </c>
      <c r="R2440" s="7">
        <f t="shared" si="231"/>
        <v>34</v>
      </c>
      <c r="S2440" t="str">
        <f t="shared" si="232"/>
        <v>technology</v>
      </c>
      <c r="T2440" t="str">
        <f t="shared" si="233"/>
        <v>web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6">
        <f t="shared" si="228"/>
        <v>5.5555555555555558E-3</v>
      </c>
      <c r="P2441" s="13">
        <f t="shared" si="229"/>
        <v>42411.692997685182</v>
      </c>
      <c r="Q2441" s="13">
        <f t="shared" si="230"/>
        <v>42441.692997685182</v>
      </c>
      <c r="R2441" s="7">
        <f t="shared" si="231"/>
        <v>1</v>
      </c>
      <c r="S2441" t="str">
        <f t="shared" si="232"/>
        <v>technology</v>
      </c>
      <c r="T2441" t="str">
        <f t="shared" si="233"/>
        <v>web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6">
        <f t="shared" si="228"/>
        <v>0</v>
      </c>
      <c r="P2442" s="13">
        <f t="shared" si="229"/>
        <v>42165.535289351858</v>
      </c>
      <c r="Q2442" s="13">
        <f t="shared" si="230"/>
        <v>42195.535289351858</v>
      </c>
      <c r="R2442" s="7" t="e">
        <f t="shared" si="231"/>
        <v>#DIV/0!</v>
      </c>
      <c r="S2442" t="str">
        <f t="shared" si="232"/>
        <v>technology</v>
      </c>
      <c r="T2442" t="str">
        <f t="shared" si="233"/>
        <v>web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228"/>
        <v>0.02</v>
      </c>
      <c r="P2443" s="13">
        <f t="shared" si="229"/>
        <v>42535.43440972222</v>
      </c>
      <c r="Q2443" s="13">
        <f t="shared" si="230"/>
        <v>42565.43440972222</v>
      </c>
      <c r="R2443" s="7">
        <f t="shared" si="231"/>
        <v>1</v>
      </c>
      <c r="S2443" t="str">
        <f t="shared" si="232"/>
        <v>technology</v>
      </c>
      <c r="T2443" t="str">
        <f t="shared" si="233"/>
        <v>web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6">
        <f t="shared" si="228"/>
        <v>0</v>
      </c>
      <c r="P2444" s="13">
        <f t="shared" si="229"/>
        <v>41975.592523148152</v>
      </c>
      <c r="Q2444" s="13">
        <f t="shared" si="230"/>
        <v>42005.592523148152</v>
      </c>
      <c r="R2444" s="7" t="e">
        <f t="shared" si="231"/>
        <v>#DIV/0!</v>
      </c>
      <c r="S2444" t="str">
        <f t="shared" si="232"/>
        <v>technology</v>
      </c>
      <c r="T2444" t="str">
        <f t="shared" si="233"/>
        <v>web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6">
        <f t="shared" si="228"/>
        <v>1</v>
      </c>
      <c r="P2445" s="13">
        <f t="shared" si="229"/>
        <v>42348.6715625</v>
      </c>
      <c r="Q2445" s="13">
        <f t="shared" si="230"/>
        <v>42385.208333333328</v>
      </c>
      <c r="R2445" s="7">
        <f t="shared" si="231"/>
        <v>49</v>
      </c>
      <c r="S2445" t="str">
        <f t="shared" si="232"/>
        <v>technology</v>
      </c>
      <c r="T2445" t="str">
        <f t="shared" si="233"/>
        <v>web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6">
        <f t="shared" si="228"/>
        <v>0.8</v>
      </c>
      <c r="P2446" s="13">
        <f t="shared" si="229"/>
        <v>42340.597361111111</v>
      </c>
      <c r="Q2446" s="13">
        <f t="shared" si="230"/>
        <v>42370.597361111111</v>
      </c>
      <c r="R2446" s="7">
        <f t="shared" si="231"/>
        <v>20</v>
      </c>
      <c r="S2446" t="str">
        <f t="shared" si="232"/>
        <v>technology</v>
      </c>
      <c r="T2446" t="str">
        <f t="shared" si="233"/>
        <v>web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228"/>
        <v>0.16705882352941176</v>
      </c>
      <c r="P2447" s="13">
        <f t="shared" si="229"/>
        <v>42388.548252314817</v>
      </c>
      <c r="Q2447" s="13">
        <f t="shared" si="230"/>
        <v>42418.548252314817</v>
      </c>
      <c r="R2447" s="7">
        <f t="shared" si="231"/>
        <v>142</v>
      </c>
      <c r="S2447" t="str">
        <f t="shared" si="232"/>
        <v>technology</v>
      </c>
      <c r="T2447" t="str">
        <f t="shared" si="233"/>
        <v>web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6">
        <f t="shared" si="228"/>
        <v>0.42399999999999999</v>
      </c>
      <c r="P2448" s="13">
        <f t="shared" si="229"/>
        <v>42192.566238425927</v>
      </c>
      <c r="Q2448" s="13">
        <f t="shared" si="230"/>
        <v>42211.915972222225</v>
      </c>
      <c r="R2448" s="7">
        <f t="shared" si="231"/>
        <v>53</v>
      </c>
      <c r="S2448" t="str">
        <f t="shared" si="232"/>
        <v>technology</v>
      </c>
      <c r="T2448" t="str">
        <f t="shared" si="233"/>
        <v>web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228"/>
        <v>0</v>
      </c>
      <c r="P2449" s="13">
        <f t="shared" si="229"/>
        <v>42282.46629629629</v>
      </c>
      <c r="Q2449" s="13">
        <f t="shared" si="230"/>
        <v>42312.507962962962</v>
      </c>
      <c r="R2449" s="7" t="e">
        <f t="shared" si="231"/>
        <v>#DIV/0!</v>
      </c>
      <c r="S2449" t="str">
        <f t="shared" si="232"/>
        <v>technology</v>
      </c>
      <c r="T2449" t="str">
        <f t="shared" si="233"/>
        <v>web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6">
        <f t="shared" si="228"/>
        <v>0.38925389253892539</v>
      </c>
      <c r="P2450" s="13">
        <f t="shared" si="229"/>
        <v>41962.800127314811</v>
      </c>
      <c r="Q2450" s="13">
        <f t="shared" si="230"/>
        <v>42021.8</v>
      </c>
      <c r="R2450" s="7">
        <f t="shared" si="231"/>
        <v>38.444444444444443</v>
      </c>
      <c r="S2450" t="str">
        <f t="shared" si="232"/>
        <v>technology</v>
      </c>
      <c r="T2450" t="str">
        <f t="shared" si="233"/>
        <v>web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6">
        <f t="shared" si="228"/>
        <v>0.7155635062611807</v>
      </c>
      <c r="P2451" s="13">
        <f t="shared" si="229"/>
        <v>42632.193368055552</v>
      </c>
      <c r="Q2451" s="13">
        <f t="shared" si="230"/>
        <v>42662.193368055552</v>
      </c>
      <c r="R2451" s="7">
        <f t="shared" si="231"/>
        <v>20</v>
      </c>
      <c r="S2451" t="str">
        <f t="shared" si="232"/>
        <v>technology</v>
      </c>
      <c r="T2451" t="str">
        <f t="shared" si="233"/>
        <v>web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6">
        <f t="shared" si="228"/>
        <v>0.43166666666666664</v>
      </c>
      <c r="P2452" s="13">
        <f t="shared" si="229"/>
        <v>42138.442627314813</v>
      </c>
      <c r="Q2452" s="13">
        <f t="shared" si="230"/>
        <v>42168.442627314813</v>
      </c>
      <c r="R2452" s="7">
        <f t="shared" si="231"/>
        <v>64.75</v>
      </c>
      <c r="S2452" t="str">
        <f t="shared" si="232"/>
        <v>technology</v>
      </c>
      <c r="T2452" t="str">
        <f t="shared" si="233"/>
        <v>web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6">
        <f t="shared" si="228"/>
        <v>1.25E-3</v>
      </c>
      <c r="P2453" s="13">
        <f t="shared" si="229"/>
        <v>42031.221666666665</v>
      </c>
      <c r="Q2453" s="13">
        <f t="shared" si="230"/>
        <v>42091.18</v>
      </c>
      <c r="R2453" s="7">
        <f t="shared" si="231"/>
        <v>1</v>
      </c>
      <c r="S2453" t="str">
        <f t="shared" si="232"/>
        <v>technology</v>
      </c>
      <c r="T2453" t="str">
        <f t="shared" si="233"/>
        <v>web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6">
        <f t="shared" si="228"/>
        <v>0.2</v>
      </c>
      <c r="P2454" s="13">
        <f t="shared" si="229"/>
        <v>42450.339143518519</v>
      </c>
      <c r="Q2454" s="13">
        <f t="shared" si="230"/>
        <v>42510.339143518519</v>
      </c>
      <c r="R2454" s="7">
        <f t="shared" si="231"/>
        <v>10</v>
      </c>
      <c r="S2454" t="str">
        <f t="shared" si="232"/>
        <v>technology</v>
      </c>
      <c r="T2454" t="str">
        <f t="shared" si="233"/>
        <v>web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6">
        <f t="shared" si="228"/>
        <v>1.12E-2</v>
      </c>
      <c r="P2455" s="13">
        <f t="shared" si="229"/>
        <v>42230.328622685185</v>
      </c>
      <c r="Q2455" s="13">
        <f t="shared" si="230"/>
        <v>42254.328622685185</v>
      </c>
      <c r="R2455" s="7">
        <f t="shared" si="231"/>
        <v>2</v>
      </c>
      <c r="S2455" t="str">
        <f t="shared" si="232"/>
        <v>technology</v>
      </c>
      <c r="T2455" t="str">
        <f t="shared" si="233"/>
        <v>web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6">
        <f t="shared" si="228"/>
        <v>1.4583333333333333</v>
      </c>
      <c r="P2456" s="13">
        <f t="shared" si="229"/>
        <v>41968.602118055554</v>
      </c>
      <c r="Q2456" s="13">
        <f t="shared" si="230"/>
        <v>41998.602118055554</v>
      </c>
      <c r="R2456" s="7">
        <f t="shared" si="231"/>
        <v>35</v>
      </c>
      <c r="S2456" t="str">
        <f t="shared" si="232"/>
        <v>technology</v>
      </c>
      <c r="T2456" t="str">
        <f t="shared" si="233"/>
        <v>web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6">
        <f t="shared" si="228"/>
        <v>3.3333333333333333E-2</v>
      </c>
      <c r="P2457" s="13">
        <f t="shared" si="229"/>
        <v>42605.658182870371</v>
      </c>
      <c r="Q2457" s="13">
        <f t="shared" si="230"/>
        <v>42635.658182870371</v>
      </c>
      <c r="R2457" s="7">
        <f t="shared" si="231"/>
        <v>1</v>
      </c>
      <c r="S2457" t="str">
        <f t="shared" si="232"/>
        <v>technology</v>
      </c>
      <c r="T2457" t="str">
        <f t="shared" si="233"/>
        <v>web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6">
        <f t="shared" si="228"/>
        <v>0</v>
      </c>
      <c r="P2458" s="13">
        <f t="shared" si="229"/>
        <v>42187.762777777782</v>
      </c>
      <c r="Q2458" s="13">
        <f t="shared" si="230"/>
        <v>42217.762777777782</v>
      </c>
      <c r="R2458" s="7" t="e">
        <f t="shared" si="231"/>
        <v>#DIV/0!</v>
      </c>
      <c r="S2458" t="str">
        <f t="shared" si="232"/>
        <v>technology</v>
      </c>
      <c r="T2458" t="str">
        <f t="shared" si="233"/>
        <v>web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6">
        <f t="shared" si="228"/>
        <v>0</v>
      </c>
      <c r="P2459" s="13">
        <f t="shared" si="229"/>
        <v>42055.489803240736</v>
      </c>
      <c r="Q2459" s="13">
        <f t="shared" si="230"/>
        <v>42078.5</v>
      </c>
      <c r="R2459" s="7" t="e">
        <f t="shared" si="231"/>
        <v>#DIV/0!</v>
      </c>
      <c r="S2459" t="str">
        <f t="shared" si="232"/>
        <v>technology</v>
      </c>
      <c r="T2459" t="str">
        <f t="shared" si="233"/>
        <v>web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6">
        <f t="shared" si="228"/>
        <v>1.1111111111111112E-2</v>
      </c>
      <c r="P2460" s="13">
        <f t="shared" si="229"/>
        <v>42052.68850694444</v>
      </c>
      <c r="Q2460" s="13">
        <f t="shared" si="230"/>
        <v>42082.646840277783</v>
      </c>
      <c r="R2460" s="7">
        <f t="shared" si="231"/>
        <v>1</v>
      </c>
      <c r="S2460" t="str">
        <f t="shared" si="232"/>
        <v>technology</v>
      </c>
      <c r="T2460" t="str">
        <f t="shared" si="233"/>
        <v>web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228"/>
        <v>1</v>
      </c>
      <c r="P2461" s="13">
        <f t="shared" si="229"/>
        <v>42049.466620370367</v>
      </c>
      <c r="Q2461" s="13">
        <f t="shared" si="230"/>
        <v>42079.424953703703</v>
      </c>
      <c r="R2461" s="7">
        <f t="shared" si="231"/>
        <v>5</v>
      </c>
      <c r="S2461" t="str">
        <f t="shared" si="232"/>
        <v>technology</v>
      </c>
      <c r="T2461" t="str">
        <f t="shared" si="233"/>
        <v>web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6">
        <f t="shared" si="228"/>
        <v>0</v>
      </c>
      <c r="P2462" s="13">
        <f t="shared" si="229"/>
        <v>42283.1409375</v>
      </c>
      <c r="Q2462" s="13">
        <f t="shared" si="230"/>
        <v>42338.75</v>
      </c>
      <c r="R2462" s="7" t="e">
        <f t="shared" si="231"/>
        <v>#DIV/0!</v>
      </c>
      <c r="S2462" t="str">
        <f t="shared" si="232"/>
        <v>technology</v>
      </c>
      <c r="T2462" t="str">
        <f t="shared" si="233"/>
        <v>web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6">
        <f t="shared" si="228"/>
        <v>0.55999999999999994</v>
      </c>
      <c r="P2463" s="13">
        <f t="shared" si="229"/>
        <v>42020.604247685187</v>
      </c>
      <c r="Q2463" s="13">
        <f t="shared" si="230"/>
        <v>42050.604247685187</v>
      </c>
      <c r="R2463" s="7">
        <f t="shared" si="231"/>
        <v>14</v>
      </c>
      <c r="S2463" t="str">
        <f t="shared" si="232"/>
        <v>technology</v>
      </c>
      <c r="T2463" t="str">
        <f t="shared" si="233"/>
        <v>web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6">
        <f t="shared" si="228"/>
        <v>9.0833333333333339</v>
      </c>
      <c r="P2464" s="13">
        <f t="shared" si="229"/>
        <v>42080.507326388892</v>
      </c>
      <c r="Q2464" s="13">
        <f t="shared" si="230"/>
        <v>42110.507326388892</v>
      </c>
      <c r="R2464" s="7">
        <f t="shared" si="231"/>
        <v>389.28571428571428</v>
      </c>
      <c r="S2464" t="str">
        <f t="shared" si="232"/>
        <v>technology</v>
      </c>
      <c r="T2464" t="str">
        <f t="shared" si="233"/>
        <v>web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6">
        <f t="shared" si="228"/>
        <v>3.3444444444444441</v>
      </c>
      <c r="P2465" s="13">
        <f t="shared" si="229"/>
        <v>42631.519513888896</v>
      </c>
      <c r="Q2465" s="13">
        <f t="shared" si="230"/>
        <v>42691.561180555553</v>
      </c>
      <c r="R2465" s="7">
        <f t="shared" si="231"/>
        <v>150.5</v>
      </c>
      <c r="S2465" t="str">
        <f t="shared" si="232"/>
        <v>technology</v>
      </c>
      <c r="T2465" t="str">
        <f t="shared" si="233"/>
        <v>web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228"/>
        <v>1.3333333333333334E-2</v>
      </c>
      <c r="P2466" s="13">
        <f t="shared" si="229"/>
        <v>42178.364571759259</v>
      </c>
      <c r="Q2466" s="13">
        <f t="shared" si="230"/>
        <v>42193.364571759259</v>
      </c>
      <c r="R2466" s="7">
        <f t="shared" si="231"/>
        <v>1</v>
      </c>
      <c r="S2466" t="str">
        <f t="shared" si="232"/>
        <v>technology</v>
      </c>
      <c r="T2466" t="str">
        <f t="shared" si="233"/>
        <v>web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6">
        <f t="shared" si="228"/>
        <v>4.46</v>
      </c>
      <c r="P2467" s="13">
        <f t="shared" si="229"/>
        <v>42377.304756944446</v>
      </c>
      <c r="Q2467" s="13">
        <f t="shared" si="230"/>
        <v>42408.292361111111</v>
      </c>
      <c r="R2467" s="7">
        <f t="shared" si="231"/>
        <v>24.777777777777779</v>
      </c>
      <c r="S2467" t="str">
        <f t="shared" si="232"/>
        <v>technology</v>
      </c>
      <c r="T2467" t="str">
        <f t="shared" si="233"/>
        <v>web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6">
        <f t="shared" si="228"/>
        <v>6.0999999999999999E-2</v>
      </c>
      <c r="P2468" s="13">
        <f t="shared" si="229"/>
        <v>42177.293171296296</v>
      </c>
      <c r="Q2468" s="13">
        <f t="shared" si="230"/>
        <v>42207.293171296296</v>
      </c>
      <c r="R2468" s="7">
        <f t="shared" si="231"/>
        <v>30.5</v>
      </c>
      <c r="S2468" t="str">
        <f t="shared" si="232"/>
        <v>technology</v>
      </c>
      <c r="T2468" t="str">
        <f t="shared" si="233"/>
        <v>web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6">
        <f t="shared" si="228"/>
        <v>3.3333333333333335</v>
      </c>
      <c r="P2469" s="13">
        <f t="shared" si="229"/>
        <v>41945.982175925928</v>
      </c>
      <c r="Q2469" s="13">
        <f t="shared" si="230"/>
        <v>41975.982175925921</v>
      </c>
      <c r="R2469" s="7">
        <f t="shared" si="231"/>
        <v>250</v>
      </c>
      <c r="S2469" t="str">
        <f t="shared" si="232"/>
        <v>technology</v>
      </c>
      <c r="T2469" t="str">
        <f t="shared" si="233"/>
        <v>web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228"/>
        <v>23</v>
      </c>
      <c r="P2470" s="13">
        <f t="shared" si="229"/>
        <v>42070.427604166667</v>
      </c>
      <c r="Q2470" s="13">
        <f t="shared" si="230"/>
        <v>42100.385937500003</v>
      </c>
      <c r="R2470" s="7">
        <f t="shared" si="231"/>
        <v>16.428571428571427</v>
      </c>
      <c r="S2470" t="str">
        <f t="shared" si="232"/>
        <v>technology</v>
      </c>
      <c r="T2470" t="str">
        <f t="shared" si="233"/>
        <v>web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6">
        <f t="shared" si="228"/>
        <v>0.104</v>
      </c>
      <c r="P2471" s="13">
        <f t="shared" si="229"/>
        <v>42446.530162037037</v>
      </c>
      <c r="Q2471" s="13">
        <f t="shared" si="230"/>
        <v>42476.530162037037</v>
      </c>
      <c r="R2471" s="7">
        <f t="shared" si="231"/>
        <v>13</v>
      </c>
      <c r="S2471" t="str">
        <f t="shared" si="232"/>
        <v>technology</v>
      </c>
      <c r="T2471" t="str">
        <f t="shared" si="233"/>
        <v>web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228"/>
        <v>0.42599999999999999</v>
      </c>
      <c r="P2472" s="13">
        <f t="shared" si="229"/>
        <v>42082.819884259254</v>
      </c>
      <c r="Q2472" s="13">
        <f t="shared" si="230"/>
        <v>42127.819884259254</v>
      </c>
      <c r="R2472" s="7">
        <f t="shared" si="231"/>
        <v>53.25</v>
      </c>
      <c r="S2472" t="str">
        <f t="shared" si="232"/>
        <v>technology</v>
      </c>
      <c r="T2472" t="str">
        <f t="shared" si="233"/>
        <v>web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6">
        <f t="shared" si="228"/>
        <v>0.03</v>
      </c>
      <c r="P2473" s="13">
        <f t="shared" si="229"/>
        <v>42646.646898148145</v>
      </c>
      <c r="Q2473" s="13">
        <f t="shared" si="230"/>
        <v>42676.646898148145</v>
      </c>
      <c r="R2473" s="7">
        <f t="shared" si="231"/>
        <v>3</v>
      </c>
      <c r="S2473" t="str">
        <f t="shared" si="232"/>
        <v>technology</v>
      </c>
      <c r="T2473" t="str">
        <f t="shared" si="233"/>
        <v>web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6">
        <f t="shared" si="228"/>
        <v>0.26666666666666666</v>
      </c>
      <c r="P2474" s="13">
        <f t="shared" si="229"/>
        <v>42545.455266203702</v>
      </c>
      <c r="Q2474" s="13">
        <f t="shared" si="230"/>
        <v>42582.416666666672</v>
      </c>
      <c r="R2474" s="7">
        <f t="shared" si="231"/>
        <v>10</v>
      </c>
      <c r="S2474" t="str">
        <f t="shared" si="232"/>
        <v>technology</v>
      </c>
      <c r="T2474" t="str">
        <f t="shared" si="233"/>
        <v>web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228"/>
        <v>34</v>
      </c>
      <c r="P2475" s="13">
        <f t="shared" si="229"/>
        <v>41947.75209490741</v>
      </c>
      <c r="Q2475" s="13">
        <f t="shared" si="230"/>
        <v>41977.75209490741</v>
      </c>
      <c r="R2475" s="7">
        <f t="shared" si="231"/>
        <v>121.42857142857143</v>
      </c>
      <c r="S2475" t="str">
        <f t="shared" si="232"/>
        <v>technology</v>
      </c>
      <c r="T2475" t="str">
        <f t="shared" si="233"/>
        <v>web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6">
        <f t="shared" si="228"/>
        <v>6.2E-2</v>
      </c>
      <c r="P2476" s="13">
        <f t="shared" si="229"/>
        <v>42047.562523148154</v>
      </c>
      <c r="Q2476" s="13">
        <f t="shared" si="230"/>
        <v>42071.386111111111</v>
      </c>
      <c r="R2476" s="7">
        <f t="shared" si="231"/>
        <v>15.5</v>
      </c>
      <c r="S2476" t="str">
        <f t="shared" si="232"/>
        <v>technology</v>
      </c>
      <c r="T2476" t="str">
        <f t="shared" si="233"/>
        <v>web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6">
        <f t="shared" si="228"/>
        <v>3.0579999999999998</v>
      </c>
      <c r="P2477" s="13">
        <f t="shared" si="229"/>
        <v>41922.491655092592</v>
      </c>
      <c r="Q2477" s="13">
        <f t="shared" si="230"/>
        <v>41952.533321759263</v>
      </c>
      <c r="R2477" s="7">
        <f t="shared" si="231"/>
        <v>84.944444444444443</v>
      </c>
      <c r="S2477" t="str">
        <f t="shared" si="232"/>
        <v>technology</v>
      </c>
      <c r="T2477" t="str">
        <f t="shared" si="233"/>
        <v>wearables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6">
        <f t="shared" si="228"/>
        <v>0.95</v>
      </c>
      <c r="P2478" s="13">
        <f t="shared" si="229"/>
        <v>42636.395358796297</v>
      </c>
      <c r="Q2478" s="13">
        <f t="shared" si="230"/>
        <v>42666.395358796297</v>
      </c>
      <c r="R2478" s="7">
        <f t="shared" si="231"/>
        <v>10.555555555555555</v>
      </c>
      <c r="S2478" t="str">
        <f t="shared" si="232"/>
        <v>technology</v>
      </c>
      <c r="T2478" t="str">
        <f t="shared" si="233"/>
        <v>wearables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6">
        <f t="shared" si="228"/>
        <v>0.4</v>
      </c>
      <c r="P2479" s="13">
        <f t="shared" si="229"/>
        <v>41990.188043981485</v>
      </c>
      <c r="Q2479" s="13">
        <f t="shared" si="230"/>
        <v>42020.188043981485</v>
      </c>
      <c r="R2479" s="7">
        <f t="shared" si="231"/>
        <v>39</v>
      </c>
      <c r="S2479" t="str">
        <f t="shared" si="232"/>
        <v>technology</v>
      </c>
      <c r="T2479" t="str">
        <f t="shared" si="233"/>
        <v>wearables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6">
        <f t="shared" si="228"/>
        <v>0.35000000000000003</v>
      </c>
      <c r="P2480" s="13">
        <f t="shared" si="229"/>
        <v>42173.593240740738</v>
      </c>
      <c r="Q2480" s="13">
        <f t="shared" si="230"/>
        <v>42203.593240740738</v>
      </c>
      <c r="R2480" s="7">
        <f t="shared" si="231"/>
        <v>100</v>
      </c>
      <c r="S2480" t="str">
        <f t="shared" si="232"/>
        <v>technology</v>
      </c>
      <c r="T2480" t="str">
        <f t="shared" si="233"/>
        <v>wearables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6">
        <f t="shared" si="228"/>
        <v>7.5333333333333332</v>
      </c>
      <c r="P2481" s="13">
        <f t="shared" si="229"/>
        <v>42077.416377314818</v>
      </c>
      <c r="Q2481" s="13">
        <f t="shared" si="230"/>
        <v>42107.416377314818</v>
      </c>
      <c r="R2481" s="7">
        <f t="shared" si="231"/>
        <v>31.172413793103448</v>
      </c>
      <c r="S2481" t="str">
        <f t="shared" si="232"/>
        <v>technology</v>
      </c>
      <c r="T2481" t="str">
        <f t="shared" si="233"/>
        <v>wearables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6">
        <f t="shared" si="228"/>
        <v>18.64</v>
      </c>
      <c r="P2482" s="13">
        <f t="shared" si="229"/>
        <v>42688.461354166662</v>
      </c>
      <c r="Q2482" s="13">
        <f t="shared" si="230"/>
        <v>42748.461354166662</v>
      </c>
      <c r="R2482" s="7">
        <f t="shared" si="231"/>
        <v>155.33333333333334</v>
      </c>
      <c r="S2482" t="str">
        <f t="shared" si="232"/>
        <v>technology</v>
      </c>
      <c r="T2482" t="str">
        <f t="shared" si="233"/>
        <v>wearables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6">
        <f t="shared" si="228"/>
        <v>4.0000000000000001E-3</v>
      </c>
      <c r="P2483" s="13">
        <f t="shared" si="229"/>
        <v>41838.582152777781</v>
      </c>
      <c r="Q2483" s="13">
        <f t="shared" si="230"/>
        <v>41868.582152777781</v>
      </c>
      <c r="R2483" s="7">
        <f t="shared" si="231"/>
        <v>2</v>
      </c>
      <c r="S2483" t="str">
        <f t="shared" si="232"/>
        <v>technology</v>
      </c>
      <c r="T2483" t="str">
        <f t="shared" si="233"/>
        <v>wearables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6">
        <f t="shared" si="228"/>
        <v>10.02</v>
      </c>
      <c r="P2484" s="13">
        <f t="shared" si="229"/>
        <v>42632.123414351852</v>
      </c>
      <c r="Q2484" s="13">
        <f t="shared" si="230"/>
        <v>42672.123414351852</v>
      </c>
      <c r="R2484" s="7">
        <f t="shared" si="231"/>
        <v>178.92857142857142</v>
      </c>
      <c r="S2484" t="str">
        <f t="shared" si="232"/>
        <v>technology</v>
      </c>
      <c r="T2484" t="str">
        <f t="shared" si="233"/>
        <v>wearables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6">
        <f t="shared" si="228"/>
        <v>4.5600000000000005</v>
      </c>
      <c r="P2485" s="13">
        <f t="shared" si="229"/>
        <v>42090.581273148149</v>
      </c>
      <c r="Q2485" s="13">
        <f t="shared" si="230"/>
        <v>42135.581273148149</v>
      </c>
      <c r="R2485" s="7">
        <f t="shared" si="231"/>
        <v>27.36</v>
      </c>
      <c r="S2485" t="str">
        <f t="shared" si="232"/>
        <v>technology</v>
      </c>
      <c r="T2485" t="str">
        <f t="shared" si="233"/>
        <v>wearables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6">
        <f t="shared" si="228"/>
        <v>21.5075</v>
      </c>
      <c r="P2486" s="13">
        <f t="shared" si="229"/>
        <v>42527.375671296293</v>
      </c>
      <c r="Q2486" s="13">
        <f t="shared" si="230"/>
        <v>42557.375671296293</v>
      </c>
      <c r="R2486" s="7">
        <f t="shared" si="231"/>
        <v>1536.25</v>
      </c>
      <c r="S2486" t="str">
        <f t="shared" si="232"/>
        <v>technology</v>
      </c>
      <c r="T2486" t="str">
        <f t="shared" si="233"/>
        <v>wearables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6">
        <f t="shared" si="228"/>
        <v>29.276666666666667</v>
      </c>
      <c r="P2487" s="13">
        <f t="shared" si="229"/>
        <v>42506.459722222222</v>
      </c>
      <c r="Q2487" s="13">
        <f t="shared" si="230"/>
        <v>42540.090277777781</v>
      </c>
      <c r="R2487" s="7">
        <f t="shared" si="231"/>
        <v>84.99677419354839</v>
      </c>
      <c r="S2487" t="str">
        <f t="shared" si="232"/>
        <v>technology</v>
      </c>
      <c r="T2487" t="str">
        <f t="shared" si="233"/>
        <v>wearables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6">
        <f t="shared" si="228"/>
        <v>39.426666666666662</v>
      </c>
      <c r="P2488" s="13">
        <f t="shared" si="229"/>
        <v>41984.442731481482</v>
      </c>
      <c r="Q2488" s="13">
        <f t="shared" si="230"/>
        <v>42017.916666666672</v>
      </c>
      <c r="R2488" s="7">
        <f t="shared" si="231"/>
        <v>788.5333333333333</v>
      </c>
      <c r="S2488" t="str">
        <f t="shared" si="232"/>
        <v>technology</v>
      </c>
      <c r="T2488" t="str">
        <f t="shared" si="233"/>
        <v>wearables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6">
        <f t="shared" si="228"/>
        <v>21.628</v>
      </c>
      <c r="P2489" s="13">
        <f t="shared" si="229"/>
        <v>41973.969490740739</v>
      </c>
      <c r="Q2489" s="13">
        <f t="shared" si="230"/>
        <v>42004.957638888889</v>
      </c>
      <c r="R2489" s="7">
        <f t="shared" si="231"/>
        <v>50.29767441860465</v>
      </c>
      <c r="S2489" t="str">
        <f t="shared" si="232"/>
        <v>technology</v>
      </c>
      <c r="T2489" t="str">
        <f t="shared" si="233"/>
        <v>wearables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6">
        <f t="shared" si="228"/>
        <v>0.20500000000000002</v>
      </c>
      <c r="P2490" s="13">
        <f t="shared" si="229"/>
        <v>41838.590474537035</v>
      </c>
      <c r="Q2490" s="13">
        <f t="shared" si="230"/>
        <v>41883.590474537035</v>
      </c>
      <c r="R2490" s="7">
        <f t="shared" si="231"/>
        <v>68.333333333333329</v>
      </c>
      <c r="S2490" t="str">
        <f t="shared" si="232"/>
        <v>technology</v>
      </c>
      <c r="T2490" t="str">
        <f t="shared" si="233"/>
        <v>wearables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6">
        <f t="shared" si="228"/>
        <v>0.03</v>
      </c>
      <c r="P2491" s="13">
        <f t="shared" si="229"/>
        <v>41802.866053240738</v>
      </c>
      <c r="Q2491" s="13">
        <f t="shared" si="230"/>
        <v>41862.866053240738</v>
      </c>
      <c r="R2491" s="7">
        <f t="shared" si="231"/>
        <v>7.5</v>
      </c>
      <c r="S2491" t="str">
        <f t="shared" si="232"/>
        <v>technology</v>
      </c>
      <c r="T2491" t="str">
        <f t="shared" si="233"/>
        <v>wearables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6">
        <f t="shared" si="228"/>
        <v>14.85</v>
      </c>
      <c r="P2492" s="13">
        <f t="shared" si="229"/>
        <v>41975.680601851855</v>
      </c>
      <c r="Q2492" s="13">
        <f t="shared" si="230"/>
        <v>42005.040972222225</v>
      </c>
      <c r="R2492" s="7">
        <f t="shared" si="231"/>
        <v>34.269230769230766</v>
      </c>
      <c r="S2492" t="str">
        <f t="shared" si="232"/>
        <v>technology</v>
      </c>
      <c r="T2492" t="str">
        <f t="shared" si="233"/>
        <v>wearables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6">
        <f t="shared" si="228"/>
        <v>1.4710000000000001</v>
      </c>
      <c r="P2493" s="13">
        <f t="shared" si="229"/>
        <v>42012.518298611118</v>
      </c>
      <c r="Q2493" s="13">
        <f t="shared" si="230"/>
        <v>42042.518298611118</v>
      </c>
      <c r="R2493" s="7">
        <f t="shared" si="231"/>
        <v>61.291666666666664</v>
      </c>
      <c r="S2493" t="str">
        <f t="shared" si="232"/>
        <v>technology</v>
      </c>
      <c r="T2493" t="str">
        <f t="shared" si="233"/>
        <v>wearables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6">
        <f t="shared" si="228"/>
        <v>25.584</v>
      </c>
      <c r="P2494" s="13">
        <f t="shared" si="229"/>
        <v>42504.153877314813</v>
      </c>
      <c r="Q2494" s="13">
        <f t="shared" si="230"/>
        <v>42549.153877314813</v>
      </c>
      <c r="R2494" s="7">
        <f t="shared" si="231"/>
        <v>133.25</v>
      </c>
      <c r="S2494" t="str">
        <f t="shared" si="232"/>
        <v>technology</v>
      </c>
      <c r="T2494" t="str">
        <f t="shared" si="233"/>
        <v>wearables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6">
        <f t="shared" si="228"/>
        <v>3.8206896551724134</v>
      </c>
      <c r="P2495" s="13">
        <f t="shared" si="229"/>
        <v>42481.126597222217</v>
      </c>
      <c r="Q2495" s="13">
        <f t="shared" si="230"/>
        <v>42511.126597222217</v>
      </c>
      <c r="R2495" s="7">
        <f t="shared" si="231"/>
        <v>65.17647058823529</v>
      </c>
      <c r="S2495" t="str">
        <f t="shared" si="232"/>
        <v>technology</v>
      </c>
      <c r="T2495" t="str">
        <f t="shared" si="233"/>
        <v>wearables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6">
        <f t="shared" si="228"/>
        <v>15.485964912280703</v>
      </c>
      <c r="P2496" s="13">
        <f t="shared" si="229"/>
        <v>42556.445706018523</v>
      </c>
      <c r="Q2496" s="13">
        <f t="shared" si="230"/>
        <v>42616.445706018523</v>
      </c>
      <c r="R2496" s="7">
        <f t="shared" si="231"/>
        <v>93.90425531914893</v>
      </c>
      <c r="S2496" t="str">
        <f t="shared" si="232"/>
        <v>technology</v>
      </c>
      <c r="T2496" t="str">
        <f t="shared" si="233"/>
        <v>wearables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6">
        <f t="shared" si="228"/>
        <v>25.912000000000003</v>
      </c>
      <c r="P2497" s="13">
        <f t="shared" si="229"/>
        <v>41864.251516203702</v>
      </c>
      <c r="Q2497" s="13">
        <f t="shared" si="230"/>
        <v>41899.251516203702</v>
      </c>
      <c r="R2497" s="7">
        <f t="shared" si="231"/>
        <v>150.65116279069767</v>
      </c>
      <c r="S2497" t="str">
        <f t="shared" si="232"/>
        <v>technology</v>
      </c>
      <c r="T2497" t="str">
        <f t="shared" si="233"/>
        <v>wearables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6">
        <f t="shared" ref="O2498:O2561" si="234">(E2498/D2498)*100</f>
        <v>0.04</v>
      </c>
      <c r="P2498" s="13">
        <f t="shared" ref="P2498:P2561" si="235">(((J2498/60)/60)/24)+DATE(1970,1,1)+(-6/24)</f>
        <v>42639.555601851855</v>
      </c>
      <c r="Q2498" s="13">
        <f t="shared" ref="Q2498:Q2561" si="236">(((I2498/60)/60)/24)+DATE(1970,1,1)+(-6/24)</f>
        <v>42669.555601851855</v>
      </c>
      <c r="R2498" s="7">
        <f t="shared" ref="R2498:R2561" si="237">E2498/L2498</f>
        <v>1</v>
      </c>
      <c r="S2498" t="str">
        <f t="shared" ref="S2498:S2561" si="238">LEFT(N2498,SEARCH("/",N2498,1)-1)</f>
        <v>technology</v>
      </c>
      <c r="T2498" t="str">
        <f t="shared" ref="T2498:T2561" si="239">RIGHT(N2498,LEN(N2498)-SEARCH("/",N2498,1))</f>
        <v>wearables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6">
        <f t="shared" si="234"/>
        <v>0.106</v>
      </c>
      <c r="P2499" s="13">
        <f t="shared" si="235"/>
        <v>42778.515300925923</v>
      </c>
      <c r="Q2499" s="13">
        <f t="shared" si="236"/>
        <v>42808.473634259266</v>
      </c>
      <c r="R2499" s="7">
        <f t="shared" si="237"/>
        <v>13.25</v>
      </c>
      <c r="S2499" t="str">
        <f t="shared" si="238"/>
        <v>technology</v>
      </c>
      <c r="T2499" t="str">
        <f t="shared" si="239"/>
        <v>wearables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6">
        <f t="shared" si="234"/>
        <v>0.85142857142857142</v>
      </c>
      <c r="P2500" s="13">
        <f t="shared" si="235"/>
        <v>42634.650046296301</v>
      </c>
      <c r="Q2500" s="13">
        <f t="shared" si="236"/>
        <v>42674.650046296301</v>
      </c>
      <c r="R2500" s="7">
        <f t="shared" si="237"/>
        <v>99.333333333333329</v>
      </c>
      <c r="S2500" t="str">
        <f t="shared" si="238"/>
        <v>technology</v>
      </c>
      <c r="T2500" t="str">
        <f t="shared" si="239"/>
        <v>wearables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6">
        <f t="shared" si="234"/>
        <v>7.4837500000000006</v>
      </c>
      <c r="P2501" s="13">
        <f t="shared" si="235"/>
        <v>41809.223275462966</v>
      </c>
      <c r="Q2501" s="13">
        <f t="shared" si="236"/>
        <v>41844.875</v>
      </c>
      <c r="R2501" s="7">
        <f t="shared" si="237"/>
        <v>177.39259259259259</v>
      </c>
      <c r="S2501" t="str">
        <f t="shared" si="238"/>
        <v>technology</v>
      </c>
      <c r="T2501" t="str">
        <f t="shared" si="239"/>
        <v>wearables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6">
        <f t="shared" si="234"/>
        <v>27.650000000000002</v>
      </c>
      <c r="P2502" s="13">
        <f t="shared" si="235"/>
        <v>41971.616574074069</v>
      </c>
      <c r="Q2502" s="13">
        <f t="shared" si="236"/>
        <v>42016.616574074069</v>
      </c>
      <c r="R2502" s="7">
        <f t="shared" si="237"/>
        <v>55.3</v>
      </c>
      <c r="S2502" t="str">
        <f t="shared" si="238"/>
        <v>technology</v>
      </c>
      <c r="T2502" t="str">
        <f t="shared" si="239"/>
        <v>wearables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6">
        <f t="shared" si="234"/>
        <v>0</v>
      </c>
      <c r="P2503" s="13">
        <f t="shared" si="235"/>
        <v>42189.423263888893</v>
      </c>
      <c r="Q2503" s="13">
        <f t="shared" si="236"/>
        <v>42219.423263888893</v>
      </c>
      <c r="R2503" s="7" t="e">
        <f t="shared" si="237"/>
        <v>#DIV/0!</v>
      </c>
      <c r="S2503" t="str">
        <f t="shared" si="238"/>
        <v>technology</v>
      </c>
      <c r="T2503" t="str">
        <f t="shared" si="239"/>
        <v>wearables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6">
        <f t="shared" si="234"/>
        <v>3.55</v>
      </c>
      <c r="P2504" s="13">
        <f t="shared" si="235"/>
        <v>42711.500613425931</v>
      </c>
      <c r="Q2504" s="13">
        <f t="shared" si="236"/>
        <v>42771.500613425931</v>
      </c>
      <c r="R2504" s="7">
        <f t="shared" si="237"/>
        <v>591.66666666666663</v>
      </c>
      <c r="S2504" t="str">
        <f t="shared" si="238"/>
        <v>technology</v>
      </c>
      <c r="T2504" t="str">
        <f t="shared" si="239"/>
        <v>wearables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6">
        <f t="shared" si="234"/>
        <v>72.989999999999995</v>
      </c>
      <c r="P2505" s="13">
        <f t="shared" si="235"/>
        <v>42261.854780092588</v>
      </c>
      <c r="Q2505" s="13">
        <f t="shared" si="236"/>
        <v>42291.854780092588</v>
      </c>
      <c r="R2505" s="7">
        <f t="shared" si="237"/>
        <v>405.5</v>
      </c>
      <c r="S2505" t="str">
        <f t="shared" si="238"/>
        <v>technology</v>
      </c>
      <c r="T2505" t="str">
        <f t="shared" si="239"/>
        <v>wearables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6">
        <f t="shared" si="234"/>
        <v>57.648750000000007</v>
      </c>
      <c r="P2506" s="13">
        <f t="shared" si="235"/>
        <v>42675.41778935185</v>
      </c>
      <c r="Q2506" s="13">
        <f t="shared" si="236"/>
        <v>42711.957638888889</v>
      </c>
      <c r="R2506" s="7">
        <f t="shared" si="237"/>
        <v>343.14732142857144</v>
      </c>
      <c r="S2506" t="str">
        <f t="shared" si="238"/>
        <v>technology</v>
      </c>
      <c r="T2506" t="str">
        <f t="shared" si="239"/>
        <v>wearables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6">
        <f t="shared" si="234"/>
        <v>12.34</v>
      </c>
      <c r="P2507" s="13">
        <f t="shared" si="235"/>
        <v>42579.384733796294</v>
      </c>
      <c r="Q2507" s="13">
        <f t="shared" si="236"/>
        <v>42622</v>
      </c>
      <c r="R2507" s="7">
        <f t="shared" si="237"/>
        <v>72.588235294117652</v>
      </c>
      <c r="S2507" t="str">
        <f t="shared" si="238"/>
        <v>technology</v>
      </c>
      <c r="T2507" t="str">
        <f t="shared" si="239"/>
        <v>wearables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6">
        <f t="shared" si="234"/>
        <v>0.52</v>
      </c>
      <c r="P2508" s="13">
        <f t="shared" si="235"/>
        <v>42157.778310185182</v>
      </c>
      <c r="Q2508" s="13">
        <f t="shared" si="236"/>
        <v>42185.778310185182</v>
      </c>
      <c r="R2508" s="7">
        <f t="shared" si="237"/>
        <v>26</v>
      </c>
      <c r="S2508" t="str">
        <f t="shared" si="238"/>
        <v>technology</v>
      </c>
      <c r="T2508" t="str">
        <f t="shared" si="239"/>
        <v>wearables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6">
        <f t="shared" si="234"/>
        <v>6.5299999999999994</v>
      </c>
      <c r="P2509" s="13">
        <f t="shared" si="235"/>
        <v>42696.12572916667</v>
      </c>
      <c r="Q2509" s="13">
        <f t="shared" si="236"/>
        <v>42726.12572916667</v>
      </c>
      <c r="R2509" s="7">
        <f t="shared" si="237"/>
        <v>6.4975124378109452</v>
      </c>
      <c r="S2509" t="str">
        <f t="shared" si="238"/>
        <v>technology</v>
      </c>
      <c r="T2509" t="str">
        <f t="shared" si="239"/>
        <v>wearables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6">
        <f t="shared" si="234"/>
        <v>35.338000000000001</v>
      </c>
      <c r="P2510" s="13">
        <f t="shared" si="235"/>
        <v>42094.558182870373</v>
      </c>
      <c r="Q2510" s="13">
        <f t="shared" si="236"/>
        <v>42124.558182870373</v>
      </c>
      <c r="R2510" s="7">
        <f t="shared" si="237"/>
        <v>119.38513513513513</v>
      </c>
      <c r="S2510" t="str">
        <f t="shared" si="238"/>
        <v>technology</v>
      </c>
      <c r="T2510" t="str">
        <f t="shared" si="239"/>
        <v>wearables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6">
        <f t="shared" si="234"/>
        <v>0.39333333333333331</v>
      </c>
      <c r="P2511" s="13">
        <f t="shared" si="235"/>
        <v>42737.413877314815</v>
      </c>
      <c r="Q2511" s="13">
        <f t="shared" si="236"/>
        <v>42767.413877314815</v>
      </c>
      <c r="R2511" s="7">
        <f t="shared" si="237"/>
        <v>84.285714285714292</v>
      </c>
      <c r="S2511" t="str">
        <f t="shared" si="238"/>
        <v>technology</v>
      </c>
      <c r="T2511" t="str">
        <f t="shared" si="239"/>
        <v>wearables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6">
        <f t="shared" si="234"/>
        <v>1.06</v>
      </c>
      <c r="P2512" s="13">
        <f t="shared" si="235"/>
        <v>41913.271064814813</v>
      </c>
      <c r="Q2512" s="13">
        <f t="shared" si="236"/>
        <v>41943.271064814813</v>
      </c>
      <c r="R2512" s="7">
        <f t="shared" si="237"/>
        <v>90.857142857142861</v>
      </c>
      <c r="S2512" t="str">
        <f t="shared" si="238"/>
        <v>technology</v>
      </c>
      <c r="T2512" t="str">
        <f t="shared" si="239"/>
        <v>wearables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6">
        <f t="shared" si="234"/>
        <v>5.7142857142857147E-4</v>
      </c>
      <c r="P2513" s="13">
        <f t="shared" si="235"/>
        <v>41815.677106481482</v>
      </c>
      <c r="Q2513" s="13">
        <f t="shared" si="236"/>
        <v>41845.677106481482</v>
      </c>
      <c r="R2513" s="7">
        <f t="shared" si="237"/>
        <v>1</v>
      </c>
      <c r="S2513" t="str">
        <f t="shared" si="238"/>
        <v>technology</v>
      </c>
      <c r="T2513" t="str">
        <f t="shared" si="239"/>
        <v>wearables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6">
        <f t="shared" si="234"/>
        <v>46.379999999999995</v>
      </c>
      <c r="P2514" s="13">
        <f t="shared" si="235"/>
        <v>42388.273020833338</v>
      </c>
      <c r="Q2514" s="13">
        <f t="shared" si="236"/>
        <v>42403.273020833338</v>
      </c>
      <c r="R2514" s="7">
        <f t="shared" si="237"/>
        <v>20.342105263157894</v>
      </c>
      <c r="S2514" t="str">
        <f t="shared" si="238"/>
        <v>technology</v>
      </c>
      <c r="T2514" t="str">
        <f t="shared" si="239"/>
        <v>wearables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6">
        <f t="shared" si="234"/>
        <v>15.39</v>
      </c>
      <c r="P2515" s="13">
        <f t="shared" si="235"/>
        <v>41866.681076388886</v>
      </c>
      <c r="Q2515" s="13">
        <f t="shared" si="236"/>
        <v>41899.833333333336</v>
      </c>
      <c r="R2515" s="7">
        <f t="shared" si="237"/>
        <v>530.68965517241384</v>
      </c>
      <c r="S2515" t="str">
        <f t="shared" si="238"/>
        <v>technology</v>
      </c>
      <c r="T2515" t="str">
        <f t="shared" si="239"/>
        <v>wearables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6">
        <f t="shared" si="234"/>
        <v>82.422107692307705</v>
      </c>
      <c r="P2516" s="13">
        <f t="shared" si="235"/>
        <v>41563.235509259262</v>
      </c>
      <c r="Q2516" s="13">
        <f t="shared" si="236"/>
        <v>41600.416666666664</v>
      </c>
      <c r="R2516" s="7">
        <f t="shared" si="237"/>
        <v>120.39184269662923</v>
      </c>
      <c r="S2516" t="str">
        <f t="shared" si="238"/>
        <v>technology</v>
      </c>
      <c r="T2516" t="str">
        <f t="shared" si="239"/>
        <v>wearables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6">
        <f t="shared" si="234"/>
        <v>2.6866666666666665</v>
      </c>
      <c r="P2517" s="13">
        <f t="shared" si="235"/>
        <v>42715.438437500001</v>
      </c>
      <c r="Q2517" s="13">
        <f t="shared" si="236"/>
        <v>42745.438437500001</v>
      </c>
      <c r="R2517" s="7">
        <f t="shared" si="237"/>
        <v>13</v>
      </c>
      <c r="S2517" t="str">
        <f t="shared" si="238"/>
        <v>technology</v>
      </c>
      <c r="T2517" t="str">
        <f t="shared" si="239"/>
        <v>wearables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6">
        <f t="shared" si="234"/>
        <v>26.6</v>
      </c>
      <c r="P2518" s="13">
        <f t="shared" si="235"/>
        <v>41813.412962962961</v>
      </c>
      <c r="Q2518" s="13">
        <f t="shared" si="236"/>
        <v>41843.412962962961</v>
      </c>
      <c r="R2518" s="7">
        <f t="shared" si="237"/>
        <v>291.33333333333331</v>
      </c>
      <c r="S2518" t="str">
        <f t="shared" si="238"/>
        <v>technology</v>
      </c>
      <c r="T2518" t="str">
        <f t="shared" si="239"/>
        <v>wearables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6">
        <f t="shared" si="234"/>
        <v>30.813400000000001</v>
      </c>
      <c r="P2519" s="13">
        <f t="shared" si="235"/>
        <v>42668.476701388892</v>
      </c>
      <c r="Q2519" s="13">
        <f t="shared" si="236"/>
        <v>42698.518368055549</v>
      </c>
      <c r="R2519" s="7">
        <f t="shared" si="237"/>
        <v>124.9191891891892</v>
      </c>
      <c r="S2519" t="str">
        <f t="shared" si="238"/>
        <v>technology</v>
      </c>
      <c r="T2519" t="str">
        <f t="shared" si="239"/>
        <v>wearables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6">
        <f t="shared" si="234"/>
        <v>5.58</v>
      </c>
      <c r="P2520" s="13">
        <f t="shared" si="235"/>
        <v>42711.700798611113</v>
      </c>
      <c r="Q2520" s="13">
        <f t="shared" si="236"/>
        <v>42766.73055555555</v>
      </c>
      <c r="R2520" s="7">
        <f t="shared" si="237"/>
        <v>119.57142857142857</v>
      </c>
      <c r="S2520" t="str">
        <f t="shared" si="238"/>
        <v>technology</v>
      </c>
      <c r="T2520" t="str">
        <f t="shared" si="239"/>
        <v>wearables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6">
        <f t="shared" si="234"/>
        <v>0.87454545454545463</v>
      </c>
      <c r="P2521" s="13">
        <f t="shared" si="235"/>
        <v>42725.942916666667</v>
      </c>
      <c r="Q2521" s="13">
        <f t="shared" si="236"/>
        <v>42785.942916666667</v>
      </c>
      <c r="R2521" s="7">
        <f t="shared" si="237"/>
        <v>120.25</v>
      </c>
      <c r="S2521" t="str">
        <f t="shared" si="238"/>
        <v>technology</v>
      </c>
      <c r="T2521" t="str">
        <f t="shared" si="239"/>
        <v>wearables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6">
        <f t="shared" si="234"/>
        <v>0.97699999999999987</v>
      </c>
      <c r="P2522" s="13">
        <f t="shared" si="235"/>
        <v>42726.241643518515</v>
      </c>
      <c r="Q2522" s="13">
        <f t="shared" si="236"/>
        <v>42756.241643518515</v>
      </c>
      <c r="R2522" s="7">
        <f t="shared" si="237"/>
        <v>195.4</v>
      </c>
      <c r="S2522" t="str">
        <f t="shared" si="238"/>
        <v>technology</v>
      </c>
      <c r="T2522" t="str">
        <f t="shared" si="239"/>
        <v>wearables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6">
        <f t="shared" si="234"/>
        <v>0</v>
      </c>
      <c r="P2523" s="13">
        <f t="shared" si="235"/>
        <v>42676.745173611111</v>
      </c>
      <c r="Q2523" s="13">
        <f t="shared" si="236"/>
        <v>42718.527083333334</v>
      </c>
      <c r="R2523" s="7" t="e">
        <f t="shared" si="237"/>
        <v>#DIV/0!</v>
      </c>
      <c r="S2523" t="str">
        <f t="shared" si="238"/>
        <v>technology</v>
      </c>
      <c r="T2523" t="str">
        <f t="shared" si="239"/>
        <v>wearables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6">
        <f t="shared" si="234"/>
        <v>78.927352941176466</v>
      </c>
      <c r="P2524" s="13">
        <f t="shared" si="235"/>
        <v>42696.413506944446</v>
      </c>
      <c r="Q2524" s="13">
        <f t="shared" si="236"/>
        <v>42736.413506944446</v>
      </c>
      <c r="R2524" s="7">
        <f t="shared" si="237"/>
        <v>117.69868421052631</v>
      </c>
      <c r="S2524" t="str">
        <f t="shared" si="238"/>
        <v>technology</v>
      </c>
      <c r="T2524" t="str">
        <f t="shared" si="239"/>
        <v>wearables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6">
        <f t="shared" si="234"/>
        <v>22.092500000000001</v>
      </c>
      <c r="P2525" s="13">
        <f t="shared" si="235"/>
        <v>41835.331018518518</v>
      </c>
      <c r="Q2525" s="13">
        <f t="shared" si="236"/>
        <v>41895.331018518518</v>
      </c>
      <c r="R2525" s="7">
        <f t="shared" si="237"/>
        <v>23.948509485094849</v>
      </c>
      <c r="S2525" t="str">
        <f t="shared" si="238"/>
        <v>technology</v>
      </c>
      <c r="T2525" t="str">
        <f t="shared" si="239"/>
        <v>wearables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6">
        <f t="shared" si="234"/>
        <v>0.40666666666666662</v>
      </c>
      <c r="P2526" s="13">
        <f t="shared" si="235"/>
        <v>41947.791192129633</v>
      </c>
      <c r="Q2526" s="13">
        <f t="shared" si="236"/>
        <v>41977.791192129633</v>
      </c>
      <c r="R2526" s="7">
        <f t="shared" si="237"/>
        <v>30.5</v>
      </c>
      <c r="S2526" t="str">
        <f t="shared" si="238"/>
        <v>technology</v>
      </c>
      <c r="T2526" t="str">
        <f t="shared" si="239"/>
        <v>wearables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6">
        <f t="shared" si="234"/>
        <v>0</v>
      </c>
      <c r="P2527" s="13">
        <f t="shared" si="235"/>
        <v>41837.734976851854</v>
      </c>
      <c r="Q2527" s="13">
        <f t="shared" si="236"/>
        <v>41870.780555555553</v>
      </c>
      <c r="R2527" s="7" t="e">
        <f t="shared" si="237"/>
        <v>#DIV/0!</v>
      </c>
      <c r="S2527" t="str">
        <f t="shared" si="238"/>
        <v>technology</v>
      </c>
      <c r="T2527" t="str">
        <f t="shared" si="239"/>
        <v>wearables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6">
        <f t="shared" si="234"/>
        <v>33.790999999999997</v>
      </c>
      <c r="P2528" s="13">
        <f t="shared" si="235"/>
        <v>42678.209120370375</v>
      </c>
      <c r="Q2528" s="13">
        <f t="shared" si="236"/>
        <v>42718.250787037032</v>
      </c>
      <c r="R2528" s="7">
        <f t="shared" si="237"/>
        <v>99.973372781065095</v>
      </c>
      <c r="S2528" t="str">
        <f t="shared" si="238"/>
        <v>technology</v>
      </c>
      <c r="T2528" t="str">
        <f t="shared" si="239"/>
        <v>wearables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234"/>
        <v>0.21649484536082475</v>
      </c>
      <c r="P2529" s="13">
        <f t="shared" si="235"/>
        <v>42384.430925925932</v>
      </c>
      <c r="Q2529" s="13">
        <f t="shared" si="236"/>
        <v>42414.430925925932</v>
      </c>
      <c r="R2529" s="7">
        <f t="shared" si="237"/>
        <v>26.25</v>
      </c>
      <c r="S2529" t="str">
        <f t="shared" si="238"/>
        <v>technology</v>
      </c>
      <c r="T2529" t="str">
        <f t="shared" si="239"/>
        <v>wearables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6">
        <f t="shared" si="234"/>
        <v>0.79600000000000004</v>
      </c>
      <c r="P2530" s="13">
        <f t="shared" si="235"/>
        <v>42496.279305555552</v>
      </c>
      <c r="Q2530" s="13">
        <f t="shared" si="236"/>
        <v>42526.279305555552</v>
      </c>
      <c r="R2530" s="7">
        <f t="shared" si="237"/>
        <v>199</v>
      </c>
      <c r="S2530" t="str">
        <f t="shared" si="238"/>
        <v>technology</v>
      </c>
      <c r="T2530" t="str">
        <f t="shared" si="239"/>
        <v>wearables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6">
        <f t="shared" si="234"/>
        <v>14.993333333333334</v>
      </c>
      <c r="P2531" s="13">
        <f t="shared" si="235"/>
        <v>42734.537986111114</v>
      </c>
      <c r="Q2531" s="13">
        <f t="shared" si="236"/>
        <v>42794.537986111114</v>
      </c>
      <c r="R2531" s="7">
        <f t="shared" si="237"/>
        <v>80.321428571428569</v>
      </c>
      <c r="S2531" t="str">
        <f t="shared" si="238"/>
        <v>technology</v>
      </c>
      <c r="T2531" t="str">
        <f t="shared" si="239"/>
        <v>wearables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6">
        <f t="shared" si="234"/>
        <v>5.0509090909090908</v>
      </c>
      <c r="P2532" s="13">
        <f t="shared" si="235"/>
        <v>42272.840740740736</v>
      </c>
      <c r="Q2532" s="13">
        <f t="shared" si="236"/>
        <v>42312.882407407407</v>
      </c>
      <c r="R2532" s="7">
        <f t="shared" si="237"/>
        <v>115.75</v>
      </c>
      <c r="S2532" t="str">
        <f t="shared" si="238"/>
        <v>technology</v>
      </c>
      <c r="T2532" t="str">
        <f t="shared" si="239"/>
        <v>wearables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6">
        <f t="shared" si="234"/>
        <v>10.214285714285715</v>
      </c>
      <c r="P2533" s="13">
        <f t="shared" si="235"/>
        <v>41940.408645833333</v>
      </c>
      <c r="Q2533" s="13">
        <f t="shared" si="236"/>
        <v>41973.75</v>
      </c>
      <c r="R2533" s="7">
        <f t="shared" si="237"/>
        <v>44.6875</v>
      </c>
      <c r="S2533" t="str">
        <f t="shared" si="238"/>
        <v>technology</v>
      </c>
      <c r="T2533" t="str">
        <f t="shared" si="239"/>
        <v>wearables</v>
      </c>
    </row>
    <row r="2534" spans="1:20" ht="16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234"/>
        <v>0.30499999999999999</v>
      </c>
      <c r="P2534" s="13">
        <f t="shared" si="235"/>
        <v>41857.604189814818</v>
      </c>
      <c r="Q2534" s="13">
        <f t="shared" si="236"/>
        <v>41887.604189814818</v>
      </c>
      <c r="R2534" s="7">
        <f t="shared" si="237"/>
        <v>76.25</v>
      </c>
      <c r="S2534" t="str">
        <f t="shared" si="238"/>
        <v>technology</v>
      </c>
      <c r="T2534" t="str">
        <f t="shared" si="239"/>
        <v>wearables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6">
        <f t="shared" si="234"/>
        <v>0.75</v>
      </c>
      <c r="P2535" s="13">
        <f t="shared" si="235"/>
        <v>42752.595451388886</v>
      </c>
      <c r="Q2535" s="13">
        <f t="shared" si="236"/>
        <v>42783.999305555553</v>
      </c>
      <c r="R2535" s="7">
        <f t="shared" si="237"/>
        <v>22.5</v>
      </c>
      <c r="S2535" t="str">
        <f t="shared" si="238"/>
        <v>technology</v>
      </c>
      <c r="T2535" t="str">
        <f t="shared" si="239"/>
        <v>wearables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6">
        <f t="shared" si="234"/>
        <v>1.2933333333333332</v>
      </c>
      <c r="P2536" s="13">
        <f t="shared" si="235"/>
        <v>42408.790231481486</v>
      </c>
      <c r="Q2536" s="13">
        <f t="shared" si="236"/>
        <v>42422.790231481486</v>
      </c>
      <c r="R2536" s="7">
        <f t="shared" si="237"/>
        <v>19.399999999999999</v>
      </c>
      <c r="S2536" t="str">
        <f t="shared" si="238"/>
        <v>technology</v>
      </c>
      <c r="T2536" t="str">
        <f t="shared" si="239"/>
        <v>wearables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6">
        <f t="shared" si="234"/>
        <v>0</v>
      </c>
      <c r="P2537" s="13">
        <f t="shared" si="235"/>
        <v>42670.514039351852</v>
      </c>
      <c r="Q2537" s="13">
        <f t="shared" si="236"/>
        <v>42700.555706018517</v>
      </c>
      <c r="R2537" s="7" t="e">
        <f t="shared" si="237"/>
        <v>#DIV/0!</v>
      </c>
      <c r="S2537" t="str">
        <f t="shared" si="238"/>
        <v>publishing</v>
      </c>
      <c r="T2537" t="str">
        <f t="shared" si="239"/>
        <v>fiction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6">
        <f t="shared" si="234"/>
        <v>4.7</v>
      </c>
      <c r="P2538" s="13">
        <f t="shared" si="235"/>
        <v>41642.501458333332</v>
      </c>
      <c r="Q2538" s="13">
        <f t="shared" si="236"/>
        <v>41672.501458333332</v>
      </c>
      <c r="R2538" s="7">
        <f t="shared" si="237"/>
        <v>39.166666666666664</v>
      </c>
      <c r="S2538" t="str">
        <f t="shared" si="238"/>
        <v>publishing</v>
      </c>
      <c r="T2538" t="str">
        <f t="shared" si="239"/>
        <v>fiction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6">
        <f t="shared" si="234"/>
        <v>0</v>
      </c>
      <c r="P2539" s="13">
        <f t="shared" si="235"/>
        <v>42690.608449074076</v>
      </c>
      <c r="Q2539" s="13">
        <f t="shared" si="236"/>
        <v>42708</v>
      </c>
      <c r="R2539" s="7" t="e">
        <f t="shared" si="237"/>
        <v>#DIV/0!</v>
      </c>
      <c r="S2539" t="str">
        <f t="shared" si="238"/>
        <v>publishing</v>
      </c>
      <c r="T2539" t="str">
        <f t="shared" si="239"/>
        <v>fiction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6">
        <f t="shared" si="234"/>
        <v>0.11655011655011654</v>
      </c>
      <c r="P2540" s="13">
        <f t="shared" si="235"/>
        <v>41471.196851851848</v>
      </c>
      <c r="Q2540" s="13">
        <f t="shared" si="236"/>
        <v>41501.196851851848</v>
      </c>
      <c r="R2540" s="7">
        <f t="shared" si="237"/>
        <v>5</v>
      </c>
      <c r="S2540" t="str">
        <f t="shared" si="238"/>
        <v>publishing</v>
      </c>
      <c r="T2540" t="str">
        <f t="shared" si="239"/>
        <v>fiction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6">
        <f t="shared" si="234"/>
        <v>0</v>
      </c>
      <c r="P2541" s="13">
        <f t="shared" si="235"/>
        <v>42226.923159722224</v>
      </c>
      <c r="Q2541" s="13">
        <f t="shared" si="236"/>
        <v>42256.923159722224</v>
      </c>
      <c r="R2541" s="7" t="e">
        <f t="shared" si="237"/>
        <v>#DIV/0!</v>
      </c>
      <c r="S2541" t="str">
        <f t="shared" si="238"/>
        <v>publishing</v>
      </c>
      <c r="T2541" t="str">
        <f t="shared" si="239"/>
        <v>fiction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6">
        <f t="shared" si="234"/>
        <v>36.014285714285712</v>
      </c>
      <c r="P2542" s="13">
        <f t="shared" si="235"/>
        <v>41901.292638888888</v>
      </c>
      <c r="Q2542" s="13">
        <f t="shared" si="236"/>
        <v>41931.292638888888</v>
      </c>
      <c r="R2542" s="7">
        <f t="shared" si="237"/>
        <v>57.295454545454547</v>
      </c>
      <c r="S2542" t="str">
        <f t="shared" si="238"/>
        <v>publishing</v>
      </c>
      <c r="T2542" t="str">
        <f t="shared" si="239"/>
        <v>fiction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6">
        <f t="shared" si="234"/>
        <v>0</v>
      </c>
      <c r="P2543" s="13">
        <f t="shared" si="235"/>
        <v>42021.533368055556</v>
      </c>
      <c r="Q2543" s="13">
        <f t="shared" si="236"/>
        <v>42051.533368055556</v>
      </c>
      <c r="R2543" s="7" t="e">
        <f t="shared" si="237"/>
        <v>#DIV/0!</v>
      </c>
      <c r="S2543" t="str">
        <f t="shared" si="238"/>
        <v>publishing</v>
      </c>
      <c r="T2543" t="str">
        <f t="shared" si="239"/>
        <v>fiction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6">
        <f t="shared" si="234"/>
        <v>3.54</v>
      </c>
      <c r="P2544" s="13">
        <f t="shared" si="235"/>
        <v>42114.893634259264</v>
      </c>
      <c r="Q2544" s="13">
        <f t="shared" si="236"/>
        <v>42144.893634259264</v>
      </c>
      <c r="R2544" s="7">
        <f t="shared" si="237"/>
        <v>59</v>
      </c>
      <c r="S2544" t="str">
        <f t="shared" si="238"/>
        <v>publishing</v>
      </c>
      <c r="T2544" t="str">
        <f t="shared" si="239"/>
        <v>fiction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6">
        <f t="shared" si="234"/>
        <v>0</v>
      </c>
      <c r="P2545" s="13">
        <f t="shared" si="235"/>
        <v>41593.957060185188</v>
      </c>
      <c r="Q2545" s="13">
        <f t="shared" si="236"/>
        <v>41623.957060185188</v>
      </c>
      <c r="R2545" s="7" t="e">
        <f t="shared" si="237"/>
        <v>#DIV/0!</v>
      </c>
      <c r="S2545" t="str">
        <f t="shared" si="238"/>
        <v>publishing</v>
      </c>
      <c r="T2545" t="str">
        <f t="shared" si="239"/>
        <v>fiction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6">
        <f t="shared" si="234"/>
        <v>41.4</v>
      </c>
      <c r="P2546" s="13">
        <f t="shared" si="235"/>
        <v>41604.746458333335</v>
      </c>
      <c r="Q2546" s="13">
        <f t="shared" si="236"/>
        <v>41634.746458333335</v>
      </c>
      <c r="R2546" s="7">
        <f t="shared" si="237"/>
        <v>31.846153846153847</v>
      </c>
      <c r="S2546" t="str">
        <f t="shared" si="238"/>
        <v>publishing</v>
      </c>
      <c r="T2546" t="str">
        <f t="shared" si="239"/>
        <v>fiction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6">
        <f t="shared" si="234"/>
        <v>0</v>
      </c>
      <c r="P2547" s="13">
        <f t="shared" si="235"/>
        <v>41289.749641203707</v>
      </c>
      <c r="Q2547" s="13">
        <f t="shared" si="236"/>
        <v>41329.749641203707</v>
      </c>
      <c r="R2547" s="7" t="e">
        <f t="shared" si="237"/>
        <v>#DIV/0!</v>
      </c>
      <c r="S2547" t="str">
        <f t="shared" si="238"/>
        <v>publishing</v>
      </c>
      <c r="T2547" t="str">
        <f t="shared" si="239"/>
        <v>fiction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6">
        <f t="shared" si="234"/>
        <v>2.6315789473684209E-2</v>
      </c>
      <c r="P2548" s="13">
        <f t="shared" si="235"/>
        <v>42349.574097222227</v>
      </c>
      <c r="Q2548" s="13">
        <f t="shared" si="236"/>
        <v>42399.574097222227</v>
      </c>
      <c r="R2548" s="7">
        <f t="shared" si="237"/>
        <v>10</v>
      </c>
      <c r="S2548" t="str">
        <f t="shared" si="238"/>
        <v>publishing</v>
      </c>
      <c r="T2548" t="str">
        <f t="shared" si="239"/>
        <v>fiction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6">
        <f t="shared" si="234"/>
        <v>3.3333333333333335</v>
      </c>
      <c r="P2549" s="13">
        <f t="shared" si="235"/>
        <v>40067.806932870371</v>
      </c>
      <c r="Q2549" s="13">
        <f t="shared" si="236"/>
        <v>40117.915972222225</v>
      </c>
      <c r="R2549" s="7">
        <f t="shared" si="237"/>
        <v>50</v>
      </c>
      <c r="S2549" t="str">
        <f t="shared" si="238"/>
        <v>publishing</v>
      </c>
      <c r="T2549" t="str">
        <f t="shared" si="239"/>
        <v>fiction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6">
        <f t="shared" si="234"/>
        <v>0.85129023676509719</v>
      </c>
      <c r="P2550" s="13">
        <f t="shared" si="235"/>
        <v>42100.485937499994</v>
      </c>
      <c r="Q2550" s="13">
        <f t="shared" si="236"/>
        <v>42134.709027777775</v>
      </c>
      <c r="R2550" s="7">
        <f t="shared" si="237"/>
        <v>16</v>
      </c>
      <c r="S2550" t="str">
        <f t="shared" si="238"/>
        <v>publishing</v>
      </c>
      <c r="T2550" t="str">
        <f t="shared" si="239"/>
        <v>fiction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6">
        <f t="shared" si="234"/>
        <v>70.199999999999989</v>
      </c>
      <c r="P2551" s="13">
        <f t="shared" si="235"/>
        <v>41663.530300925922</v>
      </c>
      <c r="Q2551" s="13">
        <f t="shared" si="236"/>
        <v>41693.530300925922</v>
      </c>
      <c r="R2551" s="7">
        <f t="shared" si="237"/>
        <v>39</v>
      </c>
      <c r="S2551" t="str">
        <f t="shared" si="238"/>
        <v>publishing</v>
      </c>
      <c r="T2551" t="str">
        <f t="shared" si="239"/>
        <v>fiction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6">
        <f t="shared" si="234"/>
        <v>1.7000000000000002</v>
      </c>
      <c r="P2552" s="13">
        <f t="shared" si="235"/>
        <v>40862.810127314813</v>
      </c>
      <c r="Q2552" s="13">
        <f t="shared" si="236"/>
        <v>40892.810127314813</v>
      </c>
      <c r="R2552" s="7">
        <f t="shared" si="237"/>
        <v>34</v>
      </c>
      <c r="S2552" t="str">
        <f t="shared" si="238"/>
        <v>publishing</v>
      </c>
      <c r="T2552" t="str">
        <f t="shared" si="239"/>
        <v>fiction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6">
        <f t="shared" si="234"/>
        <v>51.4</v>
      </c>
      <c r="P2553" s="13">
        <f t="shared" si="235"/>
        <v>42250.435706018514</v>
      </c>
      <c r="Q2553" s="13">
        <f t="shared" si="236"/>
        <v>42287.958333333328</v>
      </c>
      <c r="R2553" s="7">
        <f t="shared" si="237"/>
        <v>63.122807017543863</v>
      </c>
      <c r="S2553" t="str">
        <f t="shared" si="238"/>
        <v>publishing</v>
      </c>
      <c r="T2553" t="str">
        <f t="shared" si="239"/>
        <v>fiction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6">
        <f t="shared" si="234"/>
        <v>0.70000000000000007</v>
      </c>
      <c r="P2554" s="13">
        <f t="shared" si="235"/>
        <v>41456.731215277774</v>
      </c>
      <c r="Q2554" s="13">
        <f t="shared" si="236"/>
        <v>41486.731215277774</v>
      </c>
      <c r="R2554" s="7">
        <f t="shared" si="237"/>
        <v>7</v>
      </c>
      <c r="S2554" t="str">
        <f t="shared" si="238"/>
        <v>publishing</v>
      </c>
      <c r="T2554" t="str">
        <f t="shared" si="239"/>
        <v>fiction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6">
        <f t="shared" si="234"/>
        <v>0.4</v>
      </c>
      <c r="P2555" s="13">
        <f t="shared" si="235"/>
        <v>41729.452314814815</v>
      </c>
      <c r="Q2555" s="13">
        <f t="shared" si="236"/>
        <v>41759.452314814815</v>
      </c>
      <c r="R2555" s="7">
        <f t="shared" si="237"/>
        <v>2</v>
      </c>
      <c r="S2555" t="str">
        <f t="shared" si="238"/>
        <v>publishing</v>
      </c>
      <c r="T2555" t="str">
        <f t="shared" si="239"/>
        <v>fiction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6">
        <f t="shared" si="234"/>
        <v>2.666666666666667</v>
      </c>
      <c r="P2556" s="13">
        <f t="shared" si="235"/>
        <v>40436.43408564815</v>
      </c>
      <c r="Q2556" s="13">
        <f t="shared" si="236"/>
        <v>40465.916666666664</v>
      </c>
      <c r="R2556" s="7">
        <f t="shared" si="237"/>
        <v>66.666666666666671</v>
      </c>
      <c r="S2556" t="str">
        <f t="shared" si="238"/>
        <v>publishing</v>
      </c>
      <c r="T2556" t="str">
        <f t="shared" si="239"/>
        <v>fiction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6">
        <f t="shared" si="234"/>
        <v>18.142857142857142</v>
      </c>
      <c r="P2557" s="13">
        <f t="shared" si="235"/>
        <v>41570.232789351852</v>
      </c>
      <c r="Q2557" s="13">
        <f t="shared" si="236"/>
        <v>41600.274456018517</v>
      </c>
      <c r="R2557" s="7">
        <f t="shared" si="237"/>
        <v>52.916666666666664</v>
      </c>
      <c r="S2557" t="str">
        <f t="shared" si="238"/>
        <v>music</v>
      </c>
      <c r="T2557" t="str">
        <f t="shared" si="239"/>
        <v>jazz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6">
        <f t="shared" si="234"/>
        <v>2.2444444444444445</v>
      </c>
      <c r="P2558" s="13">
        <f t="shared" si="235"/>
        <v>42599.715324074074</v>
      </c>
      <c r="Q2558" s="13">
        <f t="shared" si="236"/>
        <v>42629.715324074074</v>
      </c>
      <c r="R2558" s="7">
        <f t="shared" si="237"/>
        <v>50.5</v>
      </c>
      <c r="S2558" t="str">
        <f t="shared" si="238"/>
        <v>music</v>
      </c>
      <c r="T2558" t="str">
        <f t="shared" si="239"/>
        <v>jazz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6">
        <f t="shared" si="234"/>
        <v>0.33999999999999997</v>
      </c>
      <c r="P2559" s="13">
        <f t="shared" si="235"/>
        <v>41559.3049537037</v>
      </c>
      <c r="Q2559" s="13">
        <f t="shared" si="236"/>
        <v>41589.346620370372</v>
      </c>
      <c r="R2559" s="7">
        <f t="shared" si="237"/>
        <v>42.5</v>
      </c>
      <c r="S2559" t="str">
        <f t="shared" si="238"/>
        <v>music</v>
      </c>
      <c r="T2559" t="str">
        <f t="shared" si="239"/>
        <v>jazz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6">
        <f t="shared" si="234"/>
        <v>4.5</v>
      </c>
      <c r="P2560" s="13">
        <f t="shared" si="235"/>
        <v>40920.867662037039</v>
      </c>
      <c r="Q2560" s="13">
        <f t="shared" si="236"/>
        <v>40950.867662037039</v>
      </c>
      <c r="R2560" s="7">
        <f t="shared" si="237"/>
        <v>18</v>
      </c>
      <c r="S2560" t="str">
        <f t="shared" si="238"/>
        <v>music</v>
      </c>
      <c r="T2560" t="str">
        <f t="shared" si="239"/>
        <v>jazz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6">
        <f t="shared" si="234"/>
        <v>41.53846153846154</v>
      </c>
      <c r="P2561" s="13">
        <f t="shared" si="235"/>
        <v>41540.856921296298</v>
      </c>
      <c r="Q2561" s="13">
        <f t="shared" si="236"/>
        <v>41563.165972222225</v>
      </c>
      <c r="R2561" s="7">
        <f t="shared" si="237"/>
        <v>34.177215189873415</v>
      </c>
      <c r="S2561" t="str">
        <f t="shared" si="238"/>
        <v>music</v>
      </c>
      <c r="T2561" t="str">
        <f t="shared" si="239"/>
        <v>jazz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6">
        <f t="shared" ref="O2562:O2625" si="240">(E2562/D2562)*100</f>
        <v>2.0454545454545454</v>
      </c>
      <c r="P2562" s="13">
        <f t="shared" ref="P2562:P2625" si="241">(((J2562/60)/60)/24)+DATE(1970,1,1)+(-6/24)</f>
        <v>41230.52311342593</v>
      </c>
      <c r="Q2562" s="13">
        <f t="shared" ref="Q2562:Q2625" si="242">(((I2562/60)/60)/24)+DATE(1970,1,1)+(-6/24)</f>
        <v>41290.52311342593</v>
      </c>
      <c r="R2562" s="7">
        <f t="shared" ref="R2562:R2625" si="243">E2562/L2562</f>
        <v>22.5</v>
      </c>
      <c r="S2562" t="str">
        <f t="shared" ref="S2562:S2625" si="244">LEFT(N2562,SEARCH("/",N2562,1)-1)</f>
        <v>music</v>
      </c>
      <c r="T2562" t="str">
        <f t="shared" ref="T2562:T2625" si="245">RIGHT(N2562,LEN(N2562)-SEARCH("/",N2562,1))</f>
        <v>jazz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6">
        <f t="shared" si="240"/>
        <v>18.285714285714285</v>
      </c>
      <c r="P2563" s="13">
        <f t="shared" si="241"/>
        <v>42025.387939814813</v>
      </c>
      <c r="Q2563" s="13">
        <f t="shared" si="242"/>
        <v>42063.381944444445</v>
      </c>
      <c r="R2563" s="7">
        <f t="shared" si="243"/>
        <v>58.18181818181818</v>
      </c>
      <c r="S2563" t="str">
        <f t="shared" si="244"/>
        <v>music</v>
      </c>
      <c r="T2563" t="str">
        <f t="shared" si="245"/>
        <v>jazz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6">
        <f t="shared" si="240"/>
        <v>24.02</v>
      </c>
      <c r="P2564" s="13">
        <f t="shared" si="241"/>
        <v>40087.855393518519</v>
      </c>
      <c r="Q2564" s="13">
        <f t="shared" si="242"/>
        <v>40147.957638888889</v>
      </c>
      <c r="R2564" s="7">
        <f t="shared" si="243"/>
        <v>109.18181818181819</v>
      </c>
      <c r="S2564" t="str">
        <f t="shared" si="244"/>
        <v>music</v>
      </c>
      <c r="T2564" t="str">
        <f t="shared" si="245"/>
        <v>jazz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6">
        <f t="shared" si="240"/>
        <v>0.1111111111111111</v>
      </c>
      <c r="P2565" s="13">
        <f t="shared" si="241"/>
        <v>41615.777754629627</v>
      </c>
      <c r="Q2565" s="13">
        <f t="shared" si="242"/>
        <v>41645.777754629627</v>
      </c>
      <c r="R2565" s="7">
        <f t="shared" si="243"/>
        <v>50</v>
      </c>
      <c r="S2565" t="str">
        <f t="shared" si="244"/>
        <v>music</v>
      </c>
      <c r="T2565" t="str">
        <f t="shared" si="245"/>
        <v>jazz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6">
        <f t="shared" si="240"/>
        <v>11.818181818181818</v>
      </c>
      <c r="P2566" s="13">
        <f t="shared" si="241"/>
        <v>41342.595567129632</v>
      </c>
      <c r="Q2566" s="13">
        <f t="shared" si="242"/>
        <v>41372.553900462961</v>
      </c>
      <c r="R2566" s="7">
        <f t="shared" si="243"/>
        <v>346.66666666666669</v>
      </c>
      <c r="S2566" t="str">
        <f t="shared" si="244"/>
        <v>music</v>
      </c>
      <c r="T2566" t="str">
        <f t="shared" si="245"/>
        <v>jazz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6">
        <f t="shared" si="240"/>
        <v>0.31</v>
      </c>
      <c r="P2567" s="13">
        <f t="shared" si="241"/>
        <v>41487.772256944445</v>
      </c>
      <c r="Q2567" s="13">
        <f t="shared" si="242"/>
        <v>41517.772256944445</v>
      </c>
      <c r="R2567" s="7">
        <f t="shared" si="243"/>
        <v>12.4</v>
      </c>
      <c r="S2567" t="str">
        <f t="shared" si="244"/>
        <v>music</v>
      </c>
      <c r="T2567" t="str">
        <f t="shared" si="245"/>
        <v>jazz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6">
        <f t="shared" si="240"/>
        <v>5.416666666666667</v>
      </c>
      <c r="P2568" s="13">
        <f t="shared" si="241"/>
        <v>41577.311284722222</v>
      </c>
      <c r="Q2568" s="13">
        <f t="shared" si="242"/>
        <v>41607.352951388886</v>
      </c>
      <c r="R2568" s="7">
        <f t="shared" si="243"/>
        <v>27.083333333333332</v>
      </c>
      <c r="S2568" t="str">
        <f t="shared" si="244"/>
        <v>music</v>
      </c>
      <c r="T2568" t="str">
        <f t="shared" si="245"/>
        <v>jazz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6">
        <f t="shared" si="240"/>
        <v>0.8125</v>
      </c>
      <c r="P2569" s="13">
        <f t="shared" si="241"/>
        <v>40567.575543981482</v>
      </c>
      <c r="Q2569" s="13">
        <f t="shared" si="242"/>
        <v>40612.575543981482</v>
      </c>
      <c r="R2569" s="7">
        <f t="shared" si="243"/>
        <v>32.5</v>
      </c>
      <c r="S2569" t="str">
        <f t="shared" si="244"/>
        <v>music</v>
      </c>
      <c r="T2569" t="str">
        <f t="shared" si="245"/>
        <v>jazz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6">
        <f t="shared" si="240"/>
        <v>1.2857142857142856</v>
      </c>
      <c r="P2570" s="13">
        <f t="shared" si="241"/>
        <v>41183.917129629634</v>
      </c>
      <c r="Q2570" s="13">
        <f t="shared" si="242"/>
        <v>41223.958796296298</v>
      </c>
      <c r="R2570" s="7">
        <f t="shared" si="243"/>
        <v>9</v>
      </c>
      <c r="S2570" t="str">
        <f t="shared" si="244"/>
        <v>music</v>
      </c>
      <c r="T2570" t="str">
        <f t="shared" si="245"/>
        <v>jazz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6">
        <f t="shared" si="240"/>
        <v>24.333333333333336</v>
      </c>
      <c r="P2571" s="13">
        <f t="shared" si="241"/>
        <v>41368.333726851852</v>
      </c>
      <c r="Q2571" s="13">
        <f t="shared" si="242"/>
        <v>41398.333726851852</v>
      </c>
      <c r="R2571" s="7">
        <f t="shared" si="243"/>
        <v>34.761904761904759</v>
      </c>
      <c r="S2571" t="str">
        <f t="shared" si="244"/>
        <v>music</v>
      </c>
      <c r="T2571" t="str">
        <f t="shared" si="245"/>
        <v>jazz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6">
        <f t="shared" si="240"/>
        <v>0</v>
      </c>
      <c r="P2572" s="13">
        <f t="shared" si="241"/>
        <v>42248.473738425921</v>
      </c>
      <c r="Q2572" s="13">
        <f t="shared" si="242"/>
        <v>42268.473738425921</v>
      </c>
      <c r="R2572" s="7" t="e">
        <f t="shared" si="243"/>
        <v>#DIV/0!</v>
      </c>
      <c r="S2572" t="str">
        <f t="shared" si="244"/>
        <v>music</v>
      </c>
      <c r="T2572" t="str">
        <f t="shared" si="245"/>
        <v>jazz</v>
      </c>
    </row>
    <row r="2573" spans="1:20" ht="16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6">
        <f t="shared" si="240"/>
        <v>40.799492385786799</v>
      </c>
      <c r="P2573" s="13">
        <f t="shared" si="241"/>
        <v>41276.246840277774</v>
      </c>
      <c r="Q2573" s="13">
        <f t="shared" si="242"/>
        <v>41309.246840277774</v>
      </c>
      <c r="R2573" s="7">
        <f t="shared" si="243"/>
        <v>28.577777777777779</v>
      </c>
      <c r="S2573" t="str">
        <f t="shared" si="244"/>
        <v>music</v>
      </c>
      <c r="T2573" t="str">
        <f t="shared" si="245"/>
        <v>jazz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6">
        <f t="shared" si="240"/>
        <v>67.55</v>
      </c>
      <c r="P2574" s="13">
        <f t="shared" si="241"/>
        <v>41597.538888888892</v>
      </c>
      <c r="Q2574" s="13">
        <f t="shared" si="242"/>
        <v>41627.538888888892</v>
      </c>
      <c r="R2574" s="7">
        <f t="shared" si="243"/>
        <v>46.586206896551722</v>
      </c>
      <c r="S2574" t="str">
        <f t="shared" si="244"/>
        <v>music</v>
      </c>
      <c r="T2574" t="str">
        <f t="shared" si="245"/>
        <v>jazz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6">
        <f t="shared" si="240"/>
        <v>1.3</v>
      </c>
      <c r="P2575" s="13">
        <f t="shared" si="241"/>
        <v>40504.982916666668</v>
      </c>
      <c r="Q2575" s="13">
        <f t="shared" si="242"/>
        <v>40534.982916666668</v>
      </c>
      <c r="R2575" s="7">
        <f t="shared" si="243"/>
        <v>32.5</v>
      </c>
      <c r="S2575" t="str">
        <f t="shared" si="244"/>
        <v>music</v>
      </c>
      <c r="T2575" t="str">
        <f t="shared" si="245"/>
        <v>jazz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6">
        <f t="shared" si="240"/>
        <v>30.666666666666664</v>
      </c>
      <c r="P2576" s="13">
        <f t="shared" si="241"/>
        <v>41037.579918981479</v>
      </c>
      <c r="Q2576" s="13">
        <f t="shared" si="242"/>
        <v>41058.579918981479</v>
      </c>
      <c r="R2576" s="7">
        <f t="shared" si="243"/>
        <v>21.466666666666665</v>
      </c>
      <c r="S2576" t="str">
        <f t="shared" si="244"/>
        <v>music</v>
      </c>
      <c r="T2576" t="str">
        <f t="shared" si="245"/>
        <v>jazz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6">
        <f t="shared" si="240"/>
        <v>2.9894179894179893</v>
      </c>
      <c r="P2577" s="13">
        <f t="shared" si="241"/>
        <v>41179.07104166667</v>
      </c>
      <c r="Q2577" s="13">
        <f t="shared" si="242"/>
        <v>41212.07104166667</v>
      </c>
      <c r="R2577" s="7">
        <f t="shared" si="243"/>
        <v>14.125</v>
      </c>
      <c r="S2577" t="str">
        <f t="shared" si="244"/>
        <v>music</v>
      </c>
      <c r="T2577" t="str">
        <f t="shared" si="245"/>
        <v>indie rock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6">
        <f t="shared" si="240"/>
        <v>0.8</v>
      </c>
      <c r="P2578" s="13">
        <f t="shared" si="241"/>
        <v>40877.00099537037</v>
      </c>
      <c r="Q2578" s="13">
        <f t="shared" si="242"/>
        <v>40922.00099537037</v>
      </c>
      <c r="R2578" s="7">
        <f t="shared" si="243"/>
        <v>30</v>
      </c>
      <c r="S2578" t="str">
        <f t="shared" si="244"/>
        <v>music</v>
      </c>
      <c r="T2578" t="str">
        <f t="shared" si="245"/>
        <v>indie rock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6">
        <f t="shared" si="240"/>
        <v>20.133333333333333</v>
      </c>
      <c r="P2579" s="13">
        <f t="shared" si="241"/>
        <v>40759.610532407409</v>
      </c>
      <c r="Q2579" s="13">
        <f t="shared" si="242"/>
        <v>40792.610532407409</v>
      </c>
      <c r="R2579" s="7">
        <f t="shared" si="243"/>
        <v>21.571428571428573</v>
      </c>
      <c r="S2579" t="str">
        <f t="shared" si="244"/>
        <v>music</v>
      </c>
      <c r="T2579" t="str">
        <f t="shared" si="245"/>
        <v>indie rock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6">
        <f t="shared" si="240"/>
        <v>40.020000000000003</v>
      </c>
      <c r="P2580" s="13">
        <f t="shared" si="241"/>
        <v>42371.685590277775</v>
      </c>
      <c r="Q2580" s="13">
        <f t="shared" si="242"/>
        <v>42431.685590277775</v>
      </c>
      <c r="R2580" s="7">
        <f t="shared" si="243"/>
        <v>83.375</v>
      </c>
      <c r="S2580" t="str">
        <f t="shared" si="244"/>
        <v>music</v>
      </c>
      <c r="T2580" t="str">
        <f t="shared" si="245"/>
        <v>indie rock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6">
        <f t="shared" si="240"/>
        <v>1</v>
      </c>
      <c r="P2581" s="13">
        <f t="shared" si="241"/>
        <v>40981.552615740737</v>
      </c>
      <c r="Q2581" s="13">
        <f t="shared" si="242"/>
        <v>41040.854861111111</v>
      </c>
      <c r="R2581" s="7">
        <f t="shared" si="243"/>
        <v>10</v>
      </c>
      <c r="S2581" t="str">
        <f t="shared" si="244"/>
        <v>music</v>
      </c>
      <c r="T2581" t="str">
        <f t="shared" si="245"/>
        <v>indie rock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6">
        <f t="shared" si="240"/>
        <v>75</v>
      </c>
      <c r="P2582" s="13">
        <f t="shared" si="241"/>
        <v>42713.691099537042</v>
      </c>
      <c r="Q2582" s="13">
        <f t="shared" si="242"/>
        <v>42734.691099537042</v>
      </c>
      <c r="R2582" s="7">
        <f t="shared" si="243"/>
        <v>35.714285714285715</v>
      </c>
      <c r="S2582" t="str">
        <f t="shared" si="244"/>
        <v>music</v>
      </c>
      <c r="T2582" t="str">
        <f t="shared" si="245"/>
        <v>indie rock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6">
        <f t="shared" si="240"/>
        <v>41</v>
      </c>
      <c r="P2583" s="13">
        <f t="shared" si="241"/>
        <v>42603.620520833334</v>
      </c>
      <c r="Q2583" s="13">
        <f t="shared" si="242"/>
        <v>42628.620520833334</v>
      </c>
      <c r="R2583" s="7">
        <f t="shared" si="243"/>
        <v>29.285714285714285</v>
      </c>
      <c r="S2583" t="str">
        <f t="shared" si="244"/>
        <v>music</v>
      </c>
      <c r="T2583" t="str">
        <f t="shared" si="245"/>
        <v>indie rock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6">
        <f t="shared" si="240"/>
        <v>0</v>
      </c>
      <c r="P2584" s="13">
        <f t="shared" si="241"/>
        <v>41026.708969907406</v>
      </c>
      <c r="Q2584" s="13">
        <f t="shared" si="242"/>
        <v>41056.708969907406</v>
      </c>
      <c r="R2584" s="7" t="e">
        <f t="shared" si="243"/>
        <v>#DIV/0!</v>
      </c>
      <c r="S2584" t="str">
        <f t="shared" si="244"/>
        <v>music</v>
      </c>
      <c r="T2584" t="str">
        <f t="shared" si="245"/>
        <v>indie rock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6">
        <f t="shared" si="240"/>
        <v>7.1999999999999993</v>
      </c>
      <c r="P2585" s="13">
        <f t="shared" si="241"/>
        <v>40751.503298611111</v>
      </c>
      <c r="Q2585" s="13">
        <f t="shared" si="242"/>
        <v>40787</v>
      </c>
      <c r="R2585" s="7">
        <f t="shared" si="243"/>
        <v>18</v>
      </c>
      <c r="S2585" t="str">
        <f t="shared" si="244"/>
        <v>music</v>
      </c>
      <c r="T2585" t="str">
        <f t="shared" si="245"/>
        <v>indie rock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6">
        <f t="shared" si="240"/>
        <v>9.4412800000000008</v>
      </c>
      <c r="P2586" s="13">
        <f t="shared" si="241"/>
        <v>41887.534062500003</v>
      </c>
      <c r="Q2586" s="13">
        <f t="shared" si="242"/>
        <v>41917.534062500003</v>
      </c>
      <c r="R2586" s="7">
        <f t="shared" si="243"/>
        <v>73.760000000000005</v>
      </c>
      <c r="S2586" t="str">
        <f t="shared" si="244"/>
        <v>music</v>
      </c>
      <c r="T2586" t="str">
        <f t="shared" si="245"/>
        <v>indie rock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6">
        <f t="shared" si="240"/>
        <v>4.1666666666666661</v>
      </c>
      <c r="P2587" s="13">
        <f t="shared" si="241"/>
        <v>41569.448831018519</v>
      </c>
      <c r="Q2587" s="13">
        <f t="shared" si="242"/>
        <v>41599.490497685183</v>
      </c>
      <c r="R2587" s="7">
        <f t="shared" si="243"/>
        <v>31.25</v>
      </c>
      <c r="S2587" t="str">
        <f t="shared" si="244"/>
        <v>music</v>
      </c>
      <c r="T2587" t="str">
        <f t="shared" si="245"/>
        <v>indie rock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6">
        <f t="shared" si="240"/>
        <v>3.25</v>
      </c>
      <c r="P2588" s="13">
        <f t="shared" si="241"/>
        <v>41841.781597222223</v>
      </c>
      <c r="Q2588" s="13">
        <f t="shared" si="242"/>
        <v>41871.781597222223</v>
      </c>
      <c r="R2588" s="7">
        <f t="shared" si="243"/>
        <v>28.888888888888889</v>
      </c>
      <c r="S2588" t="str">
        <f t="shared" si="244"/>
        <v>music</v>
      </c>
      <c r="T2588" t="str">
        <f t="shared" si="245"/>
        <v>indie rock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6">
        <f t="shared" si="240"/>
        <v>40.75</v>
      </c>
      <c r="P2589" s="13">
        <f t="shared" si="241"/>
        <v>40303.95003472222</v>
      </c>
      <c r="Q2589" s="13">
        <f t="shared" si="242"/>
        <v>40390.916666666664</v>
      </c>
      <c r="R2589" s="7">
        <f t="shared" si="243"/>
        <v>143.8235294117647</v>
      </c>
      <c r="S2589" t="str">
        <f t="shared" si="244"/>
        <v>music</v>
      </c>
      <c r="T2589" t="str">
        <f t="shared" si="245"/>
        <v>indie rock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6">
        <f t="shared" si="240"/>
        <v>10</v>
      </c>
      <c r="P2590" s="13">
        <f t="shared" si="241"/>
        <v>42065.647719907407</v>
      </c>
      <c r="Q2590" s="13">
        <f t="shared" si="242"/>
        <v>42095.606053240743</v>
      </c>
      <c r="R2590" s="7">
        <f t="shared" si="243"/>
        <v>40</v>
      </c>
      <c r="S2590" t="str">
        <f t="shared" si="244"/>
        <v>music</v>
      </c>
      <c r="T2590" t="str">
        <f t="shared" si="245"/>
        <v>indie rock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6">
        <f t="shared" si="240"/>
        <v>39.17</v>
      </c>
      <c r="P2591" s="13">
        <f t="shared" si="241"/>
        <v>42496.731597222228</v>
      </c>
      <c r="Q2591" s="13">
        <f t="shared" si="242"/>
        <v>42526.731597222228</v>
      </c>
      <c r="R2591" s="7">
        <f t="shared" si="243"/>
        <v>147.81132075471697</v>
      </c>
      <c r="S2591" t="str">
        <f t="shared" si="244"/>
        <v>music</v>
      </c>
      <c r="T2591" t="str">
        <f t="shared" si="245"/>
        <v>indie rock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6">
        <f t="shared" si="240"/>
        <v>2.4375</v>
      </c>
      <c r="P2592" s="13">
        <f t="shared" si="241"/>
        <v>40430.877650462964</v>
      </c>
      <c r="Q2592" s="13">
        <f t="shared" si="242"/>
        <v>40475.877650462964</v>
      </c>
      <c r="R2592" s="7">
        <f t="shared" si="243"/>
        <v>27.857142857142858</v>
      </c>
      <c r="S2592" t="str">
        <f t="shared" si="244"/>
        <v>music</v>
      </c>
      <c r="T2592" t="str">
        <f t="shared" si="245"/>
        <v>indie rock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 t="shared" si="240"/>
        <v>40</v>
      </c>
      <c r="P2593" s="13">
        <f t="shared" si="241"/>
        <v>42218.622986111113</v>
      </c>
      <c r="Q2593" s="13">
        <f t="shared" si="242"/>
        <v>42243.916666666672</v>
      </c>
      <c r="R2593" s="7">
        <f t="shared" si="243"/>
        <v>44.444444444444443</v>
      </c>
      <c r="S2593" t="str">
        <f t="shared" si="244"/>
        <v>music</v>
      </c>
      <c r="T2593" t="str">
        <f t="shared" si="245"/>
        <v>indie rock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6">
        <f t="shared" si="240"/>
        <v>0</v>
      </c>
      <c r="P2594" s="13">
        <f t="shared" si="241"/>
        <v>41211.438750000001</v>
      </c>
      <c r="Q2594" s="13">
        <f t="shared" si="242"/>
        <v>41241.480416666665</v>
      </c>
      <c r="R2594" s="7" t="e">
        <f t="shared" si="243"/>
        <v>#DIV/0!</v>
      </c>
      <c r="S2594" t="str">
        <f t="shared" si="244"/>
        <v>music</v>
      </c>
      <c r="T2594" t="str">
        <f t="shared" si="245"/>
        <v>indie rock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6">
        <f t="shared" si="240"/>
        <v>2.8000000000000003</v>
      </c>
      <c r="P2595" s="13">
        <f t="shared" si="241"/>
        <v>40878.508217592593</v>
      </c>
      <c r="Q2595" s="13">
        <f t="shared" si="242"/>
        <v>40923.508217592593</v>
      </c>
      <c r="R2595" s="7">
        <f t="shared" si="243"/>
        <v>35</v>
      </c>
      <c r="S2595" t="str">
        <f t="shared" si="244"/>
        <v>music</v>
      </c>
      <c r="T2595" t="str">
        <f t="shared" si="245"/>
        <v>indie rock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6">
        <f t="shared" si="240"/>
        <v>37.333333333333336</v>
      </c>
      <c r="P2596" s="13">
        <f t="shared" si="241"/>
        <v>40645.849097222221</v>
      </c>
      <c r="Q2596" s="13">
        <f t="shared" si="242"/>
        <v>40690.849097222221</v>
      </c>
      <c r="R2596" s="7">
        <f t="shared" si="243"/>
        <v>35</v>
      </c>
      <c r="S2596" t="str">
        <f t="shared" si="244"/>
        <v>music</v>
      </c>
      <c r="T2596" t="str">
        <f t="shared" si="245"/>
        <v>indie rock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6">
        <f t="shared" si="240"/>
        <v>0.42</v>
      </c>
      <c r="P2597" s="13">
        <f t="shared" si="241"/>
        <v>42429.59956018519</v>
      </c>
      <c r="Q2597" s="13">
        <f t="shared" si="242"/>
        <v>42459.557893518519</v>
      </c>
      <c r="R2597" s="7">
        <f t="shared" si="243"/>
        <v>10.5</v>
      </c>
      <c r="S2597" t="str">
        <f t="shared" si="244"/>
        <v>music</v>
      </c>
      <c r="T2597" t="str">
        <f t="shared" si="245"/>
        <v>jazz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6">
        <f t="shared" si="240"/>
        <v>0</v>
      </c>
      <c r="P2598" s="13">
        <f t="shared" si="241"/>
        <v>40291.56150462963</v>
      </c>
      <c r="Q2598" s="13">
        <f t="shared" si="242"/>
        <v>40337.549305555556</v>
      </c>
      <c r="R2598" s="7" t="e">
        <f t="shared" si="243"/>
        <v>#DIV/0!</v>
      </c>
      <c r="S2598" t="str">
        <f t="shared" si="244"/>
        <v>music</v>
      </c>
      <c r="T2598" t="str">
        <f t="shared" si="245"/>
        <v>jazz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6">
        <f t="shared" si="240"/>
        <v>0.3</v>
      </c>
      <c r="P2599" s="13">
        <f t="shared" si="241"/>
        <v>41829.715532407405</v>
      </c>
      <c r="Q2599" s="13">
        <f t="shared" si="242"/>
        <v>41881.395833333336</v>
      </c>
      <c r="R2599" s="7">
        <f t="shared" si="243"/>
        <v>30</v>
      </c>
      <c r="S2599" t="str">
        <f t="shared" si="244"/>
        <v>music</v>
      </c>
      <c r="T2599" t="str">
        <f t="shared" si="245"/>
        <v>jazz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6">
        <f t="shared" si="240"/>
        <v>3.2</v>
      </c>
      <c r="P2600" s="13">
        <f t="shared" si="241"/>
        <v>41149.546064814815</v>
      </c>
      <c r="Q2600" s="13">
        <f t="shared" si="242"/>
        <v>41174.850694444445</v>
      </c>
      <c r="R2600" s="7">
        <f t="shared" si="243"/>
        <v>40</v>
      </c>
      <c r="S2600" t="str">
        <f t="shared" si="244"/>
        <v>music</v>
      </c>
      <c r="T2600" t="str">
        <f t="shared" si="245"/>
        <v>jazz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6">
        <f t="shared" si="240"/>
        <v>0.30199999999999999</v>
      </c>
      <c r="P2601" s="13">
        <f t="shared" si="241"/>
        <v>42341.830289351856</v>
      </c>
      <c r="Q2601" s="13">
        <f t="shared" si="242"/>
        <v>42371.830289351856</v>
      </c>
      <c r="R2601" s="7">
        <f t="shared" si="243"/>
        <v>50.333333333333336</v>
      </c>
      <c r="S2601" t="str">
        <f t="shared" si="244"/>
        <v>music</v>
      </c>
      <c r="T2601" t="str">
        <f t="shared" si="245"/>
        <v>jazz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6">
        <f t="shared" si="240"/>
        <v>3.0153846153846153</v>
      </c>
      <c r="P2602" s="13">
        <f t="shared" si="241"/>
        <v>40506.989884259259</v>
      </c>
      <c r="Q2602" s="13">
        <f t="shared" si="242"/>
        <v>40566.989884259259</v>
      </c>
      <c r="R2602" s="7">
        <f t="shared" si="243"/>
        <v>32.666666666666664</v>
      </c>
      <c r="S2602" t="str">
        <f t="shared" si="244"/>
        <v>music</v>
      </c>
      <c r="T2602" t="str">
        <f t="shared" si="245"/>
        <v>jazz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6">
        <f t="shared" si="240"/>
        <v>0</v>
      </c>
      <c r="P2603" s="13">
        <f t="shared" si="241"/>
        <v>41680.939699074072</v>
      </c>
      <c r="Q2603" s="13">
        <f t="shared" si="242"/>
        <v>41710.898032407407</v>
      </c>
      <c r="R2603" s="7" t="e">
        <f t="shared" si="243"/>
        <v>#DIV/0!</v>
      </c>
      <c r="S2603" t="str">
        <f t="shared" si="244"/>
        <v>music</v>
      </c>
      <c r="T2603" t="str">
        <f t="shared" si="245"/>
        <v>jazz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6">
        <f t="shared" si="240"/>
        <v>0</v>
      </c>
      <c r="P2604" s="13">
        <f t="shared" si="241"/>
        <v>40766.942395833335</v>
      </c>
      <c r="Q2604" s="13">
        <f t="shared" si="242"/>
        <v>40796.942395833335</v>
      </c>
      <c r="R2604" s="7" t="e">
        <f t="shared" si="243"/>
        <v>#DIV/0!</v>
      </c>
      <c r="S2604" t="str">
        <f t="shared" si="244"/>
        <v>music</v>
      </c>
      <c r="T2604" t="str">
        <f t="shared" si="245"/>
        <v>jazz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6">
        <f t="shared" si="240"/>
        <v>0</v>
      </c>
      <c r="P2605" s="13">
        <f t="shared" si="241"/>
        <v>40340.551562499997</v>
      </c>
      <c r="Q2605" s="13">
        <f t="shared" si="242"/>
        <v>40385.957638888889</v>
      </c>
      <c r="R2605" s="7" t="e">
        <f t="shared" si="243"/>
        <v>#DIV/0!</v>
      </c>
      <c r="S2605" t="str">
        <f t="shared" si="244"/>
        <v>music</v>
      </c>
      <c r="T2605" t="str">
        <f t="shared" si="245"/>
        <v>jazz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6">
        <f t="shared" si="240"/>
        <v>3.25</v>
      </c>
      <c r="P2606" s="13">
        <f t="shared" si="241"/>
        <v>41081.44027777778</v>
      </c>
      <c r="Q2606" s="13">
        <f t="shared" si="242"/>
        <v>41112.916666666664</v>
      </c>
      <c r="R2606" s="7">
        <f t="shared" si="243"/>
        <v>65</v>
      </c>
      <c r="S2606" t="str">
        <f t="shared" si="244"/>
        <v>music</v>
      </c>
      <c r="T2606" t="str">
        <f t="shared" si="245"/>
        <v>jazz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6">
        <f t="shared" si="240"/>
        <v>22.363636363636363</v>
      </c>
      <c r="P2607" s="13">
        <f t="shared" si="241"/>
        <v>42737.295358796298</v>
      </c>
      <c r="Q2607" s="13">
        <f t="shared" si="242"/>
        <v>42797.295358796298</v>
      </c>
      <c r="R2607" s="7">
        <f t="shared" si="243"/>
        <v>24.6</v>
      </c>
      <c r="S2607" t="str">
        <f t="shared" si="244"/>
        <v>music</v>
      </c>
      <c r="T2607" t="str">
        <f t="shared" si="245"/>
        <v>jazz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6">
        <f t="shared" si="240"/>
        <v>0</v>
      </c>
      <c r="P2608" s="13">
        <f t="shared" si="241"/>
        <v>41641.755150462966</v>
      </c>
      <c r="Q2608" s="13">
        <f t="shared" si="242"/>
        <v>41662.755150462966</v>
      </c>
      <c r="R2608" s="7" t="e">
        <f t="shared" si="243"/>
        <v>#DIV/0!</v>
      </c>
      <c r="S2608" t="str">
        <f t="shared" si="244"/>
        <v>music</v>
      </c>
      <c r="T2608" t="str">
        <f t="shared" si="245"/>
        <v>jazz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6">
        <f t="shared" si="240"/>
        <v>0.85714285714285721</v>
      </c>
      <c r="P2609" s="13">
        <f t="shared" si="241"/>
        <v>41193.859340277777</v>
      </c>
      <c r="Q2609" s="13">
        <f t="shared" si="242"/>
        <v>41253.901006944441</v>
      </c>
      <c r="R2609" s="7">
        <f t="shared" si="243"/>
        <v>15</v>
      </c>
      <c r="S2609" t="str">
        <f t="shared" si="244"/>
        <v>music</v>
      </c>
      <c r="T2609" t="str">
        <f t="shared" si="245"/>
        <v>jazz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6">
        <f t="shared" si="240"/>
        <v>6.6066666666666665</v>
      </c>
      <c r="P2610" s="13">
        <f t="shared" si="241"/>
        <v>41003.889108796298</v>
      </c>
      <c r="Q2610" s="13">
        <f t="shared" si="242"/>
        <v>41033.889108796298</v>
      </c>
      <c r="R2610" s="7">
        <f t="shared" si="243"/>
        <v>82.583333333333329</v>
      </c>
      <c r="S2610" t="str">
        <f t="shared" si="244"/>
        <v>music</v>
      </c>
      <c r="T2610" t="str">
        <f t="shared" si="245"/>
        <v>jazz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6">
        <f t="shared" si="240"/>
        <v>0</v>
      </c>
      <c r="P2611" s="13">
        <f t="shared" si="241"/>
        <v>41116.513275462967</v>
      </c>
      <c r="Q2611" s="13">
        <f t="shared" si="242"/>
        <v>41146.513275462967</v>
      </c>
      <c r="R2611" s="7" t="e">
        <f t="shared" si="243"/>
        <v>#DIV/0!</v>
      </c>
      <c r="S2611" t="str">
        <f t="shared" si="244"/>
        <v>music</v>
      </c>
      <c r="T2611" t="str">
        <f t="shared" si="245"/>
        <v>jazz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6">
        <f t="shared" si="240"/>
        <v>5.7692307692307692</v>
      </c>
      <c r="P2612" s="13">
        <f t="shared" si="241"/>
        <v>40937.429560185185</v>
      </c>
      <c r="Q2612" s="13">
        <f t="shared" si="242"/>
        <v>40968.957638888889</v>
      </c>
      <c r="R2612" s="7">
        <f t="shared" si="243"/>
        <v>41.666666666666664</v>
      </c>
      <c r="S2612" t="str">
        <f t="shared" si="244"/>
        <v>music</v>
      </c>
      <c r="T2612" t="str">
        <f t="shared" si="245"/>
        <v>jazz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6">
        <f t="shared" si="240"/>
        <v>0</v>
      </c>
      <c r="P2613" s="13">
        <f t="shared" si="241"/>
        <v>40434.603402777779</v>
      </c>
      <c r="Q2613" s="13">
        <f t="shared" si="242"/>
        <v>40472.958333333336</v>
      </c>
      <c r="R2613" s="7" t="e">
        <f t="shared" si="243"/>
        <v>#DIV/0!</v>
      </c>
      <c r="S2613" t="str">
        <f t="shared" si="244"/>
        <v>music</v>
      </c>
      <c r="T2613" t="str">
        <f t="shared" si="245"/>
        <v>jazz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6">
        <f t="shared" si="240"/>
        <v>0.6</v>
      </c>
      <c r="P2614" s="13">
        <f t="shared" si="241"/>
        <v>41802.69363425926</v>
      </c>
      <c r="Q2614" s="13">
        <f t="shared" si="242"/>
        <v>41833.854166666664</v>
      </c>
      <c r="R2614" s="7">
        <f t="shared" si="243"/>
        <v>30</v>
      </c>
      <c r="S2614" t="str">
        <f t="shared" si="244"/>
        <v>music</v>
      </c>
      <c r="T2614" t="str">
        <f t="shared" si="245"/>
        <v>jazz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6">
        <f t="shared" si="240"/>
        <v>5.0256410256410255</v>
      </c>
      <c r="P2615" s="13">
        <f t="shared" si="241"/>
        <v>41944.666215277779</v>
      </c>
      <c r="Q2615" s="13">
        <f t="shared" si="242"/>
        <v>41974.707881944443</v>
      </c>
      <c r="R2615" s="7">
        <f t="shared" si="243"/>
        <v>19.600000000000001</v>
      </c>
      <c r="S2615" t="str">
        <f t="shared" si="244"/>
        <v>music</v>
      </c>
      <c r="T2615" t="str">
        <f t="shared" si="245"/>
        <v>jazz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6">
        <f t="shared" si="240"/>
        <v>0.5</v>
      </c>
      <c r="P2616" s="13">
        <f t="shared" si="241"/>
        <v>41227.391724537039</v>
      </c>
      <c r="Q2616" s="13">
        <f t="shared" si="242"/>
        <v>41262.391724537039</v>
      </c>
      <c r="R2616" s="7">
        <f t="shared" si="243"/>
        <v>100</v>
      </c>
      <c r="S2616" t="str">
        <f t="shared" si="244"/>
        <v>music</v>
      </c>
      <c r="T2616" t="str">
        <f t="shared" si="245"/>
        <v>jazz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6">
        <f t="shared" si="240"/>
        <v>0</v>
      </c>
      <c r="P2617" s="13">
        <f t="shared" si="241"/>
        <v>41562.42155092593</v>
      </c>
      <c r="Q2617" s="13">
        <f t="shared" si="242"/>
        <v>41592.463217592594</v>
      </c>
      <c r="R2617" s="7" t="e">
        <f t="shared" si="243"/>
        <v>#DIV/0!</v>
      </c>
      <c r="S2617" t="str">
        <f t="shared" si="244"/>
        <v>music</v>
      </c>
      <c r="T2617" t="str">
        <f t="shared" si="245"/>
        <v>jazz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6">
        <f t="shared" si="240"/>
        <v>30.9</v>
      </c>
      <c r="P2618" s="13">
        <f t="shared" si="241"/>
        <v>40846.921018518515</v>
      </c>
      <c r="Q2618" s="13">
        <f t="shared" si="242"/>
        <v>40888.962685185186</v>
      </c>
      <c r="R2618" s="7">
        <f t="shared" si="243"/>
        <v>231.75</v>
      </c>
      <c r="S2618" t="str">
        <f t="shared" si="244"/>
        <v>music</v>
      </c>
      <c r="T2618" t="str">
        <f t="shared" si="245"/>
        <v>jazz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6">
        <f t="shared" si="240"/>
        <v>21.037037037037038</v>
      </c>
      <c r="P2619" s="13">
        <f t="shared" si="241"/>
        <v>41878.280011574076</v>
      </c>
      <c r="Q2619" s="13">
        <f t="shared" si="242"/>
        <v>41913.280011574076</v>
      </c>
      <c r="R2619" s="7">
        <f t="shared" si="243"/>
        <v>189.33333333333334</v>
      </c>
      <c r="S2619" t="str">
        <f t="shared" si="244"/>
        <v>music</v>
      </c>
      <c r="T2619" t="str">
        <f t="shared" si="245"/>
        <v>jazz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6">
        <f t="shared" si="240"/>
        <v>2.1999999999999997</v>
      </c>
      <c r="P2620" s="13">
        <f t="shared" si="241"/>
        <v>41934.709756944445</v>
      </c>
      <c r="Q2620" s="13">
        <f t="shared" si="242"/>
        <v>41964.751423611116</v>
      </c>
      <c r="R2620" s="7">
        <f t="shared" si="243"/>
        <v>55</v>
      </c>
      <c r="S2620" t="str">
        <f t="shared" si="244"/>
        <v>music</v>
      </c>
      <c r="T2620" t="str">
        <f t="shared" si="245"/>
        <v>jazz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6">
        <f t="shared" si="240"/>
        <v>10.9</v>
      </c>
      <c r="P2621" s="13">
        <f t="shared" si="241"/>
        <v>41288.692928240744</v>
      </c>
      <c r="Q2621" s="13">
        <f t="shared" si="242"/>
        <v>41318.692928240744</v>
      </c>
      <c r="R2621" s="7">
        <f t="shared" si="243"/>
        <v>21.8</v>
      </c>
      <c r="S2621" t="str">
        <f t="shared" si="244"/>
        <v>music</v>
      </c>
      <c r="T2621" t="str">
        <f t="shared" si="245"/>
        <v>jazz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6">
        <f t="shared" si="240"/>
        <v>2.666666666666667</v>
      </c>
      <c r="P2622" s="13">
        <f t="shared" si="241"/>
        <v>41575.630914351852</v>
      </c>
      <c r="Q2622" s="13">
        <f t="shared" si="242"/>
        <v>41605.672581018516</v>
      </c>
      <c r="R2622" s="7">
        <f t="shared" si="243"/>
        <v>32</v>
      </c>
      <c r="S2622" t="str">
        <f t="shared" si="244"/>
        <v>music</v>
      </c>
      <c r="T2622" t="str">
        <f t="shared" si="245"/>
        <v>jazz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6">
        <f t="shared" si="240"/>
        <v>0</v>
      </c>
      <c r="P2623" s="13">
        <f t="shared" si="241"/>
        <v>40337.77002314815</v>
      </c>
      <c r="Q2623" s="13">
        <f t="shared" si="242"/>
        <v>40367.694444444445</v>
      </c>
      <c r="R2623" s="7" t="e">
        <f t="shared" si="243"/>
        <v>#DIV/0!</v>
      </c>
      <c r="S2623" t="str">
        <f t="shared" si="244"/>
        <v>music</v>
      </c>
      <c r="T2623" t="str">
        <f t="shared" si="245"/>
        <v>jazz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6">
        <f t="shared" si="240"/>
        <v>0</v>
      </c>
      <c r="P2624" s="13">
        <f t="shared" si="241"/>
        <v>41013.572858796295</v>
      </c>
      <c r="Q2624" s="13">
        <f t="shared" si="242"/>
        <v>41043.572858796295</v>
      </c>
      <c r="R2624" s="7" t="e">
        <f t="shared" si="243"/>
        <v>#DIV/0!</v>
      </c>
      <c r="S2624" t="str">
        <f t="shared" si="244"/>
        <v>music</v>
      </c>
      <c r="T2624" t="str">
        <f t="shared" si="245"/>
        <v>jazz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6">
        <f t="shared" si="240"/>
        <v>10.86206896551724</v>
      </c>
      <c r="P2625" s="13">
        <f t="shared" si="241"/>
        <v>41180.61241898148</v>
      </c>
      <c r="Q2625" s="13">
        <f t="shared" si="242"/>
        <v>41230.75</v>
      </c>
      <c r="R2625" s="7">
        <f t="shared" si="243"/>
        <v>56.25</v>
      </c>
      <c r="S2625" t="str">
        <f t="shared" si="244"/>
        <v>music</v>
      </c>
      <c r="T2625" t="str">
        <f t="shared" si="245"/>
        <v>jazz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6">
        <f t="shared" ref="O2626:O2689" si="246">(E2626/D2626)*100</f>
        <v>0</v>
      </c>
      <c r="P2626" s="13">
        <f t="shared" ref="P2626:P2689" si="247">(((J2626/60)/60)/24)+DATE(1970,1,1)+(-6/24)</f>
        <v>40977.988067129627</v>
      </c>
      <c r="Q2626" s="13">
        <f t="shared" ref="Q2626:Q2689" si="248">(((I2626/60)/60)/24)+DATE(1970,1,1)+(-6/24)</f>
        <v>41007.946400462963</v>
      </c>
      <c r="R2626" s="7" t="e">
        <f t="shared" ref="R2626:R2689" si="249">E2626/L2626</f>
        <v>#DIV/0!</v>
      </c>
      <c r="S2626" t="str">
        <f t="shared" ref="S2626:S2689" si="250">LEFT(N2626,SEARCH("/",N2626,1)-1)</f>
        <v>music</v>
      </c>
      <c r="T2626" t="str">
        <f t="shared" ref="T2626:T2689" si="251">RIGHT(N2626,LEN(N2626)-SEARCH("/",N2626,1))</f>
        <v>jazz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6">
        <f t="shared" si="246"/>
        <v>38.333333333333336</v>
      </c>
      <c r="P2627" s="13">
        <f t="shared" si="247"/>
        <v>40312.665578703702</v>
      </c>
      <c r="Q2627" s="13">
        <f t="shared" si="248"/>
        <v>40354.647222222222</v>
      </c>
      <c r="R2627" s="7">
        <f t="shared" si="249"/>
        <v>69</v>
      </c>
      <c r="S2627" t="str">
        <f t="shared" si="250"/>
        <v>music</v>
      </c>
      <c r="T2627" t="str">
        <f t="shared" si="251"/>
        <v>jazz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6">
        <f t="shared" si="246"/>
        <v>6.5500000000000007</v>
      </c>
      <c r="P2628" s="13">
        <f t="shared" si="247"/>
        <v>41680.109976851854</v>
      </c>
      <c r="Q2628" s="13">
        <f t="shared" si="248"/>
        <v>41714.666666666664</v>
      </c>
      <c r="R2628" s="7">
        <f t="shared" si="249"/>
        <v>18.714285714285715</v>
      </c>
      <c r="S2628" t="str">
        <f t="shared" si="250"/>
        <v>music</v>
      </c>
      <c r="T2628" t="str">
        <f t="shared" si="251"/>
        <v>jazz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6">
        <f t="shared" si="246"/>
        <v>14.536842105263158</v>
      </c>
      <c r="P2629" s="13">
        <f t="shared" si="247"/>
        <v>41310.719270833331</v>
      </c>
      <c r="Q2629" s="13">
        <f t="shared" si="248"/>
        <v>41355.677604166667</v>
      </c>
      <c r="R2629" s="7">
        <f t="shared" si="249"/>
        <v>46.033333333333331</v>
      </c>
      <c r="S2629" t="str">
        <f t="shared" si="250"/>
        <v>music</v>
      </c>
      <c r="T2629" t="str">
        <f t="shared" si="251"/>
        <v>jazz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6">
        <f t="shared" si="246"/>
        <v>6</v>
      </c>
      <c r="P2630" s="13">
        <f t="shared" si="247"/>
        <v>41710.919085648151</v>
      </c>
      <c r="Q2630" s="13">
        <f t="shared" si="248"/>
        <v>41770.919085648151</v>
      </c>
      <c r="R2630" s="7">
        <f t="shared" si="249"/>
        <v>60</v>
      </c>
      <c r="S2630" t="str">
        <f t="shared" si="250"/>
        <v>music</v>
      </c>
      <c r="T2630" t="str">
        <f t="shared" si="251"/>
        <v>jazz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6">
        <f t="shared" si="246"/>
        <v>30.4</v>
      </c>
      <c r="P2631" s="13">
        <f t="shared" si="247"/>
        <v>41733.487083333333</v>
      </c>
      <c r="Q2631" s="13">
        <f t="shared" si="248"/>
        <v>41763</v>
      </c>
      <c r="R2631" s="7">
        <f t="shared" si="249"/>
        <v>50.666666666666664</v>
      </c>
      <c r="S2631" t="str">
        <f t="shared" si="250"/>
        <v>music</v>
      </c>
      <c r="T2631" t="str">
        <f t="shared" si="251"/>
        <v>jazz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6">
        <f t="shared" si="246"/>
        <v>1.4285714285714286</v>
      </c>
      <c r="P2632" s="13">
        <f t="shared" si="247"/>
        <v>42368.083668981482</v>
      </c>
      <c r="Q2632" s="13">
        <f t="shared" si="248"/>
        <v>42398.083668981482</v>
      </c>
      <c r="R2632" s="7">
        <f t="shared" si="249"/>
        <v>25</v>
      </c>
      <c r="S2632" t="str">
        <f t="shared" si="250"/>
        <v>music</v>
      </c>
      <c r="T2632" t="str">
        <f t="shared" si="251"/>
        <v>jazz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246"/>
        <v>0</v>
      </c>
      <c r="P2633" s="13">
        <f t="shared" si="247"/>
        <v>40882.774178240739</v>
      </c>
      <c r="Q2633" s="13">
        <f t="shared" si="248"/>
        <v>40926.583333333336</v>
      </c>
      <c r="R2633" s="7" t="e">
        <f t="shared" si="249"/>
        <v>#DIV/0!</v>
      </c>
      <c r="S2633" t="str">
        <f t="shared" si="250"/>
        <v>music</v>
      </c>
      <c r="T2633" t="str">
        <f t="shared" si="251"/>
        <v>jazz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6">
        <f t="shared" si="246"/>
        <v>1.1428571428571428</v>
      </c>
      <c r="P2634" s="13">
        <f t="shared" si="247"/>
        <v>41551.548113425924</v>
      </c>
      <c r="Q2634" s="13">
        <f t="shared" si="248"/>
        <v>41581.589780092596</v>
      </c>
      <c r="R2634" s="7">
        <f t="shared" si="249"/>
        <v>20</v>
      </c>
      <c r="S2634" t="str">
        <f t="shared" si="250"/>
        <v>music</v>
      </c>
      <c r="T2634" t="str">
        <f t="shared" si="251"/>
        <v>jazz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6">
        <f t="shared" si="246"/>
        <v>0.35714285714285715</v>
      </c>
      <c r="P2635" s="13">
        <f t="shared" si="247"/>
        <v>41124.229722222226</v>
      </c>
      <c r="Q2635" s="13">
        <f t="shared" si="248"/>
        <v>41154.229722222226</v>
      </c>
      <c r="R2635" s="7">
        <f t="shared" si="249"/>
        <v>25</v>
      </c>
      <c r="S2635" t="str">
        <f t="shared" si="250"/>
        <v>music</v>
      </c>
      <c r="T2635" t="str">
        <f t="shared" si="251"/>
        <v>jazz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6">
        <f t="shared" si="246"/>
        <v>1.4545454545454546</v>
      </c>
      <c r="P2636" s="13">
        <f t="shared" si="247"/>
        <v>41416.513171296298</v>
      </c>
      <c r="Q2636" s="13">
        <f t="shared" si="248"/>
        <v>41455.581944444442</v>
      </c>
      <c r="R2636" s="7">
        <f t="shared" si="249"/>
        <v>20</v>
      </c>
      <c r="S2636" t="str">
        <f t="shared" si="250"/>
        <v>music</v>
      </c>
      <c r="T2636" t="str">
        <f t="shared" si="251"/>
        <v>jazz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6">
        <f t="shared" si="246"/>
        <v>17.155555555555555</v>
      </c>
      <c r="P2637" s="13">
        <f t="shared" si="247"/>
        <v>42181.758402777778</v>
      </c>
      <c r="Q2637" s="13">
        <f t="shared" si="248"/>
        <v>42226.758402777778</v>
      </c>
      <c r="R2637" s="7">
        <f t="shared" si="249"/>
        <v>110.28571428571429</v>
      </c>
      <c r="S2637" t="str">
        <f t="shared" si="250"/>
        <v>technology</v>
      </c>
      <c r="T2637" t="str">
        <f t="shared" si="251"/>
        <v>wearables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6">
        <f t="shared" si="246"/>
        <v>2.3220000000000001</v>
      </c>
      <c r="P2638" s="13">
        <f t="shared" si="247"/>
        <v>42745.846585648149</v>
      </c>
      <c r="Q2638" s="13">
        <f t="shared" si="248"/>
        <v>42775.846585648149</v>
      </c>
      <c r="R2638" s="7">
        <f t="shared" si="249"/>
        <v>37.451612903225808</v>
      </c>
      <c r="S2638" t="str">
        <f t="shared" si="250"/>
        <v>technology</v>
      </c>
      <c r="T2638" t="str">
        <f t="shared" si="251"/>
        <v>wearables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6">
        <f t="shared" si="246"/>
        <v>8.9066666666666663</v>
      </c>
      <c r="P2639" s="13">
        <f t="shared" si="247"/>
        <v>42382.593287037031</v>
      </c>
      <c r="Q2639" s="13">
        <f t="shared" si="248"/>
        <v>42418.593287037031</v>
      </c>
      <c r="R2639" s="7">
        <f t="shared" si="249"/>
        <v>41.75</v>
      </c>
      <c r="S2639" t="str">
        <f t="shared" si="250"/>
        <v>technology</v>
      </c>
      <c r="T2639" t="str">
        <f t="shared" si="251"/>
        <v>wearables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6">
        <f t="shared" si="246"/>
        <v>9.6333333333333346</v>
      </c>
      <c r="P2640" s="13">
        <f t="shared" si="247"/>
        <v>42673.41788194445</v>
      </c>
      <c r="Q2640" s="13">
        <f t="shared" si="248"/>
        <v>42703.459548611107</v>
      </c>
      <c r="R2640" s="7">
        <f t="shared" si="249"/>
        <v>24.083333333333332</v>
      </c>
      <c r="S2640" t="str">
        <f t="shared" si="250"/>
        <v>technology</v>
      </c>
      <c r="T2640" t="str">
        <f t="shared" si="251"/>
        <v>wearables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6">
        <f t="shared" si="246"/>
        <v>13.325999999999999</v>
      </c>
      <c r="P2641" s="13">
        <f t="shared" si="247"/>
        <v>42444.333912037036</v>
      </c>
      <c r="Q2641" s="13">
        <f t="shared" si="248"/>
        <v>42478.333333333328</v>
      </c>
      <c r="R2641" s="7">
        <f t="shared" si="249"/>
        <v>69.40625</v>
      </c>
      <c r="S2641" t="str">
        <f t="shared" si="250"/>
        <v>technology</v>
      </c>
      <c r="T2641" t="str">
        <f t="shared" si="251"/>
        <v>wearables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6">
        <f t="shared" si="246"/>
        <v>2.484</v>
      </c>
      <c r="P2642" s="13">
        <f t="shared" si="247"/>
        <v>42732.622986111113</v>
      </c>
      <c r="Q2642" s="13">
        <f t="shared" si="248"/>
        <v>42784.749305555553</v>
      </c>
      <c r="R2642" s="7">
        <f t="shared" si="249"/>
        <v>155.25</v>
      </c>
      <c r="S2642" t="str">
        <f t="shared" si="250"/>
        <v>technology</v>
      </c>
      <c r="T2642" t="str">
        <f t="shared" si="251"/>
        <v>wearables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6">
        <f t="shared" si="246"/>
        <v>1.9066666666666665</v>
      </c>
      <c r="P2643" s="13">
        <f t="shared" si="247"/>
        <v>42592.500555555554</v>
      </c>
      <c r="Q2643" s="13">
        <f t="shared" si="248"/>
        <v>42622.500555555554</v>
      </c>
      <c r="R2643" s="7">
        <f t="shared" si="249"/>
        <v>57.2</v>
      </c>
      <c r="S2643" t="str">
        <f t="shared" si="250"/>
        <v>technology</v>
      </c>
      <c r="T2643" t="str">
        <f t="shared" si="251"/>
        <v>wearables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6">
        <f t="shared" si="246"/>
        <v>0</v>
      </c>
      <c r="P2644" s="13">
        <f t="shared" si="247"/>
        <v>42491.531319444446</v>
      </c>
      <c r="Q2644" s="13">
        <f t="shared" si="248"/>
        <v>42551.531319444446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wearables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6">
        <f t="shared" si="246"/>
        <v>12</v>
      </c>
      <c r="P2645" s="13">
        <f t="shared" si="247"/>
        <v>42411.578287037039</v>
      </c>
      <c r="Q2645" s="13">
        <f t="shared" si="248"/>
        <v>42441.578287037039</v>
      </c>
      <c r="R2645" s="7">
        <f t="shared" si="249"/>
        <v>60</v>
      </c>
      <c r="S2645" t="str">
        <f t="shared" si="250"/>
        <v>technology</v>
      </c>
      <c r="T2645" t="str">
        <f t="shared" si="251"/>
        <v>wearables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6">
        <f t="shared" si="246"/>
        <v>1.365</v>
      </c>
      <c r="P2646" s="13">
        <f t="shared" si="247"/>
        <v>42360.793703703705</v>
      </c>
      <c r="Q2646" s="13">
        <f t="shared" si="248"/>
        <v>42420.793703703705</v>
      </c>
      <c r="R2646" s="7">
        <f t="shared" si="249"/>
        <v>39</v>
      </c>
      <c r="S2646" t="str">
        <f t="shared" si="250"/>
        <v>technology</v>
      </c>
      <c r="T2646" t="str">
        <f t="shared" si="251"/>
        <v>wearables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6">
        <f t="shared" si="246"/>
        <v>28.04</v>
      </c>
      <c r="P2647" s="13">
        <f t="shared" si="247"/>
        <v>42356.500706018516</v>
      </c>
      <c r="Q2647" s="13">
        <f t="shared" si="248"/>
        <v>42386.500706018516</v>
      </c>
      <c r="R2647" s="7">
        <f t="shared" si="249"/>
        <v>58.416666666666664</v>
      </c>
      <c r="S2647" t="str">
        <f t="shared" si="250"/>
        <v>technology</v>
      </c>
      <c r="T2647" t="str">
        <f t="shared" si="251"/>
        <v>wearables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6">
        <f t="shared" si="246"/>
        <v>38.39</v>
      </c>
      <c r="P2648" s="13">
        <f t="shared" si="247"/>
        <v>42480.403611111105</v>
      </c>
      <c r="Q2648" s="13">
        <f t="shared" si="248"/>
        <v>42525.403611111105</v>
      </c>
      <c r="R2648" s="7">
        <f t="shared" si="249"/>
        <v>158.63636363636363</v>
      </c>
      <c r="S2648" t="str">
        <f t="shared" si="250"/>
        <v>technology</v>
      </c>
      <c r="T2648" t="str">
        <f t="shared" si="251"/>
        <v>wearables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6">
        <f t="shared" si="246"/>
        <v>39.942857142857143</v>
      </c>
      <c r="P2649" s="13">
        <f t="shared" si="247"/>
        <v>42662.363564814819</v>
      </c>
      <c r="Q2649" s="13">
        <f t="shared" si="248"/>
        <v>42692.405231481483</v>
      </c>
      <c r="R2649" s="7">
        <f t="shared" si="249"/>
        <v>99.857142857142861</v>
      </c>
      <c r="S2649" t="str">
        <f t="shared" si="250"/>
        <v>technology</v>
      </c>
      <c r="T2649" t="str">
        <f t="shared" si="251"/>
        <v>wearables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6">
        <f t="shared" si="246"/>
        <v>0.84</v>
      </c>
      <c r="P2650" s="13">
        <f t="shared" si="247"/>
        <v>41998.914340277777</v>
      </c>
      <c r="Q2650" s="13">
        <f t="shared" si="248"/>
        <v>42028.914340277777</v>
      </c>
      <c r="R2650" s="7">
        <f t="shared" si="249"/>
        <v>25.2</v>
      </c>
      <c r="S2650" t="str">
        <f t="shared" si="250"/>
        <v>technology</v>
      </c>
      <c r="T2650" t="str">
        <f t="shared" si="251"/>
        <v>wearables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6">
        <f t="shared" si="246"/>
        <v>43.406666666666666</v>
      </c>
      <c r="P2651" s="13">
        <f t="shared" si="247"/>
        <v>42194.583784722221</v>
      </c>
      <c r="Q2651" s="13">
        <f t="shared" si="248"/>
        <v>42236.583784722221</v>
      </c>
      <c r="R2651" s="7">
        <f t="shared" si="249"/>
        <v>89.191780821917803</v>
      </c>
      <c r="S2651" t="str">
        <f t="shared" si="250"/>
        <v>technology</v>
      </c>
      <c r="T2651" t="str">
        <f t="shared" si="251"/>
        <v>wearables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6">
        <f t="shared" si="246"/>
        <v>5.6613333333333333</v>
      </c>
      <c r="P2652" s="13">
        <f t="shared" si="247"/>
        <v>42586.045138888891</v>
      </c>
      <c r="Q2652" s="13">
        <f t="shared" si="248"/>
        <v>42626.045138888891</v>
      </c>
      <c r="R2652" s="7">
        <f t="shared" si="249"/>
        <v>182.6236559139785</v>
      </c>
      <c r="S2652" t="str">
        <f t="shared" si="250"/>
        <v>technology</v>
      </c>
      <c r="T2652" t="str">
        <f t="shared" si="251"/>
        <v>wearables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6">
        <f t="shared" si="246"/>
        <v>1.722</v>
      </c>
      <c r="P2653" s="13">
        <f t="shared" si="247"/>
        <v>42060.663877314815</v>
      </c>
      <c r="Q2653" s="13">
        <f t="shared" si="248"/>
        <v>42120.622210648144</v>
      </c>
      <c r="R2653" s="7">
        <f t="shared" si="249"/>
        <v>50.647058823529413</v>
      </c>
      <c r="S2653" t="str">
        <f t="shared" si="250"/>
        <v>technology</v>
      </c>
      <c r="T2653" t="str">
        <f t="shared" si="251"/>
        <v>wearables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6">
        <f t="shared" si="246"/>
        <v>1.9416666666666664</v>
      </c>
      <c r="P2654" s="13">
        <f t="shared" si="247"/>
        <v>42660.302465277782</v>
      </c>
      <c r="Q2654" s="13">
        <f t="shared" si="248"/>
        <v>42691.344131944439</v>
      </c>
      <c r="R2654" s="7">
        <f t="shared" si="249"/>
        <v>33.285714285714285</v>
      </c>
      <c r="S2654" t="str">
        <f t="shared" si="250"/>
        <v>technology</v>
      </c>
      <c r="T2654" t="str">
        <f t="shared" si="251"/>
        <v>wearables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6">
        <f t="shared" si="246"/>
        <v>11.328275684711327</v>
      </c>
      <c r="P2655" s="13">
        <f t="shared" si="247"/>
        <v>42082.552812499998</v>
      </c>
      <c r="Q2655" s="13">
        <f t="shared" si="248"/>
        <v>42103.957638888889</v>
      </c>
      <c r="R2655" s="7">
        <f t="shared" si="249"/>
        <v>51.823529411764703</v>
      </c>
      <c r="S2655" t="str">
        <f t="shared" si="250"/>
        <v>technology</v>
      </c>
      <c r="T2655" t="str">
        <f t="shared" si="251"/>
        <v>wearables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6">
        <f t="shared" si="246"/>
        <v>38.86</v>
      </c>
      <c r="P2656" s="13">
        <f t="shared" si="247"/>
        <v>41992.924363425926</v>
      </c>
      <c r="Q2656" s="13">
        <f t="shared" si="248"/>
        <v>42022.924363425926</v>
      </c>
      <c r="R2656" s="7">
        <f t="shared" si="249"/>
        <v>113.62573099415205</v>
      </c>
      <c r="S2656" t="str">
        <f t="shared" si="250"/>
        <v>technology</v>
      </c>
      <c r="T2656" t="str">
        <f t="shared" si="251"/>
        <v>wearables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6">
        <f t="shared" si="246"/>
        <v>46.100628930817614</v>
      </c>
      <c r="P2657" s="13">
        <f t="shared" si="247"/>
        <v>42766.376793981486</v>
      </c>
      <c r="Q2657" s="13">
        <f t="shared" si="248"/>
        <v>42808.335127314815</v>
      </c>
      <c r="R2657" s="7">
        <f t="shared" si="249"/>
        <v>136.46276595744681</v>
      </c>
      <c r="S2657" t="str">
        <f t="shared" si="250"/>
        <v>technology</v>
      </c>
      <c r="T2657" t="str">
        <f t="shared" si="251"/>
        <v>wearables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6">
        <f t="shared" si="246"/>
        <v>42.188421052631583</v>
      </c>
      <c r="P2658" s="13">
        <f t="shared" si="247"/>
        <v>42740.443692129629</v>
      </c>
      <c r="Q2658" s="13">
        <f t="shared" si="248"/>
        <v>42786.541666666672</v>
      </c>
      <c r="R2658" s="7">
        <f t="shared" si="249"/>
        <v>364.35454545454547</v>
      </c>
      <c r="S2658" t="str">
        <f t="shared" si="250"/>
        <v>technology</v>
      </c>
      <c r="T2658" t="str">
        <f t="shared" si="251"/>
        <v>wearables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6">
        <f t="shared" si="246"/>
        <v>28.48</v>
      </c>
      <c r="P2659" s="13">
        <f t="shared" si="247"/>
        <v>42373.462418981479</v>
      </c>
      <c r="Q2659" s="13">
        <f t="shared" si="248"/>
        <v>42411.462418981479</v>
      </c>
      <c r="R2659" s="7">
        <f t="shared" si="249"/>
        <v>19.243243243243242</v>
      </c>
      <c r="S2659" t="str">
        <f t="shared" si="250"/>
        <v>technology</v>
      </c>
      <c r="T2659" t="str">
        <f t="shared" si="251"/>
        <v>wearables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6">
        <f t="shared" si="246"/>
        <v>1.077142857142857</v>
      </c>
      <c r="P2660" s="13">
        <f t="shared" si="247"/>
        <v>42625.385636574079</v>
      </c>
      <c r="Q2660" s="13">
        <f t="shared" si="248"/>
        <v>42660.385636574079</v>
      </c>
      <c r="R2660" s="7">
        <f t="shared" si="249"/>
        <v>41.888888888888886</v>
      </c>
      <c r="S2660" t="str">
        <f t="shared" si="250"/>
        <v>technology</v>
      </c>
      <c r="T2660" t="str">
        <f t="shared" si="251"/>
        <v>wearables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6">
        <f t="shared" si="246"/>
        <v>0.79909090909090907</v>
      </c>
      <c r="P2661" s="13">
        <f t="shared" si="247"/>
        <v>42208.378692129627</v>
      </c>
      <c r="Q2661" s="13">
        <f t="shared" si="248"/>
        <v>42248.378692129627</v>
      </c>
      <c r="R2661" s="7">
        <f t="shared" si="249"/>
        <v>30.310344827586206</v>
      </c>
      <c r="S2661" t="str">
        <f t="shared" si="250"/>
        <v>technology</v>
      </c>
      <c r="T2661" t="str">
        <f t="shared" si="251"/>
        <v>wearables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6">
        <f t="shared" si="246"/>
        <v>1.1919999999999999</v>
      </c>
      <c r="P2662" s="13">
        <f t="shared" si="247"/>
        <v>42636.766736111109</v>
      </c>
      <c r="Q2662" s="13">
        <f t="shared" si="248"/>
        <v>42668.915972222225</v>
      </c>
      <c r="R2662" s="7">
        <f t="shared" si="249"/>
        <v>49.666666666666664</v>
      </c>
      <c r="S2662" t="str">
        <f t="shared" si="250"/>
        <v>technology</v>
      </c>
      <c r="T2662" t="str">
        <f t="shared" si="251"/>
        <v>wearables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6">
        <f t="shared" si="246"/>
        <v>14.799999999999999</v>
      </c>
      <c r="P2663" s="13">
        <f t="shared" si="247"/>
        <v>42619.385787037041</v>
      </c>
      <c r="Q2663" s="13">
        <f t="shared" si="248"/>
        <v>42649.385787037041</v>
      </c>
      <c r="R2663" s="7">
        <f t="shared" si="249"/>
        <v>59.2</v>
      </c>
      <c r="S2663" t="str">
        <f t="shared" si="250"/>
        <v>technology</v>
      </c>
      <c r="T2663" t="str">
        <f t="shared" si="251"/>
        <v>wearables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6">
        <f t="shared" si="246"/>
        <v>17.810000000000002</v>
      </c>
      <c r="P2664" s="13">
        <f t="shared" si="247"/>
        <v>42422.004328703704</v>
      </c>
      <c r="Q2664" s="13">
        <f t="shared" si="248"/>
        <v>42481.96266203704</v>
      </c>
      <c r="R2664" s="7">
        <f t="shared" si="249"/>
        <v>43.97530864197531</v>
      </c>
      <c r="S2664" t="str">
        <f t="shared" si="250"/>
        <v>technology</v>
      </c>
      <c r="T2664" t="str">
        <f t="shared" si="251"/>
        <v>wearables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6">
        <f t="shared" si="246"/>
        <v>1.325</v>
      </c>
      <c r="P2665" s="13">
        <f t="shared" si="247"/>
        <v>41836.597615740742</v>
      </c>
      <c r="Q2665" s="13">
        <f t="shared" si="248"/>
        <v>41866.597615740742</v>
      </c>
      <c r="R2665" s="7">
        <f t="shared" si="249"/>
        <v>26.5</v>
      </c>
      <c r="S2665" t="str">
        <f t="shared" si="250"/>
        <v>technology</v>
      </c>
      <c r="T2665" t="str">
        <f t="shared" si="251"/>
        <v>wearables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6">
        <f t="shared" si="246"/>
        <v>46.666666666666664</v>
      </c>
      <c r="P2666" s="13">
        <f t="shared" si="247"/>
        <v>42742.05332175926</v>
      </c>
      <c r="Q2666" s="13">
        <f t="shared" si="248"/>
        <v>42775.05332175926</v>
      </c>
      <c r="R2666" s="7">
        <f t="shared" si="249"/>
        <v>1272.7272727272727</v>
      </c>
      <c r="S2666" t="str">
        <f t="shared" si="250"/>
        <v>technology</v>
      </c>
      <c r="T2666" t="str">
        <f t="shared" si="251"/>
        <v>wearables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246"/>
        <v>45.92</v>
      </c>
      <c r="P2667" s="13">
        <f t="shared" si="247"/>
        <v>42720.970520833333</v>
      </c>
      <c r="Q2667" s="13">
        <f t="shared" si="248"/>
        <v>42757.957638888889</v>
      </c>
      <c r="R2667" s="7">
        <f t="shared" si="249"/>
        <v>164</v>
      </c>
      <c r="S2667" t="str">
        <f t="shared" si="250"/>
        <v>technology</v>
      </c>
      <c r="T2667" t="str">
        <f t="shared" si="251"/>
        <v>wearables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6">
        <f t="shared" si="246"/>
        <v>0.22599999999999998</v>
      </c>
      <c r="P2668" s="13">
        <f t="shared" si="247"/>
        <v>42111.459027777775</v>
      </c>
      <c r="Q2668" s="13">
        <f t="shared" si="248"/>
        <v>42156.459027777775</v>
      </c>
      <c r="R2668" s="7">
        <f t="shared" si="249"/>
        <v>45.2</v>
      </c>
      <c r="S2668" t="str">
        <f t="shared" si="250"/>
        <v>technology</v>
      </c>
      <c r="T2668" t="str">
        <f t="shared" si="251"/>
        <v>wearables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6">
        <f t="shared" si="246"/>
        <v>34.625</v>
      </c>
      <c r="P2669" s="13">
        <f t="shared" si="247"/>
        <v>41856.615717592591</v>
      </c>
      <c r="Q2669" s="13">
        <f t="shared" si="248"/>
        <v>41886.040972222225</v>
      </c>
      <c r="R2669" s="7">
        <f t="shared" si="249"/>
        <v>153.88888888888889</v>
      </c>
      <c r="S2669" t="str">
        <f t="shared" si="250"/>
        <v>technology</v>
      </c>
      <c r="T2669" t="str">
        <f t="shared" si="251"/>
        <v>wearables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6">
        <f t="shared" si="246"/>
        <v>2.0549999999999997</v>
      </c>
      <c r="P2670" s="13">
        <f t="shared" si="247"/>
        <v>42256.764965277776</v>
      </c>
      <c r="Q2670" s="13">
        <f t="shared" si="248"/>
        <v>42316.806631944448</v>
      </c>
      <c r="R2670" s="7">
        <f t="shared" si="249"/>
        <v>51.375</v>
      </c>
      <c r="S2670" t="str">
        <f t="shared" si="250"/>
        <v>technology</v>
      </c>
      <c r="T2670" t="str">
        <f t="shared" si="251"/>
        <v>wearables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6">
        <f t="shared" si="246"/>
        <v>0.55999999999999994</v>
      </c>
      <c r="P2671" s="13">
        <f t="shared" si="247"/>
        <v>42424.499490740738</v>
      </c>
      <c r="Q2671" s="13">
        <f t="shared" si="248"/>
        <v>42454.457824074074</v>
      </c>
      <c r="R2671" s="7">
        <f t="shared" si="249"/>
        <v>93.333333333333329</v>
      </c>
      <c r="S2671" t="str">
        <f t="shared" si="250"/>
        <v>technology</v>
      </c>
      <c r="T2671" t="str">
        <f t="shared" si="251"/>
        <v>wearables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6">
        <f t="shared" si="246"/>
        <v>2.6069999999999998</v>
      </c>
      <c r="P2672" s="13">
        <f t="shared" si="247"/>
        <v>42489.446585648147</v>
      </c>
      <c r="Q2672" s="13">
        <f t="shared" si="248"/>
        <v>42549.446585648147</v>
      </c>
      <c r="R2672" s="7">
        <f t="shared" si="249"/>
        <v>108.625</v>
      </c>
      <c r="S2672" t="str">
        <f t="shared" si="250"/>
        <v>technology</v>
      </c>
      <c r="T2672" t="str">
        <f t="shared" si="251"/>
        <v>wearables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6">
        <f t="shared" si="246"/>
        <v>1.9259999999999999</v>
      </c>
      <c r="P2673" s="13">
        <f t="shared" si="247"/>
        <v>42184.808993055558</v>
      </c>
      <c r="Q2673" s="13">
        <f t="shared" si="248"/>
        <v>42229.808993055558</v>
      </c>
      <c r="R2673" s="7">
        <f t="shared" si="249"/>
        <v>160.5</v>
      </c>
      <c r="S2673" t="str">
        <f t="shared" si="250"/>
        <v>technology</v>
      </c>
      <c r="T2673" t="str">
        <f t="shared" si="251"/>
        <v>wearables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6">
        <f t="shared" si="246"/>
        <v>33.666666666666664</v>
      </c>
      <c r="P2674" s="13">
        <f t="shared" si="247"/>
        <v>42391.692094907412</v>
      </c>
      <c r="Q2674" s="13">
        <f t="shared" si="248"/>
        <v>42421.692094907412</v>
      </c>
      <c r="R2674" s="7">
        <f t="shared" si="249"/>
        <v>75.75</v>
      </c>
      <c r="S2674" t="str">
        <f t="shared" si="250"/>
        <v>technology</v>
      </c>
      <c r="T2674" t="str">
        <f t="shared" si="251"/>
        <v>wearables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6">
        <f t="shared" si="246"/>
        <v>56.263267182990241</v>
      </c>
      <c r="P2675" s="13">
        <f t="shared" si="247"/>
        <v>42395.059039351851</v>
      </c>
      <c r="Q2675" s="13">
        <f t="shared" si="248"/>
        <v>42425.059039351851</v>
      </c>
      <c r="R2675" s="7">
        <f t="shared" si="249"/>
        <v>790.83739837398377</v>
      </c>
      <c r="S2675" t="str">
        <f t="shared" si="250"/>
        <v>technology</v>
      </c>
      <c r="T2675" t="str">
        <f t="shared" si="251"/>
        <v>wearables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6">
        <f t="shared" si="246"/>
        <v>82.817599999999999</v>
      </c>
      <c r="P2676" s="13">
        <f t="shared" si="247"/>
        <v>42506.166990740734</v>
      </c>
      <c r="Q2676" s="13">
        <f t="shared" si="248"/>
        <v>42541.540972222225</v>
      </c>
      <c r="R2676" s="7">
        <f t="shared" si="249"/>
        <v>301.93916666666667</v>
      </c>
      <c r="S2676" t="str">
        <f t="shared" si="250"/>
        <v>technology</v>
      </c>
      <c r="T2676" t="str">
        <f t="shared" si="251"/>
        <v>wearables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6">
        <f t="shared" si="246"/>
        <v>14.860000000000001</v>
      </c>
      <c r="P2677" s="13">
        <f t="shared" si="247"/>
        <v>41928.654189814813</v>
      </c>
      <c r="Q2677" s="13">
        <f t="shared" si="248"/>
        <v>41973.695856481485</v>
      </c>
      <c r="R2677" s="7">
        <f t="shared" si="249"/>
        <v>47.935483870967744</v>
      </c>
      <c r="S2677" t="str">
        <f t="shared" si="250"/>
        <v>technology</v>
      </c>
      <c r="T2677" t="str">
        <f t="shared" si="251"/>
        <v>wearables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6">
        <f t="shared" si="246"/>
        <v>1.2375123751237513E-2</v>
      </c>
      <c r="P2678" s="13">
        <f t="shared" si="247"/>
        <v>41830.697013888886</v>
      </c>
      <c r="Q2678" s="13">
        <f t="shared" si="248"/>
        <v>41860.697013888886</v>
      </c>
      <c r="R2678" s="7">
        <f t="shared" si="249"/>
        <v>2.75</v>
      </c>
      <c r="S2678" t="str">
        <f t="shared" si="250"/>
        <v>technology</v>
      </c>
      <c r="T2678" t="str">
        <f t="shared" si="251"/>
        <v>wearables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6">
        <f t="shared" si="246"/>
        <v>1.7142857142857144E-2</v>
      </c>
      <c r="P2679" s="13">
        <f t="shared" si="247"/>
        <v>42615.503310185188</v>
      </c>
      <c r="Q2679" s="13">
        <f t="shared" si="248"/>
        <v>42645.503310185188</v>
      </c>
      <c r="R2679" s="7">
        <f t="shared" si="249"/>
        <v>1</v>
      </c>
      <c r="S2679" t="str">
        <f t="shared" si="250"/>
        <v>technology</v>
      </c>
      <c r="T2679" t="str">
        <f t="shared" si="251"/>
        <v>wearables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6">
        <f t="shared" si="246"/>
        <v>29.506136117214709</v>
      </c>
      <c r="P2680" s="13">
        <f t="shared" si="247"/>
        <v>42574.417650462965</v>
      </c>
      <c r="Q2680" s="13">
        <f t="shared" si="248"/>
        <v>42605.620833333334</v>
      </c>
      <c r="R2680" s="7">
        <f t="shared" si="249"/>
        <v>171.79329608938548</v>
      </c>
      <c r="S2680" t="str">
        <f t="shared" si="250"/>
        <v>technology</v>
      </c>
      <c r="T2680" t="str">
        <f t="shared" si="251"/>
        <v>wearables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6">
        <f t="shared" si="246"/>
        <v>1.06</v>
      </c>
      <c r="P2681" s="13">
        <f t="shared" si="247"/>
        <v>42060.86583333333</v>
      </c>
      <c r="Q2681" s="13">
        <f t="shared" si="248"/>
        <v>42090.824166666673</v>
      </c>
      <c r="R2681" s="7">
        <f t="shared" si="249"/>
        <v>35.333333333333336</v>
      </c>
      <c r="S2681" t="str">
        <f t="shared" si="250"/>
        <v>technology</v>
      </c>
      <c r="T2681" t="str">
        <f t="shared" si="251"/>
        <v>wearables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6">
        <f t="shared" si="246"/>
        <v>6.293333333333333</v>
      </c>
      <c r="P2682" s="13">
        <f t="shared" si="247"/>
        <v>42339.717708333337</v>
      </c>
      <c r="Q2682" s="13">
        <f t="shared" si="248"/>
        <v>42369.708333333328</v>
      </c>
      <c r="R2682" s="7">
        <f t="shared" si="249"/>
        <v>82.086956521739125</v>
      </c>
      <c r="S2682" t="str">
        <f t="shared" si="250"/>
        <v>technology</v>
      </c>
      <c r="T2682" t="str">
        <f t="shared" si="251"/>
        <v>wearables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6">
        <f t="shared" si="246"/>
        <v>12.75</v>
      </c>
      <c r="P2683" s="13">
        <f t="shared" si="247"/>
        <v>42324.517361111109</v>
      </c>
      <c r="Q2683" s="13">
        <f t="shared" si="248"/>
        <v>42378.75</v>
      </c>
      <c r="R2683" s="7">
        <f t="shared" si="249"/>
        <v>110.8695652173913</v>
      </c>
      <c r="S2683" t="str">
        <f t="shared" si="250"/>
        <v>technology</v>
      </c>
      <c r="T2683" t="str">
        <f t="shared" si="251"/>
        <v>wearables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6">
        <f t="shared" si="246"/>
        <v>13.22</v>
      </c>
      <c r="P2684" s="13">
        <f t="shared" si="247"/>
        <v>41773.044560185182</v>
      </c>
      <c r="Q2684" s="13">
        <f t="shared" si="248"/>
        <v>41813.044560185182</v>
      </c>
      <c r="R2684" s="7">
        <f t="shared" si="249"/>
        <v>161.21951219512195</v>
      </c>
      <c r="S2684" t="str">
        <f t="shared" si="250"/>
        <v>technology</v>
      </c>
      <c r="T2684" t="str">
        <f t="shared" si="251"/>
        <v>wearables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6">
        <f t="shared" si="246"/>
        <v>0</v>
      </c>
      <c r="P2685" s="13">
        <f t="shared" si="247"/>
        <v>42614.106770833328</v>
      </c>
      <c r="Q2685" s="13">
        <f t="shared" si="248"/>
        <v>42644.106770833328</v>
      </c>
      <c r="R2685" s="7" t="e">
        <f t="shared" si="249"/>
        <v>#DIV/0!</v>
      </c>
      <c r="S2685" t="str">
        <f t="shared" si="250"/>
        <v>technology</v>
      </c>
      <c r="T2685" t="str">
        <f t="shared" si="251"/>
        <v>wearables</v>
      </c>
    </row>
    <row r="2686" spans="1:20" ht="16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6">
        <f t="shared" si="246"/>
        <v>16.77</v>
      </c>
      <c r="P2686" s="13">
        <f t="shared" si="247"/>
        <v>42611.683969907404</v>
      </c>
      <c r="Q2686" s="13">
        <f t="shared" si="248"/>
        <v>42641.683969907404</v>
      </c>
      <c r="R2686" s="7">
        <f t="shared" si="249"/>
        <v>52.40625</v>
      </c>
      <c r="S2686" t="str">
        <f t="shared" si="250"/>
        <v>technology</v>
      </c>
      <c r="T2686" t="str">
        <f t="shared" si="251"/>
        <v>wearables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6">
        <f t="shared" si="246"/>
        <v>0.104</v>
      </c>
      <c r="P2687" s="13">
        <f t="shared" si="247"/>
        <v>41855.534305555557</v>
      </c>
      <c r="Q2687" s="13">
        <f t="shared" si="248"/>
        <v>41885.534305555557</v>
      </c>
      <c r="R2687" s="7">
        <f t="shared" si="249"/>
        <v>13</v>
      </c>
      <c r="S2687" t="str">
        <f t="shared" si="250"/>
        <v>technology</v>
      </c>
      <c r="T2687" t="str">
        <f t="shared" si="251"/>
        <v>wearables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6">
        <f t="shared" si="246"/>
        <v>4.24</v>
      </c>
      <c r="P2688" s="13">
        <f t="shared" si="247"/>
        <v>42538.50680555556</v>
      </c>
      <c r="Q2688" s="13">
        <f t="shared" si="248"/>
        <v>42563.535416666666</v>
      </c>
      <c r="R2688" s="7">
        <f t="shared" si="249"/>
        <v>30.285714285714285</v>
      </c>
      <c r="S2688" t="str">
        <f t="shared" si="250"/>
        <v>technology</v>
      </c>
      <c r="T2688" t="str">
        <f t="shared" si="251"/>
        <v>wearables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6">
        <f t="shared" si="246"/>
        <v>0.46699999999999997</v>
      </c>
      <c r="P2689" s="13">
        <f t="shared" si="247"/>
        <v>42437.674988425926</v>
      </c>
      <c r="Q2689" s="13">
        <f t="shared" si="248"/>
        <v>42497.633321759262</v>
      </c>
      <c r="R2689" s="7">
        <f t="shared" si="249"/>
        <v>116.75</v>
      </c>
      <c r="S2689" t="str">
        <f t="shared" si="250"/>
        <v>technology</v>
      </c>
      <c r="T2689" t="str">
        <f t="shared" si="251"/>
        <v>wearables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6">
        <f t="shared" ref="O2690:O2753" si="252">(E2690/D2690)*100</f>
        <v>25.087142857142858</v>
      </c>
      <c r="P2690" s="13">
        <f t="shared" ref="P2690:P2753" si="253">(((J2690/60)/60)/24)+DATE(1970,1,1)+(-6/24)</f>
        <v>42652.714907407411</v>
      </c>
      <c r="Q2690" s="13">
        <f t="shared" ref="Q2690:Q2753" si="254">(((I2690/60)/60)/24)+DATE(1970,1,1)+(-6/24)</f>
        <v>42685.958333333328</v>
      </c>
      <c r="R2690" s="7">
        <f t="shared" ref="R2690:R2753" si="255">E2690/L2690</f>
        <v>89.59693877551021</v>
      </c>
      <c r="S2690" t="str">
        <f t="shared" ref="S2690:S2753" si="256">LEFT(N2690,SEARCH("/",N2690,1)-1)</f>
        <v>technology</v>
      </c>
      <c r="T2690" t="str">
        <f t="shared" ref="T2690:T2753" si="257">RIGHT(N2690,LEN(N2690)-SEARCH("/",N2690,1))</f>
        <v>wearables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6">
        <f t="shared" si="252"/>
        <v>2.3345000000000002</v>
      </c>
      <c r="P2691" s="13">
        <f t="shared" si="253"/>
        <v>41921.013078703705</v>
      </c>
      <c r="Q2691" s="13">
        <f t="shared" si="254"/>
        <v>41973.707638888889</v>
      </c>
      <c r="R2691" s="7">
        <f t="shared" si="255"/>
        <v>424.45454545454544</v>
      </c>
      <c r="S2691" t="str">
        <f t="shared" si="256"/>
        <v>technology</v>
      </c>
      <c r="T2691" t="str">
        <f t="shared" si="257"/>
        <v>wearables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252"/>
        <v>7.26</v>
      </c>
      <c r="P2692" s="13">
        <f t="shared" si="253"/>
        <v>41947.690740740742</v>
      </c>
      <c r="Q2692" s="13">
        <f t="shared" si="254"/>
        <v>41972.416666666672</v>
      </c>
      <c r="R2692" s="7">
        <f t="shared" si="255"/>
        <v>80.666666666666671</v>
      </c>
      <c r="S2692" t="str">
        <f t="shared" si="256"/>
        <v>technology</v>
      </c>
      <c r="T2692" t="str">
        <f t="shared" si="257"/>
        <v>wearables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6">
        <f t="shared" si="252"/>
        <v>1.625</v>
      </c>
      <c r="P2693" s="13">
        <f t="shared" si="253"/>
        <v>41817.616435185184</v>
      </c>
      <c r="Q2693" s="13">
        <f t="shared" si="254"/>
        <v>41847.393750000003</v>
      </c>
      <c r="R2693" s="7">
        <f t="shared" si="255"/>
        <v>13</v>
      </c>
      <c r="S2693" t="str">
        <f t="shared" si="256"/>
        <v>technology</v>
      </c>
      <c r="T2693" t="str">
        <f t="shared" si="257"/>
        <v>wearables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6">
        <f t="shared" si="252"/>
        <v>1.3</v>
      </c>
      <c r="P2694" s="13">
        <f t="shared" si="253"/>
        <v>41940.85297453704</v>
      </c>
      <c r="Q2694" s="13">
        <f t="shared" si="254"/>
        <v>41970.894641203704</v>
      </c>
      <c r="R2694" s="7">
        <f t="shared" si="255"/>
        <v>8.125</v>
      </c>
      <c r="S2694" t="str">
        <f t="shared" si="256"/>
        <v>technology</v>
      </c>
      <c r="T2694" t="str">
        <f t="shared" si="257"/>
        <v>wearables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6">
        <f t="shared" si="252"/>
        <v>58.558333333333337</v>
      </c>
      <c r="P2695" s="13">
        <f t="shared" si="253"/>
        <v>42281.918993055559</v>
      </c>
      <c r="Q2695" s="13">
        <f t="shared" si="254"/>
        <v>42326.960659722223</v>
      </c>
      <c r="R2695" s="7">
        <f t="shared" si="255"/>
        <v>153.42794759825327</v>
      </c>
      <c r="S2695" t="str">
        <f t="shared" si="256"/>
        <v>technology</v>
      </c>
      <c r="T2695" t="str">
        <f t="shared" si="257"/>
        <v>wearables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6">
        <f t="shared" si="252"/>
        <v>7.7886666666666677</v>
      </c>
      <c r="P2696" s="13">
        <f t="shared" si="253"/>
        <v>41926.04965277778</v>
      </c>
      <c r="Q2696" s="13">
        <f t="shared" si="254"/>
        <v>41956.084722222222</v>
      </c>
      <c r="R2696" s="7">
        <f t="shared" si="255"/>
        <v>292.07499999999999</v>
      </c>
      <c r="S2696" t="str">
        <f t="shared" si="256"/>
        <v>technology</v>
      </c>
      <c r="T2696" t="str">
        <f t="shared" si="257"/>
        <v>wearables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6">
        <f t="shared" si="252"/>
        <v>8.974444444444444</v>
      </c>
      <c r="P2697" s="13">
        <f t="shared" si="253"/>
        <v>41416.978043981479</v>
      </c>
      <c r="Q2697" s="13">
        <f t="shared" si="254"/>
        <v>41461.978043981479</v>
      </c>
      <c r="R2697" s="7">
        <f t="shared" si="255"/>
        <v>65.666666666666671</v>
      </c>
      <c r="S2697" t="str">
        <f t="shared" si="256"/>
        <v>games</v>
      </c>
      <c r="T2697" t="str">
        <f t="shared" si="257"/>
        <v>video games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6">
        <f t="shared" si="252"/>
        <v>2.7</v>
      </c>
      <c r="P2698" s="13">
        <f t="shared" si="253"/>
        <v>41661.131041666667</v>
      </c>
      <c r="Q2698" s="13">
        <f t="shared" si="254"/>
        <v>41689.131041666667</v>
      </c>
      <c r="R2698" s="7">
        <f t="shared" si="255"/>
        <v>16.2</v>
      </c>
      <c r="S2698" t="str">
        <f t="shared" si="256"/>
        <v>games</v>
      </c>
      <c r="T2698" t="str">
        <f t="shared" si="257"/>
        <v>video games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6">
        <f t="shared" si="252"/>
        <v>3.3673333333333333</v>
      </c>
      <c r="P2699" s="13">
        <f t="shared" si="253"/>
        <v>41445.712754629632</v>
      </c>
      <c r="Q2699" s="13">
        <f t="shared" si="254"/>
        <v>41490.712754629632</v>
      </c>
      <c r="R2699" s="7">
        <f t="shared" si="255"/>
        <v>34.128378378378379</v>
      </c>
      <c r="S2699" t="str">
        <f t="shared" si="256"/>
        <v>games</v>
      </c>
      <c r="T2699" t="str">
        <f t="shared" si="257"/>
        <v>video games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6">
        <f t="shared" si="252"/>
        <v>26</v>
      </c>
      <c r="P2700" s="13">
        <f t="shared" si="253"/>
        <v>41599.605682870373</v>
      </c>
      <c r="Q2700" s="13">
        <f t="shared" si="254"/>
        <v>41629.605682870373</v>
      </c>
      <c r="R2700" s="7">
        <f t="shared" si="255"/>
        <v>13</v>
      </c>
      <c r="S2700" t="str">
        <f t="shared" si="256"/>
        <v>games</v>
      </c>
      <c r="T2700" t="str">
        <f t="shared" si="257"/>
        <v>video games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6">
        <f t="shared" si="252"/>
        <v>0.15</v>
      </c>
      <c r="P2701" s="13">
        <f t="shared" si="253"/>
        <v>42440.121111111104</v>
      </c>
      <c r="Q2701" s="13">
        <f t="shared" si="254"/>
        <v>42470.079444444447</v>
      </c>
      <c r="R2701" s="7">
        <f t="shared" si="255"/>
        <v>11.25</v>
      </c>
      <c r="S2701" t="str">
        <f t="shared" si="256"/>
        <v>games</v>
      </c>
      <c r="T2701" t="str">
        <f t="shared" si="257"/>
        <v>video games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6">
        <f t="shared" si="252"/>
        <v>38.636363636363633</v>
      </c>
      <c r="P2702" s="13">
        <f t="shared" si="253"/>
        <v>41571.979849537034</v>
      </c>
      <c r="Q2702" s="13">
        <f t="shared" si="254"/>
        <v>41604.021516203706</v>
      </c>
      <c r="R2702" s="7">
        <f t="shared" si="255"/>
        <v>40.476190476190474</v>
      </c>
      <c r="S2702" t="str">
        <f t="shared" si="256"/>
        <v>games</v>
      </c>
      <c r="T2702" t="str">
        <f t="shared" si="257"/>
        <v>video games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6">
        <f t="shared" si="252"/>
        <v>0.70000000000000007</v>
      </c>
      <c r="P2703" s="13">
        <f t="shared" si="253"/>
        <v>41162.761828703704</v>
      </c>
      <c r="Q2703" s="13">
        <f t="shared" si="254"/>
        <v>41182.761828703704</v>
      </c>
      <c r="R2703" s="7">
        <f t="shared" si="255"/>
        <v>35</v>
      </c>
      <c r="S2703" t="str">
        <f t="shared" si="256"/>
        <v>games</v>
      </c>
      <c r="T2703" t="str">
        <f t="shared" si="257"/>
        <v>video games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6">
        <f t="shared" si="252"/>
        <v>0</v>
      </c>
      <c r="P2704" s="13">
        <f t="shared" si="253"/>
        <v>42295.503391203703</v>
      </c>
      <c r="Q2704" s="13">
        <f t="shared" si="254"/>
        <v>42325.545057870375</v>
      </c>
      <c r="R2704" s="7" t="e">
        <f t="shared" si="255"/>
        <v>#DIV/0!</v>
      </c>
      <c r="S2704" t="str">
        <f t="shared" si="256"/>
        <v>games</v>
      </c>
      <c r="T2704" t="str">
        <f t="shared" si="257"/>
        <v>video games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6">
        <f t="shared" si="252"/>
        <v>6.8000000000000005E-2</v>
      </c>
      <c r="P2705" s="13">
        <f t="shared" si="253"/>
        <v>41645.582141203704</v>
      </c>
      <c r="Q2705" s="13">
        <f t="shared" si="254"/>
        <v>41675.582141203704</v>
      </c>
      <c r="R2705" s="7">
        <f t="shared" si="255"/>
        <v>12.75</v>
      </c>
      <c r="S2705" t="str">
        <f t="shared" si="256"/>
        <v>games</v>
      </c>
      <c r="T2705" t="str">
        <f t="shared" si="257"/>
        <v>video games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6">
        <f t="shared" si="252"/>
        <v>1.3333333333333335</v>
      </c>
      <c r="P2706" s="13">
        <f t="shared" si="253"/>
        <v>40802.714594907404</v>
      </c>
      <c r="Q2706" s="13">
        <f t="shared" si="254"/>
        <v>40832.714594907404</v>
      </c>
      <c r="R2706" s="7">
        <f t="shared" si="255"/>
        <v>10</v>
      </c>
      <c r="S2706" t="str">
        <f t="shared" si="256"/>
        <v>games</v>
      </c>
      <c r="T2706" t="str">
        <f t="shared" si="257"/>
        <v>video games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6">
        <f t="shared" si="252"/>
        <v>6.3092592592592585</v>
      </c>
      <c r="P2707" s="13">
        <f t="shared" si="253"/>
        <v>41612.922974537039</v>
      </c>
      <c r="Q2707" s="13">
        <f t="shared" si="254"/>
        <v>41642.922974537039</v>
      </c>
      <c r="R2707" s="7">
        <f t="shared" si="255"/>
        <v>113.56666666666666</v>
      </c>
      <c r="S2707" t="str">
        <f t="shared" si="256"/>
        <v>games</v>
      </c>
      <c r="T2707" t="str">
        <f t="shared" si="257"/>
        <v>video games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6">
        <f t="shared" si="252"/>
        <v>4.5</v>
      </c>
      <c r="P2708" s="13">
        <f t="shared" si="253"/>
        <v>41005.654120370367</v>
      </c>
      <c r="Q2708" s="13">
        <f t="shared" si="254"/>
        <v>41035.654120370367</v>
      </c>
      <c r="R2708" s="7">
        <f t="shared" si="255"/>
        <v>15</v>
      </c>
      <c r="S2708" t="str">
        <f t="shared" si="256"/>
        <v>games</v>
      </c>
      <c r="T2708" t="str">
        <f t="shared" si="257"/>
        <v>video games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6">
        <f t="shared" si="252"/>
        <v>62.765333333333331</v>
      </c>
      <c r="P2709" s="13">
        <f t="shared" si="253"/>
        <v>41838.127893518518</v>
      </c>
      <c r="Q2709" s="13">
        <f t="shared" si="254"/>
        <v>41893.127893518518</v>
      </c>
      <c r="R2709" s="7">
        <f t="shared" si="255"/>
        <v>48.281025641025643</v>
      </c>
      <c r="S2709" t="str">
        <f t="shared" si="256"/>
        <v>games</v>
      </c>
      <c r="T2709" t="str">
        <f t="shared" si="257"/>
        <v>video games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6">
        <f t="shared" si="252"/>
        <v>29.376000000000001</v>
      </c>
      <c r="P2710" s="13">
        <f t="shared" si="253"/>
        <v>42352.91679398148</v>
      </c>
      <c r="Q2710" s="13">
        <f t="shared" si="254"/>
        <v>42382.91679398148</v>
      </c>
      <c r="R2710" s="7">
        <f t="shared" si="255"/>
        <v>43.976047904191617</v>
      </c>
      <c r="S2710" t="str">
        <f t="shared" si="256"/>
        <v>games</v>
      </c>
      <c r="T2710" t="str">
        <f t="shared" si="257"/>
        <v>video games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252"/>
        <v>7.5</v>
      </c>
      <c r="P2711" s="13">
        <f t="shared" si="253"/>
        <v>40700.945844907408</v>
      </c>
      <c r="Q2711" s="13">
        <f t="shared" si="254"/>
        <v>40745.945844907408</v>
      </c>
      <c r="R2711" s="7">
        <f t="shared" si="255"/>
        <v>9</v>
      </c>
      <c r="S2711" t="str">
        <f t="shared" si="256"/>
        <v>games</v>
      </c>
      <c r="T2711" t="str">
        <f t="shared" si="257"/>
        <v>video games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6">
        <f t="shared" si="252"/>
        <v>2.6076923076923078</v>
      </c>
      <c r="P2712" s="13">
        <f t="shared" si="253"/>
        <v>42479.316388888896</v>
      </c>
      <c r="Q2712" s="13">
        <f t="shared" si="254"/>
        <v>42504.316388888896</v>
      </c>
      <c r="R2712" s="7">
        <f t="shared" si="255"/>
        <v>37.666666666666664</v>
      </c>
      <c r="S2712" t="str">
        <f t="shared" si="256"/>
        <v>games</v>
      </c>
      <c r="T2712" t="str">
        <f t="shared" si="257"/>
        <v>video games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6">
        <f t="shared" si="252"/>
        <v>9.1050000000000004</v>
      </c>
      <c r="P2713" s="13">
        <f t="shared" si="253"/>
        <v>41739.888113425928</v>
      </c>
      <c r="Q2713" s="13">
        <f t="shared" si="254"/>
        <v>41769.888113425928</v>
      </c>
      <c r="R2713" s="7">
        <f t="shared" si="255"/>
        <v>18.581632653061224</v>
      </c>
      <c r="S2713" t="str">
        <f t="shared" si="256"/>
        <v>games</v>
      </c>
      <c r="T2713" t="str">
        <f t="shared" si="257"/>
        <v>video games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6">
        <f t="shared" si="252"/>
        <v>1.7647058823529412E-2</v>
      </c>
      <c r="P2714" s="13">
        <f t="shared" si="253"/>
        <v>42002.676990740743</v>
      </c>
      <c r="Q2714" s="13">
        <f t="shared" si="254"/>
        <v>42032.676990740743</v>
      </c>
      <c r="R2714" s="7">
        <f t="shared" si="255"/>
        <v>3</v>
      </c>
      <c r="S2714" t="str">
        <f t="shared" si="256"/>
        <v>games</v>
      </c>
      <c r="T2714" t="str">
        <f t="shared" si="257"/>
        <v>video games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6">
        <f t="shared" si="252"/>
        <v>0.55999999999999994</v>
      </c>
      <c r="P2715" s="13">
        <f t="shared" si="253"/>
        <v>41101.656111111115</v>
      </c>
      <c r="Q2715" s="13">
        <f t="shared" si="254"/>
        <v>41131.656111111115</v>
      </c>
      <c r="R2715" s="7">
        <f t="shared" si="255"/>
        <v>18.666666666666668</v>
      </c>
      <c r="S2715" t="str">
        <f t="shared" si="256"/>
        <v>games</v>
      </c>
      <c r="T2715" t="str">
        <f t="shared" si="257"/>
        <v>video games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6">
        <f t="shared" si="252"/>
        <v>0.82000000000000006</v>
      </c>
      <c r="P2716" s="13">
        <f t="shared" si="253"/>
        <v>41793.409525462965</v>
      </c>
      <c r="Q2716" s="13">
        <f t="shared" si="254"/>
        <v>41853.409525462965</v>
      </c>
      <c r="R2716" s="7">
        <f t="shared" si="255"/>
        <v>410</v>
      </c>
      <c r="S2716" t="str">
        <f t="shared" si="256"/>
        <v>games</v>
      </c>
      <c r="T2716" t="str">
        <f t="shared" si="257"/>
        <v>video games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6">
        <f t="shared" si="252"/>
        <v>0</v>
      </c>
      <c r="P2717" s="13">
        <f t="shared" si="253"/>
        <v>41829.662083333329</v>
      </c>
      <c r="Q2717" s="13">
        <f t="shared" si="254"/>
        <v>41859.662083333329</v>
      </c>
      <c r="R2717" s="7" t="e">
        <f t="shared" si="255"/>
        <v>#DIV/0!</v>
      </c>
      <c r="S2717" t="str">
        <f t="shared" si="256"/>
        <v>games</v>
      </c>
      <c r="T2717" t="str">
        <f t="shared" si="257"/>
        <v>video games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6">
        <f t="shared" si="252"/>
        <v>3.42</v>
      </c>
      <c r="P2718" s="13">
        <f t="shared" si="253"/>
        <v>42413.421006944445</v>
      </c>
      <c r="Q2718" s="13">
        <f t="shared" si="254"/>
        <v>42443.379340277781</v>
      </c>
      <c r="R2718" s="7">
        <f t="shared" si="255"/>
        <v>114</v>
      </c>
      <c r="S2718" t="str">
        <f t="shared" si="256"/>
        <v>games</v>
      </c>
      <c r="T2718" t="str">
        <f t="shared" si="257"/>
        <v>video games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6">
        <f t="shared" si="252"/>
        <v>8.3333333333333343E-2</v>
      </c>
      <c r="P2719" s="13">
        <f t="shared" si="253"/>
        <v>41845.616793981484</v>
      </c>
      <c r="Q2719" s="13">
        <f t="shared" si="254"/>
        <v>41875.616793981484</v>
      </c>
      <c r="R2719" s="7">
        <f t="shared" si="255"/>
        <v>7.5</v>
      </c>
      <c r="S2719" t="str">
        <f t="shared" si="256"/>
        <v>games</v>
      </c>
      <c r="T2719" t="str">
        <f t="shared" si="257"/>
        <v>video games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6">
        <f t="shared" si="252"/>
        <v>0</v>
      </c>
      <c r="P2720" s="13">
        <f t="shared" si="253"/>
        <v>41775.463969907411</v>
      </c>
      <c r="Q2720" s="13">
        <f t="shared" si="254"/>
        <v>41805.463969907411</v>
      </c>
      <c r="R2720" s="7" t="e">
        <f t="shared" si="255"/>
        <v>#DIV/0!</v>
      </c>
      <c r="S2720" t="str">
        <f t="shared" si="256"/>
        <v>games</v>
      </c>
      <c r="T2720" t="str">
        <f t="shared" si="257"/>
        <v>video games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6">
        <f t="shared" si="252"/>
        <v>14.182977777777777</v>
      </c>
      <c r="P2721" s="13">
        <f t="shared" si="253"/>
        <v>41723.549386574072</v>
      </c>
      <c r="Q2721" s="13">
        <f t="shared" si="254"/>
        <v>41753.549386574072</v>
      </c>
      <c r="R2721" s="7">
        <f t="shared" si="255"/>
        <v>43.41727891156463</v>
      </c>
      <c r="S2721" t="str">
        <f t="shared" si="256"/>
        <v>games</v>
      </c>
      <c r="T2721" t="str">
        <f t="shared" si="257"/>
        <v>video games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6">
        <f t="shared" si="252"/>
        <v>7.8266666666666662</v>
      </c>
      <c r="P2722" s="13">
        <f t="shared" si="253"/>
        <v>42150.939525462964</v>
      </c>
      <c r="Q2722" s="13">
        <f t="shared" si="254"/>
        <v>42180.939525462964</v>
      </c>
      <c r="R2722" s="7">
        <f t="shared" si="255"/>
        <v>23.959183673469386</v>
      </c>
      <c r="S2722" t="str">
        <f t="shared" si="256"/>
        <v>games</v>
      </c>
      <c r="T2722" t="str">
        <f t="shared" si="257"/>
        <v>video games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6">
        <f t="shared" si="252"/>
        <v>3.8464497269020695E-2</v>
      </c>
      <c r="P2723" s="13">
        <f t="shared" si="253"/>
        <v>42122.935798611114</v>
      </c>
      <c r="Q2723" s="13">
        <f t="shared" si="254"/>
        <v>42152.935798611114</v>
      </c>
      <c r="R2723" s="7">
        <f t="shared" si="255"/>
        <v>5</v>
      </c>
      <c r="S2723" t="str">
        <f t="shared" si="256"/>
        <v>games</v>
      </c>
      <c r="T2723" t="str">
        <f t="shared" si="257"/>
        <v>video games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6">
        <f t="shared" si="252"/>
        <v>12.5</v>
      </c>
      <c r="P2724" s="13">
        <f t="shared" si="253"/>
        <v>42440.570277777777</v>
      </c>
      <c r="Q2724" s="13">
        <f t="shared" si="254"/>
        <v>42470.528611111105</v>
      </c>
      <c r="R2724" s="7">
        <f t="shared" si="255"/>
        <v>12.5</v>
      </c>
      <c r="S2724" t="str">
        <f t="shared" si="256"/>
        <v>games</v>
      </c>
      <c r="T2724" t="str">
        <f t="shared" si="257"/>
        <v>video games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6">
        <f t="shared" si="252"/>
        <v>1.05</v>
      </c>
      <c r="P2725" s="13">
        <f t="shared" si="253"/>
        <v>41249.775902777779</v>
      </c>
      <c r="Q2725" s="13">
        <f t="shared" si="254"/>
        <v>41279.775902777779</v>
      </c>
      <c r="R2725" s="7">
        <f t="shared" si="255"/>
        <v>3</v>
      </c>
      <c r="S2725" t="str">
        <f t="shared" si="256"/>
        <v>games</v>
      </c>
      <c r="T2725" t="str">
        <f t="shared" si="257"/>
        <v>video games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6">
        <f t="shared" si="252"/>
        <v>14.083333333333334</v>
      </c>
      <c r="P2726" s="13">
        <f t="shared" si="253"/>
        <v>42396.723807870367</v>
      </c>
      <c r="Q2726" s="13">
        <f t="shared" si="254"/>
        <v>42411.723807870367</v>
      </c>
      <c r="R2726" s="7">
        <f t="shared" si="255"/>
        <v>10.5625</v>
      </c>
      <c r="S2726" t="str">
        <f t="shared" si="256"/>
        <v>games</v>
      </c>
      <c r="T2726" t="str">
        <f t="shared" si="257"/>
        <v>video games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6">
        <f t="shared" si="252"/>
        <v>18.300055555555556</v>
      </c>
      <c r="P2727" s="13">
        <f t="shared" si="253"/>
        <v>40795.463344907403</v>
      </c>
      <c r="Q2727" s="13">
        <f t="shared" si="254"/>
        <v>40825.463344907403</v>
      </c>
      <c r="R2727" s="7">
        <f t="shared" si="255"/>
        <v>122.00037037037038</v>
      </c>
      <c r="S2727" t="str">
        <f t="shared" si="256"/>
        <v>games</v>
      </c>
      <c r="T2727" t="str">
        <f t="shared" si="257"/>
        <v>video games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6">
        <f t="shared" si="252"/>
        <v>5.0347999999999997</v>
      </c>
      <c r="P2728" s="13">
        <f t="shared" si="253"/>
        <v>41486.287268518521</v>
      </c>
      <c r="Q2728" s="13">
        <f t="shared" si="254"/>
        <v>41516.287268518521</v>
      </c>
      <c r="R2728" s="7">
        <f t="shared" si="255"/>
        <v>267.80851063829789</v>
      </c>
      <c r="S2728" t="str">
        <f t="shared" si="256"/>
        <v>games</v>
      </c>
      <c r="T2728" t="str">
        <f t="shared" si="257"/>
        <v>video games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6">
        <f t="shared" si="252"/>
        <v>17.933333333333334</v>
      </c>
      <c r="P2729" s="13">
        <f t="shared" si="253"/>
        <v>41885.26798611111</v>
      </c>
      <c r="Q2729" s="13">
        <f t="shared" si="254"/>
        <v>41915.895833333336</v>
      </c>
      <c r="R2729" s="7">
        <f t="shared" si="255"/>
        <v>74.206896551724142</v>
      </c>
      <c r="S2729" t="str">
        <f t="shared" si="256"/>
        <v>games</v>
      </c>
      <c r="T2729" t="str">
        <f t="shared" si="257"/>
        <v>video games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6">
        <f t="shared" si="252"/>
        <v>4.7E-2</v>
      </c>
      <c r="P2730" s="13">
        <f t="shared" si="253"/>
        <v>41660.542557870373</v>
      </c>
      <c r="Q2730" s="13">
        <f t="shared" si="254"/>
        <v>41700.542557870373</v>
      </c>
      <c r="R2730" s="7">
        <f t="shared" si="255"/>
        <v>6.7142857142857144</v>
      </c>
      <c r="S2730" t="str">
        <f t="shared" si="256"/>
        <v>games</v>
      </c>
      <c r="T2730" t="str">
        <f t="shared" si="257"/>
        <v>video games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6">
        <f t="shared" si="252"/>
        <v>7.2120000000000006</v>
      </c>
      <c r="P2731" s="13">
        <f t="shared" si="253"/>
        <v>41712.512673611112</v>
      </c>
      <c r="Q2731" s="13">
        <f t="shared" si="254"/>
        <v>41742.512673611112</v>
      </c>
      <c r="R2731" s="7">
        <f t="shared" si="255"/>
        <v>81.954545454545453</v>
      </c>
      <c r="S2731" t="str">
        <f t="shared" si="256"/>
        <v>games</v>
      </c>
      <c r="T2731" t="str">
        <f t="shared" si="257"/>
        <v>video games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6">
        <f t="shared" si="252"/>
        <v>0.5</v>
      </c>
      <c r="P2732" s="13">
        <f t="shared" si="253"/>
        <v>42107.586435185185</v>
      </c>
      <c r="Q2732" s="13">
        <f t="shared" si="254"/>
        <v>42137.586435185185</v>
      </c>
      <c r="R2732" s="7">
        <f t="shared" si="255"/>
        <v>25</v>
      </c>
      <c r="S2732" t="str">
        <f t="shared" si="256"/>
        <v>games</v>
      </c>
      <c r="T2732" t="str">
        <f t="shared" si="257"/>
        <v>video games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6">
        <f t="shared" si="252"/>
        <v>2.5</v>
      </c>
      <c r="P2733" s="13">
        <f t="shared" si="253"/>
        <v>42383.860775462963</v>
      </c>
      <c r="Q2733" s="13">
        <f t="shared" si="254"/>
        <v>42413.860775462963</v>
      </c>
      <c r="R2733" s="7">
        <f t="shared" si="255"/>
        <v>10</v>
      </c>
      <c r="S2733" t="str">
        <f t="shared" si="256"/>
        <v>games</v>
      </c>
      <c r="T2733" t="str">
        <f t="shared" si="257"/>
        <v>video games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6">
        <f t="shared" si="252"/>
        <v>4.1000000000000002E-2</v>
      </c>
      <c r="P2734" s="13">
        <f t="shared" si="253"/>
        <v>42538.52243055556</v>
      </c>
      <c r="Q2734" s="13">
        <f t="shared" si="254"/>
        <v>42565.508333333331</v>
      </c>
      <c r="R2734" s="7">
        <f t="shared" si="255"/>
        <v>6.833333333333333</v>
      </c>
      <c r="S2734" t="str">
        <f t="shared" si="256"/>
        <v>games</v>
      </c>
      <c r="T2734" t="str">
        <f t="shared" si="257"/>
        <v>video games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6">
        <f t="shared" si="252"/>
        <v>5.3125</v>
      </c>
      <c r="P2735" s="13">
        <f t="shared" si="253"/>
        <v>41576.795428240745</v>
      </c>
      <c r="Q2735" s="13">
        <f t="shared" si="254"/>
        <v>41616.999305555553</v>
      </c>
      <c r="R2735" s="7">
        <f t="shared" si="255"/>
        <v>17.708333333333332</v>
      </c>
      <c r="S2735" t="str">
        <f t="shared" si="256"/>
        <v>games</v>
      </c>
      <c r="T2735" t="str">
        <f t="shared" si="257"/>
        <v>video games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6">
        <f t="shared" si="252"/>
        <v>1.6199999999999999</v>
      </c>
      <c r="P2736" s="13">
        <f t="shared" si="253"/>
        <v>42478.97210648148</v>
      </c>
      <c r="Q2736" s="13">
        <f t="shared" si="254"/>
        <v>42538.97210648148</v>
      </c>
      <c r="R2736" s="7">
        <f t="shared" si="255"/>
        <v>16.2</v>
      </c>
      <c r="S2736" t="str">
        <f t="shared" si="256"/>
        <v>games</v>
      </c>
      <c r="T2736" t="str">
        <f t="shared" si="257"/>
        <v>video games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6">
        <f t="shared" si="252"/>
        <v>4.9516666666666671</v>
      </c>
      <c r="P2737" s="13">
        <f t="shared" si="253"/>
        <v>41771.15996527778</v>
      </c>
      <c r="Q2737" s="13">
        <f t="shared" si="254"/>
        <v>41801.15996527778</v>
      </c>
      <c r="R2737" s="7">
        <f t="shared" si="255"/>
        <v>80.297297297297291</v>
      </c>
      <c r="S2737" t="str">
        <f t="shared" si="256"/>
        <v>games</v>
      </c>
      <c r="T2737" t="str">
        <f t="shared" si="257"/>
        <v>video games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6">
        <f t="shared" si="252"/>
        <v>0.159</v>
      </c>
      <c r="P2738" s="13">
        <f t="shared" si="253"/>
        <v>41691.885729166665</v>
      </c>
      <c r="Q2738" s="13">
        <f t="shared" si="254"/>
        <v>41721.8440625</v>
      </c>
      <c r="R2738" s="7">
        <f t="shared" si="255"/>
        <v>71.55</v>
      </c>
      <c r="S2738" t="str">
        <f t="shared" si="256"/>
        <v>games</v>
      </c>
      <c r="T2738" t="str">
        <f t="shared" si="257"/>
        <v>video games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6">
        <f t="shared" si="252"/>
        <v>41.25</v>
      </c>
      <c r="P2739" s="13">
        <f t="shared" si="253"/>
        <v>40973.490451388891</v>
      </c>
      <c r="Q2739" s="13">
        <f t="shared" si="254"/>
        <v>41003.448784722219</v>
      </c>
      <c r="R2739" s="7">
        <f t="shared" si="255"/>
        <v>23.571428571428573</v>
      </c>
      <c r="S2739" t="str">
        <f t="shared" si="256"/>
        <v>games</v>
      </c>
      <c r="T2739" t="str">
        <f t="shared" si="257"/>
        <v>video games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6">
        <f t="shared" si="252"/>
        <v>0</v>
      </c>
      <c r="P2740" s="13">
        <f t="shared" si="253"/>
        <v>41813.611388888887</v>
      </c>
      <c r="Q2740" s="13">
        <f t="shared" si="254"/>
        <v>41843.611388888887</v>
      </c>
      <c r="R2740" s="7" t="e">
        <f t="shared" si="255"/>
        <v>#DIV/0!</v>
      </c>
      <c r="S2740" t="str">
        <f t="shared" si="256"/>
        <v>games</v>
      </c>
      <c r="T2740" t="str">
        <f t="shared" si="257"/>
        <v>video games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6">
        <f t="shared" si="252"/>
        <v>2.93</v>
      </c>
      <c r="P2741" s="13">
        <f t="shared" si="253"/>
        <v>40952.386979166666</v>
      </c>
      <c r="Q2741" s="13">
        <f t="shared" si="254"/>
        <v>41012.345312500001</v>
      </c>
      <c r="R2741" s="7">
        <f t="shared" si="255"/>
        <v>34.88095238095238</v>
      </c>
      <c r="S2741" t="str">
        <f t="shared" si="256"/>
        <v>games</v>
      </c>
      <c r="T2741" t="str">
        <f t="shared" si="257"/>
        <v>video games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6">
        <f t="shared" si="252"/>
        <v>0.44999999999999996</v>
      </c>
      <c r="P2742" s="13">
        <f t="shared" si="253"/>
        <v>42662.502199074079</v>
      </c>
      <c r="Q2742" s="13">
        <f t="shared" si="254"/>
        <v>42692.543865740736</v>
      </c>
      <c r="R2742" s="7">
        <f t="shared" si="255"/>
        <v>15</v>
      </c>
      <c r="S2742" t="str">
        <f t="shared" si="256"/>
        <v>games</v>
      </c>
      <c r="T2742" t="str">
        <f t="shared" si="257"/>
        <v>video games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6">
        <f t="shared" si="252"/>
        <v>0.51</v>
      </c>
      <c r="P2743" s="13">
        <f t="shared" si="253"/>
        <v>41220.683124999996</v>
      </c>
      <c r="Q2743" s="13">
        <f t="shared" si="254"/>
        <v>41250.683124999996</v>
      </c>
      <c r="R2743" s="7">
        <f t="shared" si="255"/>
        <v>23.181818181818183</v>
      </c>
      <c r="S2743" t="str">
        <f t="shared" si="256"/>
        <v>games</v>
      </c>
      <c r="T2743" t="str">
        <f t="shared" si="257"/>
        <v>video games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6">
        <f t="shared" si="252"/>
        <v>0.04</v>
      </c>
      <c r="P2744" s="13">
        <f t="shared" si="253"/>
        <v>42346.953587962969</v>
      </c>
      <c r="Q2744" s="13">
        <f t="shared" si="254"/>
        <v>42376.953587962969</v>
      </c>
      <c r="R2744" s="7">
        <f t="shared" si="255"/>
        <v>1</v>
      </c>
      <c r="S2744" t="str">
        <f t="shared" si="256"/>
        <v>games</v>
      </c>
      <c r="T2744" t="str">
        <f t="shared" si="257"/>
        <v>video games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6">
        <f t="shared" si="252"/>
        <v>35.537409090909087</v>
      </c>
      <c r="P2745" s="13">
        <f t="shared" si="253"/>
        <v>41963.509386574078</v>
      </c>
      <c r="Q2745" s="13">
        <f t="shared" si="254"/>
        <v>42023.104166666672</v>
      </c>
      <c r="R2745" s="7">
        <f t="shared" si="255"/>
        <v>100.23371794871794</v>
      </c>
      <c r="S2745" t="str">
        <f t="shared" si="256"/>
        <v>games</v>
      </c>
      <c r="T2745" t="str">
        <f t="shared" si="257"/>
        <v>video games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6">
        <f t="shared" si="252"/>
        <v>0.5</v>
      </c>
      <c r="P2746" s="13">
        <f t="shared" si="253"/>
        <v>41835.727083333331</v>
      </c>
      <c r="Q2746" s="13">
        <f t="shared" si="254"/>
        <v>41865.727083333331</v>
      </c>
      <c r="R2746" s="7">
        <f t="shared" si="255"/>
        <v>5</v>
      </c>
      <c r="S2746" t="str">
        <f t="shared" si="256"/>
        <v>games</v>
      </c>
      <c r="T2746" t="str">
        <f t="shared" si="257"/>
        <v>video games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6">
        <f t="shared" si="252"/>
        <v>0.16666666666666669</v>
      </c>
      <c r="P2747" s="13">
        <f t="shared" si="253"/>
        <v>41526.095914351856</v>
      </c>
      <c r="Q2747" s="13">
        <f t="shared" si="254"/>
        <v>41556.095914351856</v>
      </c>
      <c r="R2747" s="7">
        <f t="shared" si="255"/>
        <v>3.3333333333333335</v>
      </c>
      <c r="S2747" t="str">
        <f t="shared" si="256"/>
        <v>games</v>
      </c>
      <c r="T2747" t="str">
        <f t="shared" si="257"/>
        <v>video games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6">
        <f t="shared" si="252"/>
        <v>0.13250000000000001</v>
      </c>
      <c r="P2748" s="13">
        <f t="shared" si="253"/>
        <v>42429.445543981477</v>
      </c>
      <c r="Q2748" s="13">
        <f t="shared" si="254"/>
        <v>42459.403877314813</v>
      </c>
      <c r="R2748" s="7">
        <f t="shared" si="255"/>
        <v>13.25</v>
      </c>
      <c r="S2748" t="str">
        <f t="shared" si="256"/>
        <v>games</v>
      </c>
      <c r="T2748" t="str">
        <f t="shared" si="257"/>
        <v>video games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6">
        <f t="shared" si="252"/>
        <v>3.5704000000000007E-2</v>
      </c>
      <c r="P2749" s="13">
        <f t="shared" si="253"/>
        <v>41009.597314814811</v>
      </c>
      <c r="Q2749" s="13">
        <f t="shared" si="254"/>
        <v>41069.597314814811</v>
      </c>
      <c r="R2749" s="7">
        <f t="shared" si="255"/>
        <v>17.852</v>
      </c>
      <c r="S2749" t="str">
        <f t="shared" si="256"/>
        <v>games</v>
      </c>
      <c r="T2749" t="str">
        <f t="shared" si="257"/>
        <v>video games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6">
        <f t="shared" si="252"/>
        <v>8.3000000000000007</v>
      </c>
      <c r="P2750" s="13">
        <f t="shared" si="253"/>
        <v>42333.348530092597</v>
      </c>
      <c r="Q2750" s="13">
        <f t="shared" si="254"/>
        <v>42363.348530092597</v>
      </c>
      <c r="R2750" s="7">
        <f t="shared" si="255"/>
        <v>10.375</v>
      </c>
      <c r="S2750" t="str">
        <f t="shared" si="256"/>
        <v>games</v>
      </c>
      <c r="T2750" t="str">
        <f t="shared" si="257"/>
        <v>video games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6">
        <f t="shared" si="252"/>
        <v>2.4222222222222221</v>
      </c>
      <c r="P2751" s="13">
        <f t="shared" si="253"/>
        <v>41703.91642361111</v>
      </c>
      <c r="Q2751" s="13">
        <f t="shared" si="254"/>
        <v>41733.874756944446</v>
      </c>
      <c r="R2751" s="7">
        <f t="shared" si="255"/>
        <v>36.333333333333336</v>
      </c>
      <c r="S2751" t="str">
        <f t="shared" si="256"/>
        <v>games</v>
      </c>
      <c r="T2751" t="str">
        <f t="shared" si="257"/>
        <v>video games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252"/>
        <v>0.23809523809523811</v>
      </c>
      <c r="P2752" s="13">
        <f t="shared" si="253"/>
        <v>41722.542407407411</v>
      </c>
      <c r="Q2752" s="13">
        <f t="shared" si="254"/>
        <v>41735.542407407411</v>
      </c>
      <c r="R2752" s="7">
        <f t="shared" si="255"/>
        <v>5</v>
      </c>
      <c r="S2752" t="str">
        <f t="shared" si="256"/>
        <v>games</v>
      </c>
      <c r="T2752" t="str">
        <f t="shared" si="257"/>
        <v>video games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6">
        <f t="shared" si="252"/>
        <v>0</v>
      </c>
      <c r="P2753" s="13">
        <f t="shared" si="253"/>
        <v>40799.622685185182</v>
      </c>
      <c r="Q2753" s="13">
        <f t="shared" si="254"/>
        <v>40844.622685185182</v>
      </c>
      <c r="R2753" s="7" t="e">
        <f t="shared" si="255"/>
        <v>#DIV/0!</v>
      </c>
      <c r="S2753" t="str">
        <f t="shared" si="256"/>
        <v>games</v>
      </c>
      <c r="T2753" t="str">
        <f t="shared" si="257"/>
        <v>video games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6">
        <f t="shared" ref="O2754:O2817" si="258">(E2754/D2754)*100</f>
        <v>1.1599999999999999E-2</v>
      </c>
      <c r="P2754" s="13">
        <f t="shared" ref="P2754:P2817" si="259">(((J2754/60)/60)/24)+DATE(1970,1,1)+(-6/24)</f>
        <v>42412.684212962966</v>
      </c>
      <c r="Q2754" s="13">
        <f t="shared" ref="Q2754:Q2817" si="260">(((I2754/60)/60)/24)+DATE(1970,1,1)+(-6/24)</f>
        <v>42442.642546296294</v>
      </c>
      <c r="R2754" s="7">
        <f t="shared" ref="R2754:R2817" si="261">E2754/L2754</f>
        <v>5.8</v>
      </c>
      <c r="S2754" t="str">
        <f t="shared" ref="S2754:S2817" si="262">LEFT(N2754,SEARCH("/",N2754,1)-1)</f>
        <v>games</v>
      </c>
      <c r="T2754" t="str">
        <f t="shared" ref="T2754:T2817" si="263">RIGHT(N2754,LEN(N2754)-SEARCH("/",N2754,1))</f>
        <v>video games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6">
        <f t="shared" si="258"/>
        <v>0</v>
      </c>
      <c r="P2755" s="13">
        <f t="shared" si="259"/>
        <v>41410.453993055555</v>
      </c>
      <c r="Q2755" s="13">
        <f t="shared" si="260"/>
        <v>41424.453993055555</v>
      </c>
      <c r="R2755" s="7" t="e">
        <f t="shared" si="261"/>
        <v>#DIV/0!</v>
      </c>
      <c r="S2755" t="str">
        <f t="shared" si="262"/>
        <v>games</v>
      </c>
      <c r="T2755" t="str">
        <f t="shared" si="263"/>
        <v>video games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6">
        <f t="shared" si="258"/>
        <v>0.22</v>
      </c>
      <c r="P2756" s="13">
        <f t="shared" si="259"/>
        <v>41718.2737037037</v>
      </c>
      <c r="Q2756" s="13">
        <f t="shared" si="260"/>
        <v>41748.2737037037</v>
      </c>
      <c r="R2756" s="7">
        <f t="shared" si="261"/>
        <v>3.6666666666666665</v>
      </c>
      <c r="S2756" t="str">
        <f t="shared" si="262"/>
        <v>games</v>
      </c>
      <c r="T2756" t="str">
        <f t="shared" si="263"/>
        <v>video games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6">
        <f t="shared" si="258"/>
        <v>0.47222222222222221</v>
      </c>
      <c r="P2757" s="13">
        <f t="shared" si="259"/>
        <v>42094.417256944449</v>
      </c>
      <c r="Q2757" s="13">
        <f t="shared" si="260"/>
        <v>42124.417256944449</v>
      </c>
      <c r="R2757" s="7">
        <f t="shared" si="261"/>
        <v>60.714285714285715</v>
      </c>
      <c r="S2757" t="str">
        <f t="shared" si="262"/>
        <v>games</v>
      </c>
      <c r="T2757" t="str">
        <f t="shared" si="263"/>
        <v>mobile games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6">
        <f t="shared" si="258"/>
        <v>0</v>
      </c>
      <c r="P2758" s="13">
        <f t="shared" si="259"/>
        <v>42212.374189814815</v>
      </c>
      <c r="Q2758" s="13">
        <f t="shared" si="260"/>
        <v>42272.374189814815</v>
      </c>
      <c r="R2758" s="7" t="e">
        <f t="shared" si="261"/>
        <v>#DIV/0!</v>
      </c>
      <c r="S2758" t="str">
        <f t="shared" si="262"/>
        <v>games</v>
      </c>
      <c r="T2758" t="str">
        <f t="shared" si="263"/>
        <v>mobile games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6">
        <f t="shared" si="258"/>
        <v>0.5</v>
      </c>
      <c r="P2759" s="13">
        <f t="shared" si="259"/>
        <v>42535.077476851846</v>
      </c>
      <c r="Q2759" s="13">
        <f t="shared" si="260"/>
        <v>42565.077476851846</v>
      </c>
      <c r="R2759" s="7">
        <f t="shared" si="261"/>
        <v>5</v>
      </c>
      <c r="S2759" t="str">
        <f t="shared" si="262"/>
        <v>games</v>
      </c>
      <c r="T2759" t="str">
        <f t="shared" si="263"/>
        <v>mobile games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6">
        <f t="shared" si="258"/>
        <v>1.6714285714285713</v>
      </c>
      <c r="P2760" s="13">
        <f t="shared" si="259"/>
        <v>41926.604166666664</v>
      </c>
      <c r="Q2760" s="13">
        <f t="shared" si="260"/>
        <v>41957.645833333328</v>
      </c>
      <c r="R2760" s="7">
        <f t="shared" si="261"/>
        <v>25.434782608695652</v>
      </c>
      <c r="S2760" t="str">
        <f t="shared" si="262"/>
        <v>games</v>
      </c>
      <c r="T2760" t="str">
        <f t="shared" si="263"/>
        <v>mobile games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6">
        <f t="shared" si="258"/>
        <v>0.1</v>
      </c>
      <c r="P2761" s="13">
        <f t="shared" si="259"/>
        <v>41828.399502314816</v>
      </c>
      <c r="Q2761" s="13">
        <f t="shared" si="260"/>
        <v>41858.399502314816</v>
      </c>
      <c r="R2761" s="7">
        <f t="shared" si="261"/>
        <v>1</v>
      </c>
      <c r="S2761" t="str">
        <f t="shared" si="262"/>
        <v>games</v>
      </c>
      <c r="T2761" t="str">
        <f t="shared" si="263"/>
        <v>mobile games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6">
        <f t="shared" si="258"/>
        <v>0.105</v>
      </c>
      <c r="P2762" s="13">
        <f t="shared" si="259"/>
        <v>42496.014965277776</v>
      </c>
      <c r="Q2762" s="13">
        <f t="shared" si="260"/>
        <v>42526.014965277776</v>
      </c>
      <c r="R2762" s="7">
        <f t="shared" si="261"/>
        <v>10.5</v>
      </c>
      <c r="S2762" t="str">
        <f t="shared" si="262"/>
        <v>games</v>
      </c>
      <c r="T2762" t="str">
        <f t="shared" si="263"/>
        <v>mobile games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6">
        <f t="shared" si="258"/>
        <v>0.22</v>
      </c>
      <c r="P2763" s="13">
        <f t="shared" si="259"/>
        <v>41908.746527777781</v>
      </c>
      <c r="Q2763" s="13">
        <f t="shared" si="260"/>
        <v>41968.788194444445</v>
      </c>
      <c r="R2763" s="7">
        <f t="shared" si="261"/>
        <v>3.6666666666666665</v>
      </c>
      <c r="S2763" t="str">
        <f t="shared" si="262"/>
        <v>games</v>
      </c>
      <c r="T2763" t="str">
        <f t="shared" si="263"/>
        <v>mobile games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6">
        <f t="shared" si="258"/>
        <v>0</v>
      </c>
      <c r="P2764" s="13">
        <f t="shared" si="259"/>
        <v>42332.658194444448</v>
      </c>
      <c r="Q2764" s="13">
        <f t="shared" si="260"/>
        <v>42362.658194444448</v>
      </c>
      <c r="R2764" s="7" t="e">
        <f t="shared" si="261"/>
        <v>#DIV/0!</v>
      </c>
      <c r="S2764" t="str">
        <f t="shared" si="262"/>
        <v>games</v>
      </c>
      <c r="T2764" t="str">
        <f t="shared" si="263"/>
        <v>mobile games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6">
        <f t="shared" si="258"/>
        <v>14.38</v>
      </c>
      <c r="P2765" s="13">
        <f t="shared" si="259"/>
        <v>42705.865405092598</v>
      </c>
      <c r="Q2765" s="13">
        <f t="shared" si="260"/>
        <v>42735.865405092598</v>
      </c>
      <c r="R2765" s="7">
        <f t="shared" si="261"/>
        <v>110.61538461538461</v>
      </c>
      <c r="S2765" t="str">
        <f t="shared" si="262"/>
        <v>games</v>
      </c>
      <c r="T2765" t="str">
        <f t="shared" si="263"/>
        <v>mobile games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6">
        <f t="shared" si="258"/>
        <v>0.66666666666666674</v>
      </c>
      <c r="P2766" s="13">
        <f t="shared" si="259"/>
        <v>41821.157187500001</v>
      </c>
      <c r="Q2766" s="13">
        <f t="shared" si="260"/>
        <v>41851.157187500001</v>
      </c>
      <c r="R2766" s="7">
        <f t="shared" si="261"/>
        <v>20</v>
      </c>
      <c r="S2766" t="str">
        <f t="shared" si="262"/>
        <v>games</v>
      </c>
      <c r="T2766" t="str">
        <f t="shared" si="263"/>
        <v>mobile games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6">
        <f t="shared" si="258"/>
        <v>4.0000000000000001E-3</v>
      </c>
      <c r="P2767" s="13">
        <f t="shared" si="259"/>
        <v>41958.035046296296</v>
      </c>
      <c r="Q2767" s="13">
        <f t="shared" si="260"/>
        <v>41971.939583333333</v>
      </c>
      <c r="R2767" s="7">
        <f t="shared" si="261"/>
        <v>1</v>
      </c>
      <c r="S2767" t="str">
        <f t="shared" si="262"/>
        <v>games</v>
      </c>
      <c r="T2767" t="str">
        <f t="shared" si="263"/>
        <v>mobile games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6">
        <f t="shared" si="258"/>
        <v>5</v>
      </c>
      <c r="P2768" s="13">
        <f t="shared" si="259"/>
        <v>42558.739513888882</v>
      </c>
      <c r="Q2768" s="13">
        <f t="shared" si="260"/>
        <v>42588.739513888882</v>
      </c>
      <c r="R2768" s="7">
        <f t="shared" si="261"/>
        <v>50</v>
      </c>
      <c r="S2768" t="str">
        <f t="shared" si="262"/>
        <v>games</v>
      </c>
      <c r="T2768" t="str">
        <f t="shared" si="263"/>
        <v>mobile games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6">
        <f t="shared" si="258"/>
        <v>6.4439140811455857</v>
      </c>
      <c r="P2769" s="13">
        <f t="shared" si="259"/>
        <v>42327.421631944439</v>
      </c>
      <c r="Q2769" s="13">
        <f t="shared" si="260"/>
        <v>42357.421631944439</v>
      </c>
      <c r="R2769" s="7">
        <f t="shared" si="261"/>
        <v>45</v>
      </c>
      <c r="S2769" t="str">
        <f t="shared" si="262"/>
        <v>games</v>
      </c>
      <c r="T2769" t="str">
        <f t="shared" si="263"/>
        <v>mobile games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6">
        <f t="shared" si="258"/>
        <v>39.5</v>
      </c>
      <c r="P2770" s="13">
        <f t="shared" si="259"/>
        <v>42453.569687499999</v>
      </c>
      <c r="Q2770" s="13">
        <f t="shared" si="260"/>
        <v>42483.569687499999</v>
      </c>
      <c r="R2770" s="7">
        <f t="shared" si="261"/>
        <v>253.2051282051282</v>
      </c>
      <c r="S2770" t="str">
        <f t="shared" si="262"/>
        <v>games</v>
      </c>
      <c r="T2770" t="str">
        <f t="shared" si="263"/>
        <v>mobile games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6">
        <f t="shared" si="258"/>
        <v>0.35714285714285715</v>
      </c>
      <c r="P2771" s="13">
        <f t="shared" si="259"/>
        <v>42736.6566087963</v>
      </c>
      <c r="Q2771" s="13">
        <f t="shared" si="260"/>
        <v>42756.6566087963</v>
      </c>
      <c r="R2771" s="7">
        <f t="shared" si="261"/>
        <v>31.25</v>
      </c>
      <c r="S2771" t="str">
        <f t="shared" si="262"/>
        <v>games</v>
      </c>
      <c r="T2771" t="str">
        <f t="shared" si="263"/>
        <v>mobile games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6">
        <f t="shared" si="258"/>
        <v>6.25E-2</v>
      </c>
      <c r="P2772" s="13">
        <f t="shared" si="259"/>
        <v>41975.097523148142</v>
      </c>
      <c r="Q2772" s="13">
        <f t="shared" si="260"/>
        <v>42005.097523148142</v>
      </c>
      <c r="R2772" s="7">
        <f t="shared" si="261"/>
        <v>5</v>
      </c>
      <c r="S2772" t="str">
        <f t="shared" si="262"/>
        <v>games</v>
      </c>
      <c r="T2772" t="str">
        <f t="shared" si="263"/>
        <v>mobile games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6">
        <f t="shared" si="258"/>
        <v>0</v>
      </c>
      <c r="P2773" s="13">
        <f t="shared" si="259"/>
        <v>42192.212048611109</v>
      </c>
      <c r="Q2773" s="13">
        <f t="shared" si="260"/>
        <v>42222.212048611109</v>
      </c>
      <c r="R2773" s="7" t="e">
        <f t="shared" si="261"/>
        <v>#DIV/0!</v>
      </c>
      <c r="S2773" t="str">
        <f t="shared" si="262"/>
        <v>games</v>
      </c>
      <c r="T2773" t="str">
        <f t="shared" si="263"/>
        <v>mobile games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6">
        <f t="shared" si="258"/>
        <v>0</v>
      </c>
      <c r="P2774" s="13">
        <f t="shared" si="259"/>
        <v>42164.449652777781</v>
      </c>
      <c r="Q2774" s="13">
        <f t="shared" si="260"/>
        <v>42194.449652777781</v>
      </c>
      <c r="R2774" s="7" t="e">
        <f t="shared" si="261"/>
        <v>#DIV/0!</v>
      </c>
      <c r="S2774" t="str">
        <f t="shared" si="262"/>
        <v>games</v>
      </c>
      <c r="T2774" t="str">
        <f t="shared" si="263"/>
        <v>mobile games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6">
        <f t="shared" si="258"/>
        <v>0</v>
      </c>
      <c r="P2775" s="13">
        <f t="shared" si="259"/>
        <v>42021.756099537044</v>
      </c>
      <c r="Q2775" s="13">
        <f t="shared" si="260"/>
        <v>42051.756099537044</v>
      </c>
      <c r="R2775" s="7" t="e">
        <f t="shared" si="261"/>
        <v>#DIV/0!</v>
      </c>
      <c r="S2775" t="str">
        <f t="shared" si="262"/>
        <v>games</v>
      </c>
      <c r="T2775" t="str">
        <f t="shared" si="263"/>
        <v>mobile games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6">
        <f t="shared" si="258"/>
        <v>0.41333333333333333</v>
      </c>
      <c r="P2776" s="13">
        <f t="shared" si="259"/>
        <v>42324.94358796296</v>
      </c>
      <c r="Q2776" s="13">
        <f t="shared" si="260"/>
        <v>42354.94358796296</v>
      </c>
      <c r="R2776" s="7">
        <f t="shared" si="261"/>
        <v>23.25</v>
      </c>
      <c r="S2776" t="str">
        <f t="shared" si="262"/>
        <v>games</v>
      </c>
      <c r="T2776" t="str">
        <f t="shared" si="263"/>
        <v>mobile games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6">
        <f t="shared" si="258"/>
        <v>0</v>
      </c>
      <c r="P2777" s="13">
        <f t="shared" si="259"/>
        <v>42092.931944444441</v>
      </c>
      <c r="Q2777" s="13">
        <f t="shared" si="260"/>
        <v>42122.931944444441</v>
      </c>
      <c r="R2777" s="7" t="e">
        <f t="shared" si="261"/>
        <v>#DIV/0!</v>
      </c>
      <c r="S2777" t="str">
        <f t="shared" si="262"/>
        <v>food</v>
      </c>
      <c r="T2777" t="str">
        <f t="shared" si="263"/>
        <v>food trucks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6">
        <f t="shared" si="258"/>
        <v>0.125</v>
      </c>
      <c r="P2778" s="13">
        <f t="shared" si="259"/>
        <v>41854.497592592597</v>
      </c>
      <c r="Q2778" s="13">
        <f t="shared" si="260"/>
        <v>41914.497592592597</v>
      </c>
      <c r="R2778" s="7">
        <f t="shared" si="261"/>
        <v>100</v>
      </c>
      <c r="S2778" t="str">
        <f t="shared" si="262"/>
        <v>food</v>
      </c>
      <c r="T2778" t="str">
        <f t="shared" si="263"/>
        <v>food trucks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6">
        <f t="shared" si="258"/>
        <v>8.8333333333333339</v>
      </c>
      <c r="P2779" s="13">
        <f t="shared" si="259"/>
        <v>41723.7033912037</v>
      </c>
      <c r="Q2779" s="13">
        <f t="shared" si="260"/>
        <v>41761.7033912037</v>
      </c>
      <c r="R2779" s="7">
        <f t="shared" si="261"/>
        <v>44.166666666666664</v>
      </c>
      <c r="S2779" t="str">
        <f t="shared" si="262"/>
        <v>food</v>
      </c>
      <c r="T2779" t="str">
        <f t="shared" si="263"/>
        <v>food trucks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6">
        <f t="shared" si="258"/>
        <v>0</v>
      </c>
      <c r="P2780" s="13">
        <f t="shared" si="259"/>
        <v>41871.722025462965</v>
      </c>
      <c r="Q2780" s="13">
        <f t="shared" si="260"/>
        <v>41931.722025462965</v>
      </c>
      <c r="R2780" s="7" t="e">
        <f t="shared" si="261"/>
        <v>#DIV/0!</v>
      </c>
      <c r="S2780" t="str">
        <f t="shared" si="262"/>
        <v>food</v>
      </c>
      <c r="T2780" t="str">
        <f t="shared" si="263"/>
        <v>food trucks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6">
        <f t="shared" si="258"/>
        <v>0.48666666666666669</v>
      </c>
      <c r="P2781" s="13">
        <f t="shared" si="259"/>
        <v>42674.921076388884</v>
      </c>
      <c r="Q2781" s="13">
        <f t="shared" si="260"/>
        <v>42704.962743055556</v>
      </c>
      <c r="R2781" s="7">
        <f t="shared" si="261"/>
        <v>24.333333333333332</v>
      </c>
      <c r="S2781" t="str">
        <f t="shared" si="262"/>
        <v>food</v>
      </c>
      <c r="T2781" t="str">
        <f t="shared" si="263"/>
        <v>food trucks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6">
        <f t="shared" si="258"/>
        <v>0.15</v>
      </c>
      <c r="P2782" s="13">
        <f t="shared" si="259"/>
        <v>42507.46025462963</v>
      </c>
      <c r="Q2782" s="13">
        <f t="shared" si="260"/>
        <v>42537.46025462963</v>
      </c>
      <c r="R2782" s="7">
        <f t="shared" si="261"/>
        <v>37.5</v>
      </c>
      <c r="S2782" t="str">
        <f t="shared" si="262"/>
        <v>food</v>
      </c>
      <c r="T2782" t="str">
        <f t="shared" si="263"/>
        <v>food trucks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6">
        <f t="shared" si="258"/>
        <v>10.08</v>
      </c>
      <c r="P2783" s="13">
        <f t="shared" si="259"/>
        <v>42317.704571759255</v>
      </c>
      <c r="Q2783" s="13">
        <f t="shared" si="260"/>
        <v>42377.704571759255</v>
      </c>
      <c r="R2783" s="7">
        <f t="shared" si="261"/>
        <v>42</v>
      </c>
      <c r="S2783" t="str">
        <f t="shared" si="262"/>
        <v>food</v>
      </c>
      <c r="T2783" t="str">
        <f t="shared" si="263"/>
        <v>food trucks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6">
        <f t="shared" si="258"/>
        <v>0</v>
      </c>
      <c r="P2784" s="13">
        <f t="shared" si="259"/>
        <v>42223.852581018517</v>
      </c>
      <c r="Q2784" s="13">
        <f t="shared" si="260"/>
        <v>42253.852581018517</v>
      </c>
      <c r="R2784" s="7" t="e">
        <f t="shared" si="261"/>
        <v>#DIV/0!</v>
      </c>
      <c r="S2784" t="str">
        <f t="shared" si="262"/>
        <v>food</v>
      </c>
      <c r="T2784" t="str">
        <f t="shared" si="263"/>
        <v>food trucks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6">
        <f t="shared" si="258"/>
        <v>5.6937500000000005</v>
      </c>
      <c r="P2785" s="13">
        <f t="shared" si="259"/>
        <v>42109.459629629629</v>
      </c>
      <c r="Q2785" s="13">
        <f t="shared" si="260"/>
        <v>42139.459629629629</v>
      </c>
      <c r="R2785" s="7">
        <f t="shared" si="261"/>
        <v>60.733333333333334</v>
      </c>
      <c r="S2785" t="str">
        <f t="shared" si="262"/>
        <v>food</v>
      </c>
      <c r="T2785" t="str">
        <f t="shared" si="263"/>
        <v>food trucks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6">
        <f t="shared" si="258"/>
        <v>0.625</v>
      </c>
      <c r="P2786" s="13">
        <f t="shared" si="259"/>
        <v>42143.464178240742</v>
      </c>
      <c r="Q2786" s="13">
        <f t="shared" si="260"/>
        <v>42173.464178240742</v>
      </c>
      <c r="R2786" s="7">
        <f t="shared" si="261"/>
        <v>50</v>
      </c>
      <c r="S2786" t="str">
        <f t="shared" si="262"/>
        <v>food</v>
      </c>
      <c r="T2786" t="str">
        <f t="shared" si="263"/>
        <v>food trucks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6">
        <f t="shared" si="258"/>
        <v>6.5</v>
      </c>
      <c r="P2787" s="13">
        <f t="shared" si="259"/>
        <v>42222.858865740738</v>
      </c>
      <c r="Q2787" s="13">
        <f t="shared" si="260"/>
        <v>42252.858865740738</v>
      </c>
      <c r="R2787" s="7">
        <f t="shared" si="261"/>
        <v>108.33333333333333</v>
      </c>
      <c r="S2787" t="str">
        <f t="shared" si="262"/>
        <v>food</v>
      </c>
      <c r="T2787" t="str">
        <f t="shared" si="263"/>
        <v>food trucks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6">
        <f t="shared" si="258"/>
        <v>0.752</v>
      </c>
      <c r="P2788" s="13">
        <f t="shared" si="259"/>
        <v>41835.513981481483</v>
      </c>
      <c r="Q2788" s="13">
        <f t="shared" si="260"/>
        <v>41865.513981481483</v>
      </c>
      <c r="R2788" s="7">
        <f t="shared" si="261"/>
        <v>23.5</v>
      </c>
      <c r="S2788" t="str">
        <f t="shared" si="262"/>
        <v>food</v>
      </c>
      <c r="T2788" t="str">
        <f t="shared" si="263"/>
        <v>food trucks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6">
        <f t="shared" si="258"/>
        <v>0</v>
      </c>
      <c r="P2789" s="13">
        <f t="shared" si="259"/>
        <v>42028.82131944444</v>
      </c>
      <c r="Q2789" s="13">
        <f t="shared" si="260"/>
        <v>42058.82131944444</v>
      </c>
      <c r="R2789" s="7" t="e">
        <f t="shared" si="261"/>
        <v>#DIV/0!</v>
      </c>
      <c r="S2789" t="str">
        <f t="shared" si="262"/>
        <v>food</v>
      </c>
      <c r="T2789" t="str">
        <f t="shared" si="263"/>
        <v>food trucks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6">
        <f t="shared" si="258"/>
        <v>1.51</v>
      </c>
      <c r="P2790" s="13">
        <f t="shared" si="259"/>
        <v>41918.378240740742</v>
      </c>
      <c r="Q2790" s="13">
        <f t="shared" si="260"/>
        <v>41978.419907407413</v>
      </c>
      <c r="R2790" s="7">
        <f t="shared" si="261"/>
        <v>50.333333333333336</v>
      </c>
      <c r="S2790" t="str">
        <f t="shared" si="262"/>
        <v>food</v>
      </c>
      <c r="T2790" t="str">
        <f t="shared" si="263"/>
        <v>food trucks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6">
        <f t="shared" si="258"/>
        <v>0.46666666666666673</v>
      </c>
      <c r="P2791" s="13">
        <f t="shared" si="259"/>
        <v>41951.84175925926</v>
      </c>
      <c r="Q2791" s="13">
        <f t="shared" si="260"/>
        <v>41981.84175925926</v>
      </c>
      <c r="R2791" s="7">
        <f t="shared" si="261"/>
        <v>11.666666666666666</v>
      </c>
      <c r="S2791" t="str">
        <f t="shared" si="262"/>
        <v>food</v>
      </c>
      <c r="T2791" t="str">
        <f t="shared" si="263"/>
        <v>food trucks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6">
        <f t="shared" si="258"/>
        <v>0</v>
      </c>
      <c r="P2792" s="13">
        <f t="shared" si="259"/>
        <v>42154.476446759261</v>
      </c>
      <c r="Q2792" s="13">
        <f t="shared" si="260"/>
        <v>42185.40625</v>
      </c>
      <c r="R2792" s="7" t="e">
        <f t="shared" si="261"/>
        <v>#DIV/0!</v>
      </c>
      <c r="S2792" t="str">
        <f t="shared" si="262"/>
        <v>food</v>
      </c>
      <c r="T2792" t="str">
        <f t="shared" si="263"/>
        <v>food trucks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6">
        <f t="shared" si="258"/>
        <v>3.85</v>
      </c>
      <c r="P2793" s="13">
        <f t="shared" si="259"/>
        <v>42060.904930555553</v>
      </c>
      <c r="Q2793" s="13">
        <f t="shared" si="260"/>
        <v>42090.863263888896</v>
      </c>
      <c r="R2793" s="7">
        <f t="shared" si="261"/>
        <v>60.789473684210527</v>
      </c>
      <c r="S2793" t="str">
        <f t="shared" si="262"/>
        <v>food</v>
      </c>
      <c r="T2793" t="str">
        <f t="shared" si="263"/>
        <v>food trucks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6">
        <f t="shared" si="258"/>
        <v>0</v>
      </c>
      <c r="P2794" s="13">
        <f t="shared" si="259"/>
        <v>42122.379502314812</v>
      </c>
      <c r="Q2794" s="13">
        <f t="shared" si="260"/>
        <v>42143.379502314812</v>
      </c>
      <c r="R2794" s="7" t="e">
        <f t="shared" si="261"/>
        <v>#DIV/0!</v>
      </c>
      <c r="S2794" t="str">
        <f t="shared" si="262"/>
        <v>food</v>
      </c>
      <c r="T2794" t="str">
        <f t="shared" si="263"/>
        <v>food trucks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6">
        <f t="shared" si="258"/>
        <v>5.8333333333333341E-2</v>
      </c>
      <c r="P2795" s="13">
        <f t="shared" si="259"/>
        <v>41876.433611111112</v>
      </c>
      <c r="Q2795" s="13">
        <f t="shared" si="260"/>
        <v>41907.433611111112</v>
      </c>
      <c r="R2795" s="7">
        <f t="shared" si="261"/>
        <v>17.5</v>
      </c>
      <c r="S2795" t="str">
        <f t="shared" si="262"/>
        <v>food</v>
      </c>
      <c r="T2795" t="str">
        <f t="shared" si="263"/>
        <v>food trucks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6">
        <f t="shared" si="258"/>
        <v>0</v>
      </c>
      <c r="P2796" s="13">
        <f t="shared" si="259"/>
        <v>41830.473611111112</v>
      </c>
      <c r="Q2796" s="13">
        <f t="shared" si="260"/>
        <v>41860.473611111112</v>
      </c>
      <c r="R2796" s="7" t="e">
        <f t="shared" si="261"/>
        <v>#DIV/0!</v>
      </c>
      <c r="S2796" t="str">
        <f t="shared" si="262"/>
        <v>food</v>
      </c>
      <c r="T2796" t="str">
        <f t="shared" si="263"/>
        <v>food trucks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6">
        <f t="shared" si="258"/>
        <v>0</v>
      </c>
      <c r="P2797" s="13">
        <f t="shared" si="259"/>
        <v>42509.474328703705</v>
      </c>
      <c r="Q2797" s="13">
        <f t="shared" si="260"/>
        <v>42539.474328703705</v>
      </c>
      <c r="R2797" s="7" t="e">
        <f t="shared" si="261"/>
        <v>#DIV/0!</v>
      </c>
      <c r="S2797" t="str">
        <f t="shared" si="262"/>
        <v>food</v>
      </c>
      <c r="T2797" t="str">
        <f t="shared" si="263"/>
        <v>food trucks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6">
        <f t="shared" si="258"/>
        <v>20.705000000000002</v>
      </c>
      <c r="P2798" s="13">
        <f t="shared" si="259"/>
        <v>41791.964467592588</v>
      </c>
      <c r="Q2798" s="13">
        <f t="shared" si="260"/>
        <v>41825.964467592588</v>
      </c>
      <c r="R2798" s="7">
        <f t="shared" si="261"/>
        <v>82.82</v>
      </c>
      <c r="S2798" t="str">
        <f t="shared" si="262"/>
        <v>food</v>
      </c>
      <c r="T2798" t="str">
        <f t="shared" si="263"/>
        <v>food trucks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6">
        <f t="shared" si="258"/>
        <v>19.139999999999997</v>
      </c>
      <c r="P2799" s="13">
        <f t="shared" si="259"/>
        <v>42150.235439814816</v>
      </c>
      <c r="Q2799" s="13">
        <f t="shared" si="260"/>
        <v>42180.916666666672</v>
      </c>
      <c r="R2799" s="7">
        <f t="shared" si="261"/>
        <v>358.875</v>
      </c>
      <c r="S2799" t="str">
        <f t="shared" si="262"/>
        <v>food</v>
      </c>
      <c r="T2799" t="str">
        <f t="shared" si="263"/>
        <v>food trucks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6">
        <f t="shared" si="258"/>
        <v>1.6316666666666666</v>
      </c>
      <c r="P2800" s="13">
        <f t="shared" si="259"/>
        <v>41863.484895833331</v>
      </c>
      <c r="Q2800" s="13">
        <f t="shared" si="260"/>
        <v>41894.484895833331</v>
      </c>
      <c r="R2800" s="7">
        <f t="shared" si="261"/>
        <v>61.1875</v>
      </c>
      <c r="S2800" t="str">
        <f t="shared" si="262"/>
        <v>food</v>
      </c>
      <c r="T2800" t="str">
        <f t="shared" si="263"/>
        <v>food trucks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6">
        <f t="shared" si="258"/>
        <v>5.6666666666666661</v>
      </c>
      <c r="P2801" s="13">
        <f t="shared" si="259"/>
        <v>42604.803993055553</v>
      </c>
      <c r="Q2801" s="13">
        <f t="shared" si="260"/>
        <v>42634.803993055553</v>
      </c>
      <c r="R2801" s="7">
        <f t="shared" si="261"/>
        <v>340</v>
      </c>
      <c r="S2801" t="str">
        <f t="shared" si="262"/>
        <v>food</v>
      </c>
      <c r="T2801" t="str">
        <f t="shared" si="263"/>
        <v>food trucks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6">
        <f t="shared" si="258"/>
        <v>0.16999999999999998</v>
      </c>
      <c r="P2802" s="13">
        <f t="shared" si="259"/>
        <v>42027.103738425925</v>
      </c>
      <c r="Q2802" s="13">
        <f t="shared" si="260"/>
        <v>42057.103738425925</v>
      </c>
      <c r="R2802" s="7">
        <f t="shared" si="261"/>
        <v>5.666666666666667</v>
      </c>
      <c r="S2802" t="str">
        <f t="shared" si="262"/>
        <v>food</v>
      </c>
      <c r="T2802" t="str">
        <f t="shared" si="263"/>
        <v>food trucks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6">
        <f t="shared" si="258"/>
        <v>0.4</v>
      </c>
      <c r="P2803" s="13">
        <f t="shared" si="259"/>
        <v>42124.643182870372</v>
      </c>
      <c r="Q2803" s="13">
        <f t="shared" si="260"/>
        <v>42154.643182870372</v>
      </c>
      <c r="R2803" s="7">
        <f t="shared" si="261"/>
        <v>50</v>
      </c>
      <c r="S2803" t="str">
        <f t="shared" si="262"/>
        <v>food</v>
      </c>
      <c r="T2803" t="str">
        <f t="shared" si="263"/>
        <v>food trucks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6">
        <f t="shared" si="258"/>
        <v>0.1</v>
      </c>
      <c r="P2804" s="13">
        <f t="shared" si="259"/>
        <v>41938.554710648146</v>
      </c>
      <c r="Q2804" s="13">
        <f t="shared" si="260"/>
        <v>41956.596377314811</v>
      </c>
      <c r="R2804" s="7">
        <f t="shared" si="261"/>
        <v>25</v>
      </c>
      <c r="S2804" t="str">
        <f t="shared" si="262"/>
        <v>food</v>
      </c>
      <c r="T2804" t="str">
        <f t="shared" si="263"/>
        <v>food trucks</v>
      </c>
    </row>
    <row r="2805" spans="1:20" ht="16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6">
        <f t="shared" si="258"/>
        <v>0</v>
      </c>
      <c r="P2805" s="13">
        <f t="shared" si="259"/>
        <v>41841.432314814818</v>
      </c>
      <c r="Q2805" s="13">
        <f t="shared" si="260"/>
        <v>41871.432314814818</v>
      </c>
      <c r="R2805" s="7" t="e">
        <f t="shared" si="261"/>
        <v>#DIV/0!</v>
      </c>
      <c r="S2805" t="str">
        <f t="shared" si="262"/>
        <v>food</v>
      </c>
      <c r="T2805" t="str">
        <f t="shared" si="263"/>
        <v>food trucks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6">
        <f t="shared" si="258"/>
        <v>2.4E-2</v>
      </c>
      <c r="P2806" s="13">
        <f t="shared" si="259"/>
        <v>42183.935844907406</v>
      </c>
      <c r="Q2806" s="13">
        <f t="shared" si="260"/>
        <v>42218.935844907406</v>
      </c>
      <c r="R2806" s="7">
        <f t="shared" si="261"/>
        <v>30</v>
      </c>
      <c r="S2806" t="str">
        <f t="shared" si="262"/>
        <v>food</v>
      </c>
      <c r="T2806" t="str">
        <f t="shared" si="263"/>
        <v>food trucks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6">
        <f t="shared" si="258"/>
        <v>5.9066666666666672</v>
      </c>
      <c r="P2807" s="13">
        <f t="shared" si="259"/>
        <v>42468.59174768519</v>
      </c>
      <c r="Q2807" s="13">
        <f t="shared" si="260"/>
        <v>42498.59174768519</v>
      </c>
      <c r="R2807" s="7">
        <f t="shared" si="261"/>
        <v>46.631578947368418</v>
      </c>
      <c r="S2807" t="str">
        <f t="shared" si="262"/>
        <v>food</v>
      </c>
      <c r="T2807" t="str">
        <f t="shared" si="263"/>
        <v>food trucks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6">
        <f t="shared" si="258"/>
        <v>2.9250000000000003</v>
      </c>
      <c r="P2808" s="13">
        <f t="shared" si="259"/>
        <v>42170.478460648148</v>
      </c>
      <c r="Q2808" s="13">
        <f t="shared" si="260"/>
        <v>42200.478460648148</v>
      </c>
      <c r="R2808" s="7">
        <f t="shared" si="261"/>
        <v>65</v>
      </c>
      <c r="S2808" t="str">
        <f t="shared" si="262"/>
        <v>food</v>
      </c>
      <c r="T2808" t="str">
        <f t="shared" si="263"/>
        <v>food trucks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6">
        <f t="shared" si="258"/>
        <v>5.7142857142857143E-3</v>
      </c>
      <c r="P2809" s="13">
        <f t="shared" si="259"/>
        <v>42745.769652777773</v>
      </c>
      <c r="Q2809" s="13">
        <f t="shared" si="260"/>
        <v>42800.291666666672</v>
      </c>
      <c r="R2809" s="7">
        <f t="shared" si="261"/>
        <v>10</v>
      </c>
      <c r="S2809" t="str">
        <f t="shared" si="262"/>
        <v>food</v>
      </c>
      <c r="T2809" t="str">
        <f t="shared" si="263"/>
        <v>food trucks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6">
        <f t="shared" si="258"/>
        <v>0</v>
      </c>
      <c r="P2810" s="13">
        <f t="shared" si="259"/>
        <v>41897.410833333335</v>
      </c>
      <c r="Q2810" s="13">
        <f t="shared" si="260"/>
        <v>41927.410833333335</v>
      </c>
      <c r="R2810" s="7" t="e">
        <f t="shared" si="261"/>
        <v>#DIV/0!</v>
      </c>
      <c r="S2810" t="str">
        <f t="shared" si="262"/>
        <v>food</v>
      </c>
      <c r="T2810" t="str">
        <f t="shared" si="263"/>
        <v>food trucks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6">
        <f t="shared" si="258"/>
        <v>6.6666666666666671E-3</v>
      </c>
      <c r="P2811" s="13">
        <f t="shared" si="259"/>
        <v>41837.655694444446</v>
      </c>
      <c r="Q2811" s="13">
        <f t="shared" si="260"/>
        <v>41867.655694444446</v>
      </c>
      <c r="R2811" s="7">
        <f t="shared" si="261"/>
        <v>5</v>
      </c>
      <c r="S2811" t="str">
        <f t="shared" si="262"/>
        <v>food</v>
      </c>
      <c r="T2811" t="str">
        <f t="shared" si="263"/>
        <v>food trucks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6">
        <f t="shared" si="258"/>
        <v>5.3333333333333339</v>
      </c>
      <c r="P2812" s="13">
        <f t="shared" si="259"/>
        <v>42275.470219907409</v>
      </c>
      <c r="Q2812" s="13">
        <f t="shared" si="260"/>
        <v>42305.470219907409</v>
      </c>
      <c r="R2812" s="7">
        <f t="shared" si="261"/>
        <v>640</v>
      </c>
      <c r="S2812" t="str">
        <f t="shared" si="262"/>
        <v>food</v>
      </c>
      <c r="T2812" t="str">
        <f t="shared" si="263"/>
        <v>food trucks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6">
        <f t="shared" si="258"/>
        <v>11.75</v>
      </c>
      <c r="P2813" s="13">
        <f t="shared" si="259"/>
        <v>41781.556875000002</v>
      </c>
      <c r="Q2813" s="13">
        <f t="shared" si="260"/>
        <v>41818.556875000002</v>
      </c>
      <c r="R2813" s="7">
        <f t="shared" si="261"/>
        <v>69.117647058823536</v>
      </c>
      <c r="S2813" t="str">
        <f t="shared" si="262"/>
        <v>food</v>
      </c>
      <c r="T2813" t="str">
        <f t="shared" si="263"/>
        <v>food trucks</v>
      </c>
    </row>
    <row r="2814" spans="1:20" ht="16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6">
        <f t="shared" si="258"/>
        <v>8.0000000000000002E-3</v>
      </c>
      <c r="P2814" s="13">
        <f t="shared" si="259"/>
        <v>42034.089363425926</v>
      </c>
      <c r="Q2814" s="13">
        <f t="shared" si="260"/>
        <v>42064.089363425926</v>
      </c>
      <c r="R2814" s="7">
        <f t="shared" si="261"/>
        <v>1.3333333333333333</v>
      </c>
      <c r="S2814" t="str">
        <f t="shared" si="262"/>
        <v>food</v>
      </c>
      <c r="T2814" t="str">
        <f t="shared" si="263"/>
        <v>food trucks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6">
        <f t="shared" si="258"/>
        <v>4.2</v>
      </c>
      <c r="P2815" s="13">
        <f t="shared" si="259"/>
        <v>42728.577407407407</v>
      </c>
      <c r="Q2815" s="13">
        <f t="shared" si="260"/>
        <v>42747.445833333331</v>
      </c>
      <c r="R2815" s="7">
        <f t="shared" si="261"/>
        <v>10.5</v>
      </c>
      <c r="S2815" t="str">
        <f t="shared" si="262"/>
        <v>food</v>
      </c>
      <c r="T2815" t="str">
        <f t="shared" si="263"/>
        <v>food trucks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6">
        <f t="shared" si="258"/>
        <v>4</v>
      </c>
      <c r="P2816" s="13">
        <f t="shared" si="259"/>
        <v>42656.61137731481</v>
      </c>
      <c r="Q2816" s="13">
        <f t="shared" si="260"/>
        <v>42675.915972222225</v>
      </c>
      <c r="R2816" s="7">
        <f t="shared" si="261"/>
        <v>33.333333333333336</v>
      </c>
      <c r="S2816" t="str">
        <f t="shared" si="262"/>
        <v>food</v>
      </c>
      <c r="T2816" t="str">
        <f t="shared" si="263"/>
        <v>food trucks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6">
        <f t="shared" si="258"/>
        <v>1.6620689655172414</v>
      </c>
      <c r="P2817" s="13">
        <f t="shared" si="259"/>
        <v>42032.260243055556</v>
      </c>
      <c r="Q2817" s="13">
        <f t="shared" si="260"/>
        <v>42057.260243055556</v>
      </c>
      <c r="R2817" s="7">
        <f t="shared" si="261"/>
        <v>48.2</v>
      </c>
      <c r="S2817" t="str">
        <f t="shared" si="262"/>
        <v>publishing</v>
      </c>
      <c r="T2817" t="str">
        <f t="shared" si="263"/>
        <v>translations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6">
        <f t="shared" ref="O2818:O2881" si="264">(E2818/D2818)*100</f>
        <v>0.42</v>
      </c>
      <c r="P2818" s="13">
        <f t="shared" ref="P2818:P2881" si="265">(((J2818/60)/60)/24)+DATE(1970,1,1)+(-6/24)</f>
        <v>41941.430567129632</v>
      </c>
      <c r="Q2818" s="13">
        <f t="shared" ref="Q2818:Q2881" si="266">(((I2818/60)/60)/24)+DATE(1970,1,1)+(-6/24)</f>
        <v>41971.472233796296</v>
      </c>
      <c r="R2818" s="7">
        <f t="shared" ref="R2818:R2881" si="267">E2818/L2818</f>
        <v>6.1764705882352944</v>
      </c>
      <c r="S2818" t="str">
        <f t="shared" ref="S2818:S2881" si="268">LEFT(N2818,SEARCH("/",N2818,1)-1)</f>
        <v>publishing</v>
      </c>
      <c r="T2818" t="str">
        <f t="shared" ref="T2818:T2881" si="269">RIGHT(N2818,LEN(N2818)-SEARCH("/",N2818,1))</f>
        <v>translations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6">
        <f t="shared" si="264"/>
        <v>0.125</v>
      </c>
      <c r="P2819" s="13">
        <f t="shared" si="265"/>
        <v>42297.182951388888</v>
      </c>
      <c r="Q2819" s="13">
        <f t="shared" si="266"/>
        <v>42350.166666666672</v>
      </c>
      <c r="R2819" s="7">
        <f t="shared" si="267"/>
        <v>5</v>
      </c>
      <c r="S2819" t="str">
        <f t="shared" si="268"/>
        <v>publishing</v>
      </c>
      <c r="T2819" t="str">
        <f t="shared" si="269"/>
        <v>translations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6">
        <f t="shared" si="264"/>
        <v>0.5</v>
      </c>
      <c r="P2820" s="13">
        <f t="shared" si="265"/>
        <v>41838.286782407406</v>
      </c>
      <c r="Q2820" s="13">
        <f t="shared" si="266"/>
        <v>41863.286782407406</v>
      </c>
      <c r="R2820" s="7">
        <f t="shared" si="267"/>
        <v>7.5</v>
      </c>
      <c r="S2820" t="str">
        <f t="shared" si="268"/>
        <v>publishing</v>
      </c>
      <c r="T2820" t="str">
        <f t="shared" si="269"/>
        <v>translations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6">
        <f t="shared" si="264"/>
        <v>7.1999999999999993</v>
      </c>
      <c r="P2821" s="13">
        <f t="shared" si="265"/>
        <v>42291.622175925921</v>
      </c>
      <c r="Q2821" s="13">
        <f t="shared" si="266"/>
        <v>42321.663842592592</v>
      </c>
      <c r="R2821" s="7">
        <f t="shared" si="267"/>
        <v>12</v>
      </c>
      <c r="S2821" t="str">
        <f t="shared" si="268"/>
        <v>publishing</v>
      </c>
      <c r="T2821" t="str">
        <f t="shared" si="269"/>
        <v>translations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6">
        <f t="shared" si="264"/>
        <v>0</v>
      </c>
      <c r="P2822" s="13">
        <f t="shared" si="265"/>
        <v>41944.883506944447</v>
      </c>
      <c r="Q2822" s="13">
        <f t="shared" si="266"/>
        <v>42004.925173611111</v>
      </c>
      <c r="R2822" s="7" t="e">
        <f t="shared" si="267"/>
        <v>#DIV/0!</v>
      </c>
      <c r="S2822" t="str">
        <f t="shared" si="268"/>
        <v>publishing</v>
      </c>
      <c r="T2822" t="str">
        <f t="shared" si="269"/>
        <v>translations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6">
        <f t="shared" si="264"/>
        <v>1.6666666666666666E-2</v>
      </c>
      <c r="P2823" s="13">
        <f t="shared" si="265"/>
        <v>42479.068518518514</v>
      </c>
      <c r="Q2823" s="13">
        <f t="shared" si="266"/>
        <v>42524.068518518514</v>
      </c>
      <c r="R2823" s="7">
        <f t="shared" si="267"/>
        <v>1</v>
      </c>
      <c r="S2823" t="str">
        <f t="shared" si="268"/>
        <v>publishing</v>
      </c>
      <c r="T2823" t="str">
        <f t="shared" si="269"/>
        <v>translations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6">
        <f t="shared" si="264"/>
        <v>0.23333333333333336</v>
      </c>
      <c r="P2824" s="13">
        <f t="shared" si="265"/>
        <v>42012.809027777781</v>
      </c>
      <c r="Q2824" s="13">
        <f t="shared" si="266"/>
        <v>42040.809027777781</v>
      </c>
      <c r="R2824" s="7">
        <f t="shared" si="267"/>
        <v>2.3333333333333335</v>
      </c>
      <c r="S2824" t="str">
        <f t="shared" si="268"/>
        <v>publishing</v>
      </c>
      <c r="T2824" t="str">
        <f t="shared" si="269"/>
        <v>translations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 t="shared" si="264"/>
        <v>4.5714285714285712</v>
      </c>
      <c r="P2825" s="13">
        <f t="shared" si="265"/>
        <v>41946.813645833332</v>
      </c>
      <c r="Q2825" s="13">
        <f t="shared" si="266"/>
        <v>41976.813645833332</v>
      </c>
      <c r="R2825" s="7">
        <f t="shared" si="267"/>
        <v>24.615384615384617</v>
      </c>
      <c r="S2825" t="str">
        <f t="shared" si="268"/>
        <v>publishing</v>
      </c>
      <c r="T2825" t="str">
        <f t="shared" si="269"/>
        <v>translations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 t="shared" si="264"/>
        <v>5</v>
      </c>
      <c r="P2826" s="13">
        <f t="shared" si="265"/>
        <v>42360.187152777777</v>
      </c>
      <c r="Q2826" s="13">
        <f t="shared" si="266"/>
        <v>42420.187152777777</v>
      </c>
      <c r="R2826" s="7">
        <f t="shared" si="267"/>
        <v>100</v>
      </c>
      <c r="S2826" t="str">
        <f t="shared" si="268"/>
        <v>publishing</v>
      </c>
      <c r="T2826" t="str">
        <f t="shared" si="269"/>
        <v>translations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6">
        <f t="shared" si="264"/>
        <v>0.2</v>
      </c>
      <c r="P2827" s="13">
        <f t="shared" si="265"/>
        <v>42708.00309027778</v>
      </c>
      <c r="Q2827" s="13">
        <f t="shared" si="266"/>
        <v>42738.00309027778</v>
      </c>
      <c r="R2827" s="7">
        <f t="shared" si="267"/>
        <v>1</v>
      </c>
      <c r="S2827" t="str">
        <f t="shared" si="268"/>
        <v>publishing</v>
      </c>
      <c r="T2827" t="str">
        <f t="shared" si="269"/>
        <v>translations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6">
        <f t="shared" si="264"/>
        <v>18.181818181818183</v>
      </c>
      <c r="P2828" s="13">
        <f t="shared" si="265"/>
        <v>42192.425821759258</v>
      </c>
      <c r="Q2828" s="13">
        <f t="shared" si="266"/>
        <v>42232.425821759258</v>
      </c>
      <c r="R2828" s="7">
        <f t="shared" si="267"/>
        <v>88.888888888888886</v>
      </c>
      <c r="S2828" t="str">
        <f t="shared" si="268"/>
        <v>publishing</v>
      </c>
      <c r="T2828" t="str">
        <f t="shared" si="269"/>
        <v>translations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6">
        <f t="shared" si="264"/>
        <v>0</v>
      </c>
      <c r="P2829" s="13">
        <f t="shared" si="265"/>
        <v>42299.676145833335</v>
      </c>
      <c r="Q2829" s="13">
        <f t="shared" si="266"/>
        <v>42329.717812499999</v>
      </c>
      <c r="R2829" s="7" t="e">
        <f t="shared" si="267"/>
        <v>#DIV/0!</v>
      </c>
      <c r="S2829" t="str">
        <f t="shared" si="268"/>
        <v>publishing</v>
      </c>
      <c r="T2829" t="str">
        <f t="shared" si="269"/>
        <v>translations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6">
        <f t="shared" si="264"/>
        <v>1.2222222222222223</v>
      </c>
      <c r="P2830" s="13">
        <f t="shared" si="265"/>
        <v>42231.90016203704</v>
      </c>
      <c r="Q2830" s="13">
        <f t="shared" si="266"/>
        <v>42262.215972222228</v>
      </c>
      <c r="R2830" s="7">
        <f t="shared" si="267"/>
        <v>27.5</v>
      </c>
      <c r="S2830" t="str">
        <f t="shared" si="268"/>
        <v>publishing</v>
      </c>
      <c r="T2830" t="str">
        <f t="shared" si="269"/>
        <v>translations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6">
        <f t="shared" si="264"/>
        <v>0.2</v>
      </c>
      <c r="P2831" s="13">
        <f t="shared" si="265"/>
        <v>42395.206412037034</v>
      </c>
      <c r="Q2831" s="13">
        <f t="shared" si="266"/>
        <v>42425.206412037034</v>
      </c>
      <c r="R2831" s="7">
        <f t="shared" si="267"/>
        <v>6</v>
      </c>
      <c r="S2831" t="str">
        <f t="shared" si="268"/>
        <v>publishing</v>
      </c>
      <c r="T2831" t="str">
        <f t="shared" si="269"/>
        <v>translations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6">
        <f t="shared" si="264"/>
        <v>7.0634920634920633</v>
      </c>
      <c r="P2832" s="13">
        <f t="shared" si="265"/>
        <v>42622.206238425926</v>
      </c>
      <c r="Q2832" s="13">
        <f t="shared" si="266"/>
        <v>42652.206238425926</v>
      </c>
      <c r="R2832" s="7">
        <f t="shared" si="267"/>
        <v>44.5</v>
      </c>
      <c r="S2832" t="str">
        <f t="shared" si="268"/>
        <v>publishing</v>
      </c>
      <c r="T2832" t="str">
        <f t="shared" si="269"/>
        <v>translations</v>
      </c>
    </row>
    <row r="2833" spans="1:20" ht="16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6">
        <f t="shared" si="264"/>
        <v>2.7272727272727271</v>
      </c>
      <c r="P2833" s="13">
        <f t="shared" si="265"/>
        <v>42524.417662037042</v>
      </c>
      <c r="Q2833" s="13">
        <f t="shared" si="266"/>
        <v>42549.417662037042</v>
      </c>
      <c r="R2833" s="7">
        <f t="shared" si="267"/>
        <v>1</v>
      </c>
      <c r="S2833" t="str">
        <f t="shared" si="268"/>
        <v>publishing</v>
      </c>
      <c r="T2833" t="str">
        <f t="shared" si="269"/>
        <v>translations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6">
        <f t="shared" si="264"/>
        <v>0.1</v>
      </c>
      <c r="P2834" s="13">
        <f t="shared" si="265"/>
        <v>42013.665613425925</v>
      </c>
      <c r="Q2834" s="13">
        <f t="shared" si="266"/>
        <v>42043.665613425925</v>
      </c>
      <c r="R2834" s="7">
        <f t="shared" si="267"/>
        <v>100</v>
      </c>
      <c r="S2834" t="str">
        <f t="shared" si="268"/>
        <v>publishing</v>
      </c>
      <c r="T2834" t="str">
        <f t="shared" si="269"/>
        <v>translations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6">
        <f t="shared" si="264"/>
        <v>0.104</v>
      </c>
      <c r="P2835" s="13">
        <f t="shared" si="265"/>
        <v>42603.989629629628</v>
      </c>
      <c r="Q2835" s="13">
        <f t="shared" si="266"/>
        <v>42633.989629629628</v>
      </c>
      <c r="R2835" s="7">
        <f t="shared" si="267"/>
        <v>13</v>
      </c>
      <c r="S2835" t="str">
        <f t="shared" si="268"/>
        <v>publishing</v>
      </c>
      <c r="T2835" t="str">
        <f t="shared" si="269"/>
        <v>translations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6">
        <f t="shared" si="264"/>
        <v>0.33333333333333337</v>
      </c>
      <c r="P2836" s="13">
        <f t="shared" si="265"/>
        <v>42340.110312500001</v>
      </c>
      <c r="Q2836" s="13">
        <f t="shared" si="266"/>
        <v>42370.110312500001</v>
      </c>
      <c r="R2836" s="7">
        <f t="shared" si="267"/>
        <v>100</v>
      </c>
      <c r="S2836" t="str">
        <f t="shared" si="268"/>
        <v>publishing</v>
      </c>
      <c r="T2836" t="str">
        <f t="shared" si="269"/>
        <v>translations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6">
        <f t="shared" si="264"/>
        <v>20.36</v>
      </c>
      <c r="P2837" s="13">
        <f t="shared" si="265"/>
        <v>42676.467615740738</v>
      </c>
      <c r="Q2837" s="13">
        <f t="shared" si="266"/>
        <v>42689.509282407409</v>
      </c>
      <c r="R2837" s="7">
        <f t="shared" si="267"/>
        <v>109.07142857142857</v>
      </c>
      <c r="S2837" t="str">
        <f t="shared" si="268"/>
        <v>publishing</v>
      </c>
      <c r="T2837" t="str">
        <f t="shared" si="269"/>
        <v>translations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6">
        <f t="shared" si="264"/>
        <v>0</v>
      </c>
      <c r="P2838" s="13">
        <f t="shared" si="265"/>
        <v>42092.881469907406</v>
      </c>
      <c r="Q2838" s="13">
        <f t="shared" si="266"/>
        <v>42122.881469907406</v>
      </c>
      <c r="R2838" s="7" t="e">
        <f t="shared" si="267"/>
        <v>#DIV/0!</v>
      </c>
      <c r="S2838" t="str">
        <f t="shared" si="268"/>
        <v>publishing</v>
      </c>
      <c r="T2838" t="str">
        <f t="shared" si="269"/>
        <v>translations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6">
        <f t="shared" si="264"/>
        <v>0</v>
      </c>
      <c r="P2839" s="13">
        <f t="shared" si="265"/>
        <v>42180.140277777777</v>
      </c>
      <c r="Q2839" s="13">
        <f t="shared" si="266"/>
        <v>42240.140277777777</v>
      </c>
      <c r="R2839" s="7" t="e">
        <f t="shared" si="267"/>
        <v>#DIV/0!</v>
      </c>
      <c r="S2839" t="str">
        <f t="shared" si="268"/>
        <v>publishing</v>
      </c>
      <c r="T2839" t="str">
        <f t="shared" si="269"/>
        <v>translations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6">
        <f t="shared" si="264"/>
        <v>8.3800000000000008</v>
      </c>
      <c r="P2840" s="13">
        <f t="shared" si="265"/>
        <v>42601.601678240739</v>
      </c>
      <c r="Q2840" s="13">
        <f t="shared" si="266"/>
        <v>42631.601678240739</v>
      </c>
      <c r="R2840" s="7">
        <f t="shared" si="267"/>
        <v>104.75</v>
      </c>
      <c r="S2840" t="str">
        <f t="shared" si="268"/>
        <v>publishing</v>
      </c>
      <c r="T2840" t="str">
        <f t="shared" si="269"/>
        <v>translations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6">
        <f t="shared" si="264"/>
        <v>4.5</v>
      </c>
      <c r="P2841" s="13">
        <f t="shared" si="265"/>
        <v>42432.129826388889</v>
      </c>
      <c r="Q2841" s="13">
        <f t="shared" si="266"/>
        <v>42462.088159722218</v>
      </c>
      <c r="R2841" s="7">
        <f t="shared" si="267"/>
        <v>15</v>
      </c>
      <c r="S2841" t="str">
        <f t="shared" si="268"/>
        <v>publishing</v>
      </c>
      <c r="T2841" t="str">
        <f t="shared" si="269"/>
        <v>translations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6">
        <f t="shared" si="264"/>
        <v>0</v>
      </c>
      <c r="P2842" s="13">
        <f t="shared" si="265"/>
        <v>42073.810671296291</v>
      </c>
      <c r="Q2842" s="13">
        <f t="shared" si="266"/>
        <v>42103.810671296291</v>
      </c>
      <c r="R2842" s="7" t="e">
        <f t="shared" si="267"/>
        <v>#DIV/0!</v>
      </c>
      <c r="S2842" t="str">
        <f t="shared" si="268"/>
        <v>publishing</v>
      </c>
      <c r="T2842" t="str">
        <f t="shared" si="269"/>
        <v>translations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6">
        <f t="shared" si="264"/>
        <v>8.06</v>
      </c>
      <c r="P2843" s="13">
        <f t="shared" si="265"/>
        <v>41961.563518518517</v>
      </c>
      <c r="Q2843" s="13">
        <f t="shared" si="266"/>
        <v>41992.563518518517</v>
      </c>
      <c r="R2843" s="7">
        <f t="shared" si="267"/>
        <v>80.599999999999994</v>
      </c>
      <c r="S2843" t="str">
        <f t="shared" si="268"/>
        <v>publishing</v>
      </c>
      <c r="T2843" t="str">
        <f t="shared" si="269"/>
        <v>translations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6">
        <f t="shared" si="264"/>
        <v>31.94705882352941</v>
      </c>
      <c r="P2844" s="13">
        <f t="shared" si="265"/>
        <v>42303.960833333331</v>
      </c>
      <c r="Q2844" s="13">
        <f t="shared" si="266"/>
        <v>42334.002500000002</v>
      </c>
      <c r="R2844" s="7">
        <f t="shared" si="267"/>
        <v>115.55319148936171</v>
      </c>
      <c r="S2844" t="str">
        <f t="shared" si="268"/>
        <v>publishing</v>
      </c>
      <c r="T2844" t="str">
        <f t="shared" si="269"/>
        <v>translations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6">
        <f t="shared" si="264"/>
        <v>0</v>
      </c>
      <c r="P2845" s="13">
        <f t="shared" si="265"/>
        <v>42175.530416666668</v>
      </c>
      <c r="Q2845" s="13">
        <f t="shared" si="266"/>
        <v>42205.530416666668</v>
      </c>
      <c r="R2845" s="7" t="e">
        <f t="shared" si="267"/>
        <v>#DIV/0!</v>
      </c>
      <c r="S2845" t="str">
        <f t="shared" si="268"/>
        <v>publishing</v>
      </c>
      <c r="T2845" t="str">
        <f t="shared" si="269"/>
        <v>translations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6">
        <f t="shared" si="264"/>
        <v>6.708333333333333</v>
      </c>
      <c r="P2846" s="13">
        <f t="shared" si="265"/>
        <v>42673.375868055555</v>
      </c>
      <c r="Q2846" s="13">
        <f t="shared" si="266"/>
        <v>42714.208333333328</v>
      </c>
      <c r="R2846" s="7">
        <f t="shared" si="267"/>
        <v>80.5</v>
      </c>
      <c r="S2846" t="str">
        <f t="shared" si="268"/>
        <v>publishing</v>
      </c>
      <c r="T2846" t="str">
        <f t="shared" si="269"/>
        <v>translations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6">
        <f t="shared" si="264"/>
        <v>9.9878048780487809</v>
      </c>
      <c r="P2847" s="13">
        <f t="shared" si="265"/>
        <v>42142.517106481479</v>
      </c>
      <c r="Q2847" s="13">
        <f t="shared" si="266"/>
        <v>42163.375</v>
      </c>
      <c r="R2847" s="7">
        <f t="shared" si="267"/>
        <v>744.5454545454545</v>
      </c>
      <c r="S2847" t="str">
        <f t="shared" si="268"/>
        <v>publishing</v>
      </c>
      <c r="T2847" t="str">
        <f t="shared" si="269"/>
        <v>translations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6">
        <f t="shared" si="264"/>
        <v>0.1</v>
      </c>
      <c r="P2848" s="13">
        <f t="shared" si="265"/>
        <v>42258.530324074076</v>
      </c>
      <c r="Q2848" s="13">
        <f t="shared" si="266"/>
        <v>42288.530324074076</v>
      </c>
      <c r="R2848" s="7">
        <f t="shared" si="267"/>
        <v>7.5</v>
      </c>
      <c r="S2848" t="str">
        <f t="shared" si="268"/>
        <v>publishing</v>
      </c>
      <c r="T2848" t="str">
        <f t="shared" si="269"/>
        <v>translations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6">
        <f t="shared" si="264"/>
        <v>0.77</v>
      </c>
      <c r="P2849" s="13">
        <f t="shared" si="265"/>
        <v>42391.10019675926</v>
      </c>
      <c r="Q2849" s="13">
        <f t="shared" si="266"/>
        <v>42421.10019675926</v>
      </c>
      <c r="R2849" s="7">
        <f t="shared" si="267"/>
        <v>38.5</v>
      </c>
      <c r="S2849" t="str">
        <f t="shared" si="268"/>
        <v>publishing</v>
      </c>
      <c r="T2849" t="str">
        <f t="shared" si="269"/>
        <v>translations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6">
        <f t="shared" si="264"/>
        <v>26.900000000000002</v>
      </c>
      <c r="P2850" s="13">
        <f t="shared" si="265"/>
        <v>41796.281701388885</v>
      </c>
      <c r="Q2850" s="13">
        <f t="shared" si="266"/>
        <v>41832.957638888889</v>
      </c>
      <c r="R2850" s="7">
        <f t="shared" si="267"/>
        <v>36.68181818181818</v>
      </c>
      <c r="S2850" t="str">
        <f t="shared" si="268"/>
        <v>publishing</v>
      </c>
      <c r="T2850" t="str">
        <f t="shared" si="269"/>
        <v>translations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6">
        <f t="shared" si="264"/>
        <v>3</v>
      </c>
      <c r="P2851" s="13">
        <f t="shared" si="265"/>
        <v>42457.621516203704</v>
      </c>
      <c r="Q2851" s="13">
        <f t="shared" si="266"/>
        <v>42487.329861111109</v>
      </c>
      <c r="R2851" s="7">
        <f t="shared" si="267"/>
        <v>75</v>
      </c>
      <c r="S2851" t="str">
        <f t="shared" si="268"/>
        <v>publishing</v>
      </c>
      <c r="T2851" t="str">
        <f t="shared" si="269"/>
        <v>translations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6">
        <f t="shared" si="264"/>
        <v>6.6055045871559637</v>
      </c>
      <c r="P2852" s="13">
        <f t="shared" si="265"/>
        <v>42040.579872685179</v>
      </c>
      <c r="Q2852" s="13">
        <f t="shared" si="266"/>
        <v>42070.579872685179</v>
      </c>
      <c r="R2852" s="7">
        <f t="shared" si="267"/>
        <v>30</v>
      </c>
      <c r="S2852" t="str">
        <f t="shared" si="268"/>
        <v>publishing</v>
      </c>
      <c r="T2852" t="str">
        <f t="shared" si="269"/>
        <v>translations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6">
        <f t="shared" si="264"/>
        <v>7.6923076923076927E-3</v>
      </c>
      <c r="P2853" s="13">
        <f t="shared" si="265"/>
        <v>42486.498414351852</v>
      </c>
      <c r="Q2853" s="13">
        <f t="shared" si="266"/>
        <v>42516.498414351852</v>
      </c>
      <c r="R2853" s="7">
        <f t="shared" si="267"/>
        <v>1</v>
      </c>
      <c r="S2853" t="str">
        <f t="shared" si="268"/>
        <v>publishing</v>
      </c>
      <c r="T2853" t="str">
        <f t="shared" si="269"/>
        <v>translations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6">
        <f t="shared" si="264"/>
        <v>1.1222222222222222</v>
      </c>
      <c r="P2854" s="13">
        <f t="shared" si="265"/>
        <v>42198.515844907408</v>
      </c>
      <c r="Q2854" s="13">
        <f t="shared" si="266"/>
        <v>42258.515844907408</v>
      </c>
      <c r="R2854" s="7">
        <f t="shared" si="267"/>
        <v>673.33333333333337</v>
      </c>
      <c r="S2854" t="str">
        <f t="shared" si="268"/>
        <v>publishing</v>
      </c>
      <c r="T2854" t="str">
        <f t="shared" si="269"/>
        <v>translations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6">
        <f t="shared" si="264"/>
        <v>0</v>
      </c>
      <c r="P2855" s="13">
        <f t="shared" si="265"/>
        <v>42485.39534722222</v>
      </c>
      <c r="Q2855" s="13">
        <f t="shared" si="266"/>
        <v>42515.39534722222</v>
      </c>
      <c r="R2855" s="7" t="e">
        <f t="shared" si="267"/>
        <v>#DIV/0!</v>
      </c>
      <c r="S2855" t="str">
        <f t="shared" si="268"/>
        <v>publishing</v>
      </c>
      <c r="T2855" t="str">
        <f t="shared" si="269"/>
        <v>translations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6">
        <f t="shared" si="264"/>
        <v>0</v>
      </c>
      <c r="P2856" s="13">
        <f t="shared" si="265"/>
        <v>42707.676030092596</v>
      </c>
      <c r="Q2856" s="13">
        <f t="shared" si="266"/>
        <v>42737.676030092596</v>
      </c>
      <c r="R2856" s="7" t="e">
        <f t="shared" si="267"/>
        <v>#DIV/0!</v>
      </c>
      <c r="S2856" t="str">
        <f t="shared" si="268"/>
        <v>publishing</v>
      </c>
      <c r="T2856" t="str">
        <f t="shared" si="269"/>
        <v>translations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6">
        <f t="shared" si="264"/>
        <v>0</v>
      </c>
      <c r="P2857" s="13">
        <f t="shared" si="265"/>
        <v>42199.623402777783</v>
      </c>
      <c r="Q2857" s="13">
        <f t="shared" si="266"/>
        <v>42259.623402777783</v>
      </c>
      <c r="R2857" s="7" t="e">
        <f t="shared" si="267"/>
        <v>#DIV/0!</v>
      </c>
      <c r="S2857" t="str">
        <f t="shared" si="268"/>
        <v>publishing</v>
      </c>
      <c r="T2857" t="str">
        <f t="shared" si="269"/>
        <v>translations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6">
        <f t="shared" si="264"/>
        <v>0</v>
      </c>
      <c r="P2858" s="13">
        <f t="shared" si="265"/>
        <v>42139.292303240742</v>
      </c>
      <c r="Q2858" s="13">
        <f t="shared" si="266"/>
        <v>42169.292303240742</v>
      </c>
      <c r="R2858" s="7" t="e">
        <f t="shared" si="267"/>
        <v>#DIV/0!</v>
      </c>
      <c r="S2858" t="str">
        <f t="shared" si="268"/>
        <v>publishing</v>
      </c>
      <c r="T2858" t="str">
        <f t="shared" si="269"/>
        <v>translations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6">
        <f t="shared" si="264"/>
        <v>0</v>
      </c>
      <c r="P2859" s="13">
        <f t="shared" si="265"/>
        <v>42461.197662037041</v>
      </c>
      <c r="Q2859" s="13">
        <f t="shared" si="266"/>
        <v>42481.197662037041</v>
      </c>
      <c r="R2859" s="7" t="e">
        <f t="shared" si="267"/>
        <v>#DIV/0!</v>
      </c>
      <c r="S2859" t="str">
        <f t="shared" si="268"/>
        <v>publishing</v>
      </c>
      <c r="T2859" t="str">
        <f t="shared" si="269"/>
        <v>translations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6">
        <f t="shared" si="264"/>
        <v>1.4999999999999999E-2</v>
      </c>
      <c r="P2860" s="13">
        <f t="shared" si="265"/>
        <v>42529.480717592596</v>
      </c>
      <c r="Q2860" s="13">
        <f t="shared" si="266"/>
        <v>42559.480717592596</v>
      </c>
      <c r="R2860" s="7">
        <f t="shared" si="267"/>
        <v>25</v>
      </c>
      <c r="S2860" t="str">
        <f t="shared" si="268"/>
        <v>publishing</v>
      </c>
      <c r="T2860" t="str">
        <f t="shared" si="269"/>
        <v>translations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6">
        <f t="shared" si="264"/>
        <v>0</v>
      </c>
      <c r="P2861" s="13">
        <f t="shared" si="265"/>
        <v>42115.686550925922</v>
      </c>
      <c r="Q2861" s="13">
        <f t="shared" si="266"/>
        <v>42145.975694444445</v>
      </c>
      <c r="R2861" s="7" t="e">
        <f t="shared" si="267"/>
        <v>#DIV/0!</v>
      </c>
      <c r="S2861" t="str">
        <f t="shared" si="268"/>
        <v>publishing</v>
      </c>
      <c r="T2861" t="str">
        <f t="shared" si="269"/>
        <v>translations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6">
        <f t="shared" si="264"/>
        <v>0</v>
      </c>
      <c r="P2862" s="13">
        <f t="shared" si="265"/>
        <v>42086.561400462961</v>
      </c>
      <c r="Q2862" s="13">
        <f t="shared" si="266"/>
        <v>42134.561400462961</v>
      </c>
      <c r="R2862" s="7" t="e">
        <f t="shared" si="267"/>
        <v>#DIV/0!</v>
      </c>
      <c r="S2862" t="str">
        <f t="shared" si="268"/>
        <v>publishing</v>
      </c>
      <c r="T2862" t="str">
        <f t="shared" si="269"/>
        <v>translations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6">
        <f t="shared" si="264"/>
        <v>1E-3</v>
      </c>
      <c r="P2863" s="13">
        <f t="shared" si="265"/>
        <v>42389.921261574069</v>
      </c>
      <c r="Q2863" s="13">
        <f t="shared" si="266"/>
        <v>42419.921261574069</v>
      </c>
      <c r="R2863" s="7">
        <f t="shared" si="267"/>
        <v>1</v>
      </c>
      <c r="S2863" t="str">
        <f t="shared" si="268"/>
        <v>publishing</v>
      </c>
      <c r="T2863" t="str">
        <f t="shared" si="269"/>
        <v>translations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6">
        <f t="shared" si="264"/>
        <v>2.1</v>
      </c>
      <c r="P2864" s="13">
        <f t="shared" si="265"/>
        <v>41550.672974537039</v>
      </c>
      <c r="Q2864" s="13">
        <f t="shared" si="266"/>
        <v>41580.672974537039</v>
      </c>
      <c r="R2864" s="7">
        <f t="shared" si="267"/>
        <v>17.5</v>
      </c>
      <c r="S2864" t="str">
        <f t="shared" si="268"/>
        <v>publishing</v>
      </c>
      <c r="T2864" t="str">
        <f t="shared" si="269"/>
        <v>fiction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264"/>
        <v>0.1</v>
      </c>
      <c r="P2865" s="13">
        <f t="shared" si="265"/>
        <v>41136.60805555556</v>
      </c>
      <c r="Q2865" s="13">
        <f t="shared" si="266"/>
        <v>41159.07708333333</v>
      </c>
      <c r="R2865" s="7">
        <f t="shared" si="267"/>
        <v>5</v>
      </c>
      <c r="S2865" t="str">
        <f t="shared" si="268"/>
        <v>publishing</v>
      </c>
      <c r="T2865" t="str">
        <f t="shared" si="269"/>
        <v>fiction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6">
        <f t="shared" si="264"/>
        <v>0.7142857142857143</v>
      </c>
      <c r="P2866" s="13">
        <f t="shared" si="265"/>
        <v>42547.942997685182</v>
      </c>
      <c r="Q2866" s="13">
        <f t="shared" si="266"/>
        <v>42572.942997685182</v>
      </c>
      <c r="R2866" s="7">
        <f t="shared" si="267"/>
        <v>25</v>
      </c>
      <c r="S2866" t="str">
        <f t="shared" si="268"/>
        <v>publishing</v>
      </c>
      <c r="T2866" t="str">
        <f t="shared" si="269"/>
        <v>fiction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264"/>
        <v>0</v>
      </c>
      <c r="P2867" s="13">
        <f t="shared" si="265"/>
        <v>41052.950960648144</v>
      </c>
      <c r="Q2867" s="13">
        <f t="shared" si="266"/>
        <v>41111.368750000001</v>
      </c>
      <c r="R2867" s="7" t="e">
        <f t="shared" si="267"/>
        <v>#DIV/0!</v>
      </c>
      <c r="S2867" t="str">
        <f t="shared" si="268"/>
        <v>publishing</v>
      </c>
      <c r="T2867" t="str">
        <f t="shared" si="269"/>
        <v>fiction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6">
        <f t="shared" si="264"/>
        <v>2.2388059701492535</v>
      </c>
      <c r="P2868" s="13">
        <f t="shared" si="265"/>
        <v>42130.545983796299</v>
      </c>
      <c r="Q2868" s="13">
        <f t="shared" si="266"/>
        <v>42175.545983796299</v>
      </c>
      <c r="R2868" s="7">
        <f t="shared" si="267"/>
        <v>50</v>
      </c>
      <c r="S2868" t="str">
        <f t="shared" si="268"/>
        <v>publishing</v>
      </c>
      <c r="T2868" t="str">
        <f t="shared" si="269"/>
        <v>fiction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6">
        <f t="shared" si="264"/>
        <v>0.24</v>
      </c>
      <c r="P2869" s="13">
        <f t="shared" si="265"/>
        <v>42031.918530092589</v>
      </c>
      <c r="Q2869" s="13">
        <f t="shared" si="266"/>
        <v>42061.918530092589</v>
      </c>
      <c r="R2869" s="7">
        <f t="shared" si="267"/>
        <v>16</v>
      </c>
      <c r="S2869" t="str">
        <f t="shared" si="268"/>
        <v>publishing</v>
      </c>
      <c r="T2869" t="str">
        <f t="shared" si="269"/>
        <v>fiction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6">
        <f t="shared" si="264"/>
        <v>0</v>
      </c>
      <c r="P2870" s="13">
        <f t="shared" si="265"/>
        <v>42554.667488425926</v>
      </c>
      <c r="Q2870" s="13">
        <f t="shared" si="266"/>
        <v>42584.667488425926</v>
      </c>
      <c r="R2870" s="7" t="e">
        <f t="shared" si="267"/>
        <v>#DIV/0!</v>
      </c>
      <c r="S2870" t="str">
        <f t="shared" si="268"/>
        <v>publishing</v>
      </c>
      <c r="T2870" t="str">
        <f t="shared" si="269"/>
        <v>fiction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6">
        <f t="shared" si="264"/>
        <v>2.4</v>
      </c>
      <c r="P2871" s="13">
        <f t="shared" si="265"/>
        <v>41614.313194444447</v>
      </c>
      <c r="Q2871" s="13">
        <f t="shared" si="266"/>
        <v>41644.313194444447</v>
      </c>
      <c r="R2871" s="7">
        <f t="shared" si="267"/>
        <v>60</v>
      </c>
      <c r="S2871" t="str">
        <f t="shared" si="268"/>
        <v>publishing</v>
      </c>
      <c r="T2871" t="str">
        <f t="shared" si="269"/>
        <v>fiction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6">
        <f t="shared" si="264"/>
        <v>0</v>
      </c>
      <c r="P2872" s="13">
        <f t="shared" si="265"/>
        <v>41198.361712962964</v>
      </c>
      <c r="Q2872" s="13">
        <f t="shared" si="266"/>
        <v>41228.403379629628</v>
      </c>
      <c r="R2872" s="7" t="e">
        <f t="shared" si="267"/>
        <v>#DIV/0!</v>
      </c>
      <c r="S2872" t="str">
        <f t="shared" si="268"/>
        <v>publishing</v>
      </c>
      <c r="T2872" t="str">
        <f t="shared" si="269"/>
        <v>fiction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6">
        <f t="shared" si="264"/>
        <v>30.862068965517242</v>
      </c>
      <c r="P2873" s="13">
        <f t="shared" si="265"/>
        <v>41520.311041666668</v>
      </c>
      <c r="Q2873" s="13">
        <f t="shared" si="266"/>
        <v>41549.311041666668</v>
      </c>
      <c r="R2873" s="7">
        <f t="shared" si="267"/>
        <v>47.10526315789474</v>
      </c>
      <c r="S2873" t="str">
        <f t="shared" si="268"/>
        <v>publishing</v>
      </c>
      <c r="T2873" t="str">
        <f t="shared" si="269"/>
        <v>fiction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6">
        <f t="shared" si="264"/>
        <v>8.3333333333333321</v>
      </c>
      <c r="P2874" s="13">
        <f t="shared" si="265"/>
        <v>41991.463460648149</v>
      </c>
      <c r="Q2874" s="13">
        <f t="shared" si="266"/>
        <v>42050.401388888888</v>
      </c>
      <c r="R2874" s="7">
        <f t="shared" si="267"/>
        <v>100</v>
      </c>
      <c r="S2874" t="str">
        <f t="shared" si="268"/>
        <v>publishing</v>
      </c>
      <c r="T2874" t="str">
        <f t="shared" si="269"/>
        <v>fiction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6">
        <f t="shared" si="264"/>
        <v>0.75</v>
      </c>
      <c r="P2875" s="13">
        <f t="shared" si="265"/>
        <v>40682.634791666671</v>
      </c>
      <c r="Q2875" s="13">
        <f t="shared" si="266"/>
        <v>40712.634791666671</v>
      </c>
      <c r="R2875" s="7">
        <f t="shared" si="267"/>
        <v>15</v>
      </c>
      <c r="S2875" t="str">
        <f t="shared" si="268"/>
        <v>publishing</v>
      </c>
      <c r="T2875" t="str">
        <f t="shared" si="269"/>
        <v>fiction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6">
        <f t="shared" si="264"/>
        <v>0</v>
      </c>
      <c r="P2876" s="13">
        <f t="shared" si="265"/>
        <v>41411.616608796299</v>
      </c>
      <c r="Q2876" s="13">
        <f t="shared" si="266"/>
        <v>41441.616608796299</v>
      </c>
      <c r="R2876" s="7" t="e">
        <f t="shared" si="267"/>
        <v>#DIV/0!</v>
      </c>
      <c r="S2876" t="str">
        <f t="shared" si="268"/>
        <v>publishing</v>
      </c>
      <c r="T2876" t="str">
        <f t="shared" si="269"/>
        <v>fiction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6">
        <f t="shared" si="264"/>
        <v>8.9</v>
      </c>
      <c r="P2877" s="13">
        <f t="shared" si="265"/>
        <v>42067.472372685181</v>
      </c>
      <c r="Q2877" s="13">
        <f t="shared" si="266"/>
        <v>42097.401388888888</v>
      </c>
      <c r="R2877" s="7">
        <f t="shared" si="267"/>
        <v>40.454545454545453</v>
      </c>
      <c r="S2877" t="str">
        <f t="shared" si="268"/>
        <v>publishing</v>
      </c>
      <c r="T2877" t="str">
        <f t="shared" si="269"/>
        <v>fiction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264"/>
        <v>0</v>
      </c>
      <c r="P2878" s="13">
        <f t="shared" si="265"/>
        <v>40752.539710648147</v>
      </c>
      <c r="Q2878" s="13">
        <f t="shared" si="266"/>
        <v>40782.539710648147</v>
      </c>
      <c r="R2878" s="7" t="e">
        <f t="shared" si="267"/>
        <v>#DIV/0!</v>
      </c>
      <c r="S2878" t="str">
        <f t="shared" si="268"/>
        <v>publishing</v>
      </c>
      <c r="T2878" t="str">
        <f t="shared" si="269"/>
        <v>fiction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6">
        <f t="shared" si="264"/>
        <v>0</v>
      </c>
      <c r="P2879" s="13">
        <f t="shared" si="265"/>
        <v>41838.225219907406</v>
      </c>
      <c r="Q2879" s="13">
        <f t="shared" si="266"/>
        <v>41898.225219907406</v>
      </c>
      <c r="R2879" s="7" t="e">
        <f t="shared" si="267"/>
        <v>#DIV/0!</v>
      </c>
      <c r="S2879" t="str">
        <f t="shared" si="268"/>
        <v>publishing</v>
      </c>
      <c r="T2879" t="str">
        <f t="shared" si="269"/>
        <v>fiction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6">
        <f t="shared" si="264"/>
        <v>6.6666666666666671E-3</v>
      </c>
      <c r="P2880" s="13">
        <f t="shared" si="265"/>
        <v>41444.39261574074</v>
      </c>
      <c r="Q2880" s="13">
        <f t="shared" si="266"/>
        <v>41486.571527777778</v>
      </c>
      <c r="R2880" s="7">
        <f t="shared" si="267"/>
        <v>1</v>
      </c>
      <c r="S2880" t="str">
        <f t="shared" si="268"/>
        <v>publishing</v>
      </c>
      <c r="T2880" t="str">
        <f t="shared" si="269"/>
        <v>fiction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6">
        <f t="shared" si="264"/>
        <v>1.9</v>
      </c>
      <c r="P2881" s="13">
        <f t="shared" si="265"/>
        <v>41840.733541666668</v>
      </c>
      <c r="Q2881" s="13">
        <f t="shared" si="266"/>
        <v>41885.733541666668</v>
      </c>
      <c r="R2881" s="7">
        <f t="shared" si="267"/>
        <v>19</v>
      </c>
      <c r="S2881" t="str">
        <f t="shared" si="268"/>
        <v>publishing</v>
      </c>
      <c r="T2881" t="str">
        <f t="shared" si="269"/>
        <v>fiction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6">
        <f t="shared" ref="O2882:O2945" si="270">(E2882/D2882)*100</f>
        <v>0.25</v>
      </c>
      <c r="P2882" s="13">
        <f t="shared" ref="P2882:P2945" si="271">(((J2882/60)/60)/24)+DATE(1970,1,1)+(-6/24)</f>
        <v>42526.757326388892</v>
      </c>
      <c r="Q2882" s="13">
        <f t="shared" ref="Q2882:Q2945" si="272">(((I2882/60)/60)/24)+DATE(1970,1,1)+(-6/24)</f>
        <v>42586.757326388892</v>
      </c>
      <c r="R2882" s="7">
        <f t="shared" ref="R2882:R2945" si="273">E2882/L2882</f>
        <v>5</v>
      </c>
      <c r="S2882" t="str">
        <f t="shared" ref="S2882:S2945" si="274">LEFT(N2882,SEARCH("/",N2882,1)-1)</f>
        <v>publishing</v>
      </c>
      <c r="T2882" t="str">
        <f t="shared" ref="T2882:T2945" si="275">RIGHT(N2882,LEN(N2882)-SEARCH("/",N2882,1))</f>
        <v>fiction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6">
        <f t="shared" si="270"/>
        <v>25.035714285714285</v>
      </c>
      <c r="P2883" s="13">
        <f t="shared" si="271"/>
        <v>41365.654594907406</v>
      </c>
      <c r="Q2883" s="13">
        <f t="shared" si="272"/>
        <v>41395.654594907406</v>
      </c>
      <c r="R2883" s="7">
        <f t="shared" si="273"/>
        <v>46.733333333333334</v>
      </c>
      <c r="S2883" t="str">
        <f t="shared" si="274"/>
        <v>publishing</v>
      </c>
      <c r="T2883" t="str">
        <f t="shared" si="275"/>
        <v>fiction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6">
        <f t="shared" si="270"/>
        <v>3.3333333333333333E-2</v>
      </c>
      <c r="P2884" s="13">
        <f t="shared" si="271"/>
        <v>41974.462245370371</v>
      </c>
      <c r="Q2884" s="13">
        <f t="shared" si="272"/>
        <v>42004.462245370371</v>
      </c>
      <c r="R2884" s="7">
        <f t="shared" si="273"/>
        <v>3</v>
      </c>
      <c r="S2884" t="str">
        <f t="shared" si="274"/>
        <v>photography</v>
      </c>
      <c r="T2884" t="str">
        <f t="shared" si="275"/>
        <v>nature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6">
        <f t="shared" si="270"/>
        <v>4</v>
      </c>
      <c r="P2885" s="13">
        <f t="shared" si="271"/>
        <v>42170.746527777781</v>
      </c>
      <c r="Q2885" s="13">
        <f t="shared" si="272"/>
        <v>42185.746527777781</v>
      </c>
      <c r="R2885" s="7">
        <f t="shared" si="273"/>
        <v>20</v>
      </c>
      <c r="S2885" t="str">
        <f t="shared" si="274"/>
        <v>photography</v>
      </c>
      <c r="T2885" t="str">
        <f t="shared" si="275"/>
        <v>nature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6">
        <f t="shared" si="270"/>
        <v>0.44444444444444442</v>
      </c>
      <c r="P2886" s="13">
        <f t="shared" si="271"/>
        <v>41935.259652777779</v>
      </c>
      <c r="Q2886" s="13">
        <f t="shared" si="272"/>
        <v>41965.301319444443</v>
      </c>
      <c r="R2886" s="7">
        <f t="shared" si="273"/>
        <v>10</v>
      </c>
      <c r="S2886" t="str">
        <f t="shared" si="274"/>
        <v>photography</v>
      </c>
      <c r="T2886" t="str">
        <f t="shared" si="275"/>
        <v>nature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6">
        <f t="shared" si="270"/>
        <v>0</v>
      </c>
      <c r="P2887" s="13">
        <f t="shared" si="271"/>
        <v>42052.801203703704</v>
      </c>
      <c r="Q2887" s="13">
        <f t="shared" si="272"/>
        <v>42094.762499999997</v>
      </c>
      <c r="R2887" s="7" t="e">
        <f t="shared" si="273"/>
        <v>#DIV/0!</v>
      </c>
      <c r="S2887" t="str">
        <f t="shared" si="274"/>
        <v>photography</v>
      </c>
      <c r="T2887" t="str">
        <f t="shared" si="275"/>
        <v>nature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6">
        <f t="shared" si="270"/>
        <v>3.3333333333333333E-2</v>
      </c>
      <c r="P2888" s="13">
        <f t="shared" si="271"/>
        <v>42031.634652777779</v>
      </c>
      <c r="Q2888" s="13">
        <f t="shared" si="272"/>
        <v>42065.636111111111</v>
      </c>
      <c r="R2888" s="7">
        <f t="shared" si="273"/>
        <v>1</v>
      </c>
      <c r="S2888" t="str">
        <f t="shared" si="274"/>
        <v>photography</v>
      </c>
      <c r="T2888" t="str">
        <f t="shared" si="275"/>
        <v>nature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6">
        <f t="shared" si="270"/>
        <v>28.9</v>
      </c>
      <c r="P2889" s="13">
        <f t="shared" si="271"/>
        <v>41838.962951388887</v>
      </c>
      <c r="Q2889" s="13">
        <f t="shared" si="272"/>
        <v>41898.962951388887</v>
      </c>
      <c r="R2889" s="7">
        <f t="shared" si="273"/>
        <v>26.272727272727273</v>
      </c>
      <c r="S2889" t="str">
        <f t="shared" si="274"/>
        <v>photography</v>
      </c>
      <c r="T2889" t="str">
        <f t="shared" si="275"/>
        <v>nature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6">
        <f t="shared" si="270"/>
        <v>0</v>
      </c>
      <c r="P2890" s="13">
        <f t="shared" si="271"/>
        <v>42782.176875000005</v>
      </c>
      <c r="Q2890" s="13">
        <f t="shared" si="272"/>
        <v>42789.176875000005</v>
      </c>
      <c r="R2890" s="7" t="e">
        <f t="shared" si="273"/>
        <v>#DIV/0!</v>
      </c>
      <c r="S2890" t="str">
        <f t="shared" si="274"/>
        <v>photography</v>
      </c>
      <c r="T2890" t="str">
        <f t="shared" si="275"/>
        <v>nature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6">
        <f t="shared" si="270"/>
        <v>8.5714285714285712</v>
      </c>
      <c r="P2891" s="13">
        <f t="shared" si="271"/>
        <v>42286.63217592593</v>
      </c>
      <c r="Q2891" s="13">
        <f t="shared" si="272"/>
        <v>42316.673842592587</v>
      </c>
      <c r="R2891" s="7">
        <f t="shared" si="273"/>
        <v>60</v>
      </c>
      <c r="S2891" t="str">
        <f t="shared" si="274"/>
        <v>photography</v>
      </c>
      <c r="T2891" t="str">
        <f t="shared" si="275"/>
        <v>nature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6">
        <f t="shared" si="270"/>
        <v>34</v>
      </c>
      <c r="P2892" s="13">
        <f t="shared" si="271"/>
        <v>42280.886099537034</v>
      </c>
      <c r="Q2892" s="13">
        <f t="shared" si="272"/>
        <v>42310.927766203706</v>
      </c>
      <c r="R2892" s="7">
        <f t="shared" si="273"/>
        <v>28.333333333333332</v>
      </c>
      <c r="S2892" t="str">
        <f t="shared" si="274"/>
        <v>photography</v>
      </c>
      <c r="T2892" t="str">
        <f t="shared" si="275"/>
        <v>nature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6">
        <f t="shared" si="270"/>
        <v>13.466666666666665</v>
      </c>
      <c r="P2893" s="13">
        <f t="shared" si="271"/>
        <v>42472.199467592596</v>
      </c>
      <c r="Q2893" s="13">
        <f t="shared" si="272"/>
        <v>42502.199467592596</v>
      </c>
      <c r="R2893" s="7">
        <f t="shared" si="273"/>
        <v>14.428571428571429</v>
      </c>
      <c r="S2893" t="str">
        <f t="shared" si="274"/>
        <v>photography</v>
      </c>
      <c r="T2893" t="str">
        <f t="shared" si="275"/>
        <v>nature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6">
        <f t="shared" si="270"/>
        <v>0</v>
      </c>
      <c r="P2894" s="13">
        <f t="shared" si="271"/>
        <v>42121.574525462958</v>
      </c>
      <c r="Q2894" s="13">
        <f t="shared" si="272"/>
        <v>42151.574525462958</v>
      </c>
      <c r="R2894" s="7" t="e">
        <f t="shared" si="273"/>
        <v>#DIV/0!</v>
      </c>
      <c r="S2894" t="str">
        <f t="shared" si="274"/>
        <v>photography</v>
      </c>
      <c r="T2894" t="str">
        <f t="shared" si="275"/>
        <v>nature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6">
        <f t="shared" si="270"/>
        <v>49.186046511627907</v>
      </c>
      <c r="P2895" s="13">
        <f t="shared" si="271"/>
        <v>41892.438750000001</v>
      </c>
      <c r="Q2895" s="13">
        <f t="shared" si="272"/>
        <v>41912.915972222225</v>
      </c>
      <c r="R2895" s="7">
        <f t="shared" si="273"/>
        <v>132.1875</v>
      </c>
      <c r="S2895" t="str">
        <f t="shared" si="274"/>
        <v>photography</v>
      </c>
      <c r="T2895" t="str">
        <f t="shared" si="275"/>
        <v>nature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6">
        <f t="shared" si="270"/>
        <v>0</v>
      </c>
      <c r="P2896" s="13">
        <f t="shared" si="271"/>
        <v>42219.032951388886</v>
      </c>
      <c r="Q2896" s="13">
        <f t="shared" si="272"/>
        <v>42249.032951388886</v>
      </c>
      <c r="R2896" s="7" t="e">
        <f t="shared" si="273"/>
        <v>#DIV/0!</v>
      </c>
      <c r="S2896" t="str">
        <f t="shared" si="274"/>
        <v>photography</v>
      </c>
      <c r="T2896" t="str">
        <f t="shared" si="275"/>
        <v>nature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6">
        <f t="shared" si="270"/>
        <v>0</v>
      </c>
      <c r="P2897" s="13">
        <f t="shared" si="271"/>
        <v>42188.002199074079</v>
      </c>
      <c r="Q2897" s="13">
        <f t="shared" si="272"/>
        <v>42218.002199074079</v>
      </c>
      <c r="R2897" s="7" t="e">
        <f t="shared" si="273"/>
        <v>#DIV/0!</v>
      </c>
      <c r="S2897" t="str">
        <f t="shared" si="274"/>
        <v>photography</v>
      </c>
      <c r="T2897" t="str">
        <f t="shared" si="275"/>
        <v>nature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6">
        <f t="shared" si="270"/>
        <v>0</v>
      </c>
      <c r="P2898" s="13">
        <f t="shared" si="271"/>
        <v>42241.363796296297</v>
      </c>
      <c r="Q2898" s="13">
        <f t="shared" si="272"/>
        <v>42264.458333333328</v>
      </c>
      <c r="R2898" s="7" t="e">
        <f t="shared" si="273"/>
        <v>#DIV/0!</v>
      </c>
      <c r="S2898" t="str">
        <f t="shared" si="274"/>
        <v>photography</v>
      </c>
      <c r="T2898" t="str">
        <f t="shared" si="275"/>
        <v>nature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6">
        <f t="shared" si="270"/>
        <v>45.133333333333333</v>
      </c>
      <c r="P2899" s="13">
        <f t="shared" si="271"/>
        <v>42524.903055555551</v>
      </c>
      <c r="Q2899" s="13">
        <f t="shared" si="272"/>
        <v>42554.903055555551</v>
      </c>
      <c r="R2899" s="7">
        <f t="shared" si="273"/>
        <v>56.416666666666664</v>
      </c>
      <c r="S2899" t="str">
        <f t="shared" si="274"/>
        <v>photography</v>
      </c>
      <c r="T2899" t="str">
        <f t="shared" si="275"/>
        <v>nature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6">
        <f t="shared" si="270"/>
        <v>4</v>
      </c>
      <c r="P2900" s="13">
        <f t="shared" si="271"/>
        <v>41871.40315972222</v>
      </c>
      <c r="Q2900" s="13">
        <f t="shared" si="272"/>
        <v>41902.40315972222</v>
      </c>
      <c r="R2900" s="7">
        <f t="shared" si="273"/>
        <v>100</v>
      </c>
      <c r="S2900" t="str">
        <f t="shared" si="274"/>
        <v>photography</v>
      </c>
      <c r="T2900" t="str">
        <f t="shared" si="275"/>
        <v>nature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6">
        <f t="shared" si="270"/>
        <v>4.666666666666667</v>
      </c>
      <c r="P2901" s="13">
        <f t="shared" si="271"/>
        <v>42185.147673611107</v>
      </c>
      <c r="Q2901" s="13">
        <f t="shared" si="272"/>
        <v>42244.258333333331</v>
      </c>
      <c r="R2901" s="7">
        <f t="shared" si="273"/>
        <v>11.666666666666666</v>
      </c>
      <c r="S2901" t="str">
        <f t="shared" si="274"/>
        <v>photography</v>
      </c>
      <c r="T2901" t="str">
        <f t="shared" si="275"/>
        <v>nature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6">
        <f t="shared" si="270"/>
        <v>0.33333333333333337</v>
      </c>
      <c r="P2902" s="13">
        <f t="shared" si="271"/>
        <v>42107.80322916666</v>
      </c>
      <c r="Q2902" s="13">
        <f t="shared" si="272"/>
        <v>42122.80322916666</v>
      </c>
      <c r="R2902" s="7">
        <f t="shared" si="273"/>
        <v>50</v>
      </c>
      <c r="S2902" t="str">
        <f t="shared" si="274"/>
        <v>photography</v>
      </c>
      <c r="T2902" t="str">
        <f t="shared" si="275"/>
        <v>nature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6">
        <f t="shared" si="270"/>
        <v>3.7600000000000002</v>
      </c>
      <c r="P2903" s="13">
        <f t="shared" si="271"/>
        <v>41935.770752314813</v>
      </c>
      <c r="Q2903" s="13">
        <f t="shared" si="272"/>
        <v>41955.812418981484</v>
      </c>
      <c r="R2903" s="7">
        <f t="shared" si="273"/>
        <v>23.5</v>
      </c>
      <c r="S2903" t="str">
        <f t="shared" si="274"/>
        <v>photography</v>
      </c>
      <c r="T2903" t="str">
        <f t="shared" si="275"/>
        <v>nature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6">
        <f t="shared" si="270"/>
        <v>0.5</v>
      </c>
      <c r="P2904" s="13">
        <f t="shared" si="271"/>
        <v>42325.198958333334</v>
      </c>
      <c r="Q2904" s="13">
        <f t="shared" si="272"/>
        <v>42357.198958333334</v>
      </c>
      <c r="R2904" s="7">
        <f t="shared" si="273"/>
        <v>5</v>
      </c>
      <c r="S2904" t="str">
        <f t="shared" si="274"/>
        <v>photography</v>
      </c>
      <c r="T2904" t="str">
        <f t="shared" si="275"/>
        <v>places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6">
        <f t="shared" si="270"/>
        <v>9.3000000000000007</v>
      </c>
      <c r="P2905" s="13">
        <f t="shared" si="271"/>
        <v>42246.539965277778</v>
      </c>
      <c r="Q2905" s="13">
        <f t="shared" si="272"/>
        <v>42303.638888888891</v>
      </c>
      <c r="R2905" s="7">
        <f t="shared" si="273"/>
        <v>31</v>
      </c>
      <c r="S2905" t="str">
        <f t="shared" si="274"/>
        <v>photography</v>
      </c>
      <c r="T2905" t="str">
        <f t="shared" si="275"/>
        <v>places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6">
        <f t="shared" si="270"/>
        <v>7.4999999999999997E-2</v>
      </c>
      <c r="P2906" s="13">
        <f t="shared" si="271"/>
        <v>41877.654988425929</v>
      </c>
      <c r="Q2906" s="13">
        <f t="shared" si="272"/>
        <v>41907.654988425929</v>
      </c>
      <c r="R2906" s="7">
        <f t="shared" si="273"/>
        <v>15</v>
      </c>
      <c r="S2906" t="str">
        <f t="shared" si="274"/>
        <v>photography</v>
      </c>
      <c r="T2906" t="str">
        <f t="shared" si="275"/>
        <v>places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6">
        <f t="shared" si="270"/>
        <v>0</v>
      </c>
      <c r="P2907" s="13">
        <f t="shared" si="271"/>
        <v>41779.399317129632</v>
      </c>
      <c r="Q2907" s="13">
        <f t="shared" si="272"/>
        <v>41789.399317129632</v>
      </c>
      <c r="R2907" s="7" t="e">
        <f t="shared" si="273"/>
        <v>#DIV/0!</v>
      </c>
      <c r="S2907" t="str">
        <f t="shared" si="274"/>
        <v>photography</v>
      </c>
      <c r="T2907" t="str">
        <f t="shared" si="275"/>
        <v>places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6">
        <f t="shared" si="270"/>
        <v>79</v>
      </c>
      <c r="P2908" s="13">
        <f t="shared" si="271"/>
        <v>42707.645462962959</v>
      </c>
      <c r="Q2908" s="13">
        <f t="shared" si="272"/>
        <v>42729.208333333328</v>
      </c>
      <c r="R2908" s="7">
        <f t="shared" si="273"/>
        <v>131.66666666666666</v>
      </c>
      <c r="S2908" t="str">
        <f t="shared" si="274"/>
        <v>photography</v>
      </c>
      <c r="T2908" t="str">
        <f t="shared" si="275"/>
        <v>places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6">
        <f t="shared" si="270"/>
        <v>0</v>
      </c>
      <c r="P2909" s="13">
        <f t="shared" si="271"/>
        <v>42068.854421296302</v>
      </c>
      <c r="Q2909" s="13">
        <f t="shared" si="272"/>
        <v>42098.812754629631</v>
      </c>
      <c r="R2909" s="7" t="e">
        <f t="shared" si="273"/>
        <v>#DIV/0!</v>
      </c>
      <c r="S2909" t="str">
        <f t="shared" si="274"/>
        <v>photography</v>
      </c>
      <c r="T2909" t="str">
        <f t="shared" si="275"/>
        <v>places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6">
        <f t="shared" si="270"/>
        <v>1.3333333333333334E-2</v>
      </c>
      <c r="P2910" s="13">
        <f t="shared" si="271"/>
        <v>41956.700983796298</v>
      </c>
      <c r="Q2910" s="13">
        <f t="shared" si="272"/>
        <v>41986.700983796298</v>
      </c>
      <c r="R2910" s="7">
        <f t="shared" si="273"/>
        <v>1</v>
      </c>
      <c r="S2910" t="str">
        <f t="shared" si="274"/>
        <v>photography</v>
      </c>
      <c r="T2910" t="str">
        <f t="shared" si="275"/>
        <v>places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6">
        <f t="shared" si="270"/>
        <v>0</v>
      </c>
      <c r="P2911" s="13">
        <f t="shared" si="271"/>
        <v>42004.99998842593</v>
      </c>
      <c r="Q2911" s="13">
        <f t="shared" si="272"/>
        <v>42035.591666666667</v>
      </c>
      <c r="R2911" s="7" t="e">
        <f t="shared" si="273"/>
        <v>#DIV/0!</v>
      </c>
      <c r="S2911" t="str">
        <f t="shared" si="274"/>
        <v>photography</v>
      </c>
      <c r="T2911" t="str">
        <f t="shared" si="275"/>
        <v>places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6">
        <f t="shared" si="270"/>
        <v>0</v>
      </c>
      <c r="P2912" s="13">
        <f t="shared" si="271"/>
        <v>42256.734791666662</v>
      </c>
      <c r="Q2912" s="13">
        <f t="shared" si="272"/>
        <v>42286.734791666662</v>
      </c>
      <c r="R2912" s="7" t="e">
        <f t="shared" si="273"/>
        <v>#DIV/0!</v>
      </c>
      <c r="S2912" t="str">
        <f t="shared" si="274"/>
        <v>photography</v>
      </c>
      <c r="T2912" t="str">
        <f t="shared" si="275"/>
        <v>places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6">
        <f t="shared" si="270"/>
        <v>1.7000000000000002</v>
      </c>
      <c r="P2913" s="13">
        <f t="shared" si="271"/>
        <v>42240.607222222221</v>
      </c>
      <c r="Q2913" s="13">
        <f t="shared" si="272"/>
        <v>42270.607222222221</v>
      </c>
      <c r="R2913" s="7">
        <f t="shared" si="273"/>
        <v>510</v>
      </c>
      <c r="S2913" t="str">
        <f t="shared" si="274"/>
        <v>photography</v>
      </c>
      <c r="T2913" t="str">
        <f t="shared" si="275"/>
        <v>places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6">
        <f t="shared" si="270"/>
        <v>29.228571428571428</v>
      </c>
      <c r="P2914" s="13">
        <f t="shared" si="271"/>
        <v>42433.476168981477</v>
      </c>
      <c r="Q2914" s="13">
        <f t="shared" si="272"/>
        <v>42463.43450231482</v>
      </c>
      <c r="R2914" s="7">
        <f t="shared" si="273"/>
        <v>44.478260869565219</v>
      </c>
      <c r="S2914" t="str">
        <f t="shared" si="274"/>
        <v>photography</v>
      </c>
      <c r="T2914" t="str">
        <f t="shared" si="275"/>
        <v>places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6">
        <f t="shared" si="270"/>
        <v>0</v>
      </c>
      <c r="P2915" s="13">
        <f t="shared" si="271"/>
        <v>42045.822743055556</v>
      </c>
      <c r="Q2915" s="13">
        <f t="shared" si="272"/>
        <v>42090.781076388885</v>
      </c>
      <c r="R2915" s="7" t="e">
        <f t="shared" si="273"/>
        <v>#DIV/0!</v>
      </c>
      <c r="S2915" t="str">
        <f t="shared" si="274"/>
        <v>photography</v>
      </c>
      <c r="T2915" t="str">
        <f t="shared" si="275"/>
        <v>places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6">
        <f t="shared" si="270"/>
        <v>1.3636363636363637E-2</v>
      </c>
      <c r="P2916" s="13">
        <f t="shared" si="271"/>
        <v>42033.595543981486</v>
      </c>
      <c r="Q2916" s="13">
        <f t="shared" si="272"/>
        <v>42063.595543981486</v>
      </c>
      <c r="R2916" s="7">
        <f t="shared" si="273"/>
        <v>1</v>
      </c>
      <c r="S2916" t="str">
        <f t="shared" si="274"/>
        <v>photography</v>
      </c>
      <c r="T2916" t="str">
        <f t="shared" si="275"/>
        <v>places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6">
        <f t="shared" si="270"/>
        <v>20.5</v>
      </c>
      <c r="P2917" s="13">
        <f t="shared" si="271"/>
        <v>42445.462754629625</v>
      </c>
      <c r="Q2917" s="13">
        <f t="shared" si="272"/>
        <v>42505.431249999994</v>
      </c>
      <c r="R2917" s="7">
        <f t="shared" si="273"/>
        <v>20.5</v>
      </c>
      <c r="S2917" t="str">
        <f t="shared" si="274"/>
        <v>photography</v>
      </c>
      <c r="T2917" t="str">
        <f t="shared" si="275"/>
        <v>places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6">
        <f t="shared" si="270"/>
        <v>0.27999999999999997</v>
      </c>
      <c r="P2918" s="13">
        <f t="shared" si="271"/>
        <v>41779.800092592595</v>
      </c>
      <c r="Q2918" s="13">
        <f t="shared" si="272"/>
        <v>41808.592361111114</v>
      </c>
      <c r="R2918" s="7">
        <f t="shared" si="273"/>
        <v>40</v>
      </c>
      <c r="S2918" t="str">
        <f t="shared" si="274"/>
        <v>photography</v>
      </c>
      <c r="T2918" t="str">
        <f t="shared" si="275"/>
        <v>places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6">
        <f t="shared" si="270"/>
        <v>2.3076923076923079</v>
      </c>
      <c r="P2919" s="13">
        <f t="shared" si="271"/>
        <v>41941.180196759262</v>
      </c>
      <c r="Q2919" s="13">
        <f t="shared" si="272"/>
        <v>41986.221863425926</v>
      </c>
      <c r="R2919" s="7">
        <f t="shared" si="273"/>
        <v>25</v>
      </c>
      <c r="S2919" t="str">
        <f t="shared" si="274"/>
        <v>photography</v>
      </c>
      <c r="T2919" t="str">
        <f t="shared" si="275"/>
        <v>places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6">
        <f t="shared" si="270"/>
        <v>0</v>
      </c>
      <c r="P2920" s="13">
        <f t="shared" si="271"/>
        <v>42603.104131944448</v>
      </c>
      <c r="Q2920" s="13">
        <f t="shared" si="272"/>
        <v>42633.104131944448</v>
      </c>
      <c r="R2920" s="7" t="e">
        <f t="shared" si="273"/>
        <v>#DIV/0!</v>
      </c>
      <c r="S2920" t="str">
        <f t="shared" si="274"/>
        <v>photography</v>
      </c>
      <c r="T2920" t="str">
        <f t="shared" si="275"/>
        <v>places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6">
        <f t="shared" si="270"/>
        <v>0.125</v>
      </c>
      <c r="P2921" s="13">
        <f t="shared" si="271"/>
        <v>42151.417337962965</v>
      </c>
      <c r="Q2921" s="13">
        <f t="shared" si="272"/>
        <v>42211.417337962965</v>
      </c>
      <c r="R2921" s="7">
        <f t="shared" si="273"/>
        <v>1</v>
      </c>
      <c r="S2921" t="str">
        <f t="shared" si="274"/>
        <v>photography</v>
      </c>
      <c r="T2921" t="str">
        <f t="shared" si="275"/>
        <v>places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6">
        <f t="shared" si="270"/>
        <v>0</v>
      </c>
      <c r="P2922" s="13">
        <f t="shared" si="271"/>
        <v>42438.28907407407</v>
      </c>
      <c r="Q2922" s="13">
        <f t="shared" si="272"/>
        <v>42468.247407407413</v>
      </c>
      <c r="R2922" s="7" t="e">
        <f t="shared" si="273"/>
        <v>#DIV/0!</v>
      </c>
      <c r="S2922" t="str">
        <f t="shared" si="274"/>
        <v>photography</v>
      </c>
      <c r="T2922" t="str">
        <f t="shared" si="275"/>
        <v>places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6">
        <f t="shared" si="270"/>
        <v>7.3400000000000007</v>
      </c>
      <c r="P2923" s="13">
        <f t="shared" si="271"/>
        <v>41790.807314814818</v>
      </c>
      <c r="Q2923" s="13">
        <f t="shared" si="272"/>
        <v>41834.96597222222</v>
      </c>
      <c r="R2923" s="7">
        <f t="shared" si="273"/>
        <v>40.777777777777779</v>
      </c>
      <c r="S2923" t="str">
        <f t="shared" si="274"/>
        <v>photography</v>
      </c>
      <c r="T2923" t="str">
        <f t="shared" si="275"/>
        <v>places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6">
        <f t="shared" si="270"/>
        <v>0.19801980198019803</v>
      </c>
      <c r="P2924" s="13">
        <f t="shared" si="271"/>
        <v>41989.414409722223</v>
      </c>
      <c r="Q2924" s="13">
        <f t="shared" si="272"/>
        <v>42019.414409722223</v>
      </c>
      <c r="R2924" s="7">
        <f t="shared" si="273"/>
        <v>5</v>
      </c>
      <c r="S2924" t="str">
        <f t="shared" si="274"/>
        <v>music</v>
      </c>
      <c r="T2924" t="str">
        <f t="shared" si="275"/>
        <v>faith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6">
        <f t="shared" si="270"/>
        <v>6.0606060606060606E-3</v>
      </c>
      <c r="P2925" s="13">
        <f t="shared" si="271"/>
        <v>42063.619791666672</v>
      </c>
      <c r="Q2925" s="13">
        <f t="shared" si="272"/>
        <v>42093.578125</v>
      </c>
      <c r="R2925" s="7">
        <f t="shared" si="273"/>
        <v>1</v>
      </c>
      <c r="S2925" t="str">
        <f t="shared" si="274"/>
        <v>music</v>
      </c>
      <c r="T2925" t="str">
        <f t="shared" si="275"/>
        <v>faith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6">
        <f t="shared" si="270"/>
        <v>1.02</v>
      </c>
      <c r="P2926" s="13">
        <f t="shared" si="271"/>
        <v>42187.031678240746</v>
      </c>
      <c r="Q2926" s="13">
        <f t="shared" si="272"/>
        <v>42247.031678240746</v>
      </c>
      <c r="R2926" s="7">
        <f t="shared" si="273"/>
        <v>25.5</v>
      </c>
      <c r="S2926" t="str">
        <f t="shared" si="274"/>
        <v>music</v>
      </c>
      <c r="T2926" t="str">
        <f t="shared" si="275"/>
        <v>faith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6">
        <f t="shared" si="270"/>
        <v>65.100000000000009</v>
      </c>
      <c r="P2927" s="13">
        <f t="shared" si="271"/>
        <v>42020.889733796299</v>
      </c>
      <c r="Q2927" s="13">
        <f t="shared" si="272"/>
        <v>42050.889733796299</v>
      </c>
      <c r="R2927" s="7">
        <f t="shared" si="273"/>
        <v>118.36363636363636</v>
      </c>
      <c r="S2927" t="str">
        <f t="shared" si="274"/>
        <v>music</v>
      </c>
      <c r="T2927" t="str">
        <f t="shared" si="275"/>
        <v>faith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6">
        <f t="shared" si="270"/>
        <v>0</v>
      </c>
      <c r="P2928" s="13">
        <f t="shared" si="271"/>
        <v>42244.766736111109</v>
      </c>
      <c r="Q2928" s="13">
        <f t="shared" si="272"/>
        <v>42256.416666666672</v>
      </c>
      <c r="R2928" s="7" t="e">
        <f t="shared" si="273"/>
        <v>#DIV/0!</v>
      </c>
      <c r="S2928" t="str">
        <f t="shared" si="274"/>
        <v>music</v>
      </c>
      <c r="T2928" t="str">
        <f t="shared" si="275"/>
        <v>faith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6">
        <f t="shared" si="270"/>
        <v>0</v>
      </c>
      <c r="P2929" s="13">
        <f t="shared" si="271"/>
        <v>42179.056388888886</v>
      </c>
      <c r="Q2929" s="13">
        <f t="shared" si="272"/>
        <v>42239.056388888886</v>
      </c>
      <c r="R2929" s="7" t="e">
        <f t="shared" si="273"/>
        <v>#DIV/0!</v>
      </c>
      <c r="S2929" t="str">
        <f t="shared" si="274"/>
        <v>music</v>
      </c>
      <c r="T2929" t="str">
        <f t="shared" si="275"/>
        <v>faith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6">
        <f t="shared" si="270"/>
        <v>9.74</v>
      </c>
      <c r="P2930" s="13">
        <f t="shared" si="271"/>
        <v>42427.471006944441</v>
      </c>
      <c r="Q2930" s="13">
        <f t="shared" si="272"/>
        <v>42457.429340277777</v>
      </c>
      <c r="R2930" s="7">
        <f t="shared" si="273"/>
        <v>54.111111111111114</v>
      </c>
      <c r="S2930" t="str">
        <f t="shared" si="274"/>
        <v>music</v>
      </c>
      <c r="T2930" t="str">
        <f t="shared" si="275"/>
        <v>faith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6">
        <f t="shared" si="270"/>
        <v>0</v>
      </c>
      <c r="P2931" s="13">
        <f t="shared" si="271"/>
        <v>42451.616967592592</v>
      </c>
      <c r="Q2931" s="13">
        <f t="shared" si="272"/>
        <v>42491.616967592592</v>
      </c>
      <c r="R2931" s="7" t="e">
        <f t="shared" si="273"/>
        <v>#DIV/0!</v>
      </c>
      <c r="S2931" t="str">
        <f t="shared" si="274"/>
        <v>music</v>
      </c>
      <c r="T2931" t="str">
        <f t="shared" si="275"/>
        <v>faith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6">
        <f t="shared" si="270"/>
        <v>4.8571428571428568</v>
      </c>
      <c r="P2932" s="13">
        <f t="shared" si="271"/>
        <v>41841.31381944444</v>
      </c>
      <c r="Q2932" s="13">
        <f t="shared" si="272"/>
        <v>41882.568749999999</v>
      </c>
      <c r="R2932" s="7">
        <f t="shared" si="273"/>
        <v>21.25</v>
      </c>
      <c r="S2932" t="str">
        <f t="shared" si="274"/>
        <v>music</v>
      </c>
      <c r="T2932" t="str">
        <f t="shared" si="275"/>
        <v>faith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6">
        <f t="shared" si="270"/>
        <v>0.67999999999999994</v>
      </c>
      <c r="P2933" s="13">
        <f t="shared" si="271"/>
        <v>42341.34129629629</v>
      </c>
      <c r="Q2933" s="13">
        <f t="shared" si="272"/>
        <v>42387.291666666672</v>
      </c>
      <c r="R2933" s="7">
        <f t="shared" si="273"/>
        <v>34</v>
      </c>
      <c r="S2933" t="str">
        <f t="shared" si="274"/>
        <v>music</v>
      </c>
      <c r="T2933" t="str">
        <f t="shared" si="275"/>
        <v>faith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6">
        <f t="shared" si="270"/>
        <v>10.5</v>
      </c>
      <c r="P2934" s="13">
        <f t="shared" si="271"/>
        <v>41852.396226851852</v>
      </c>
      <c r="Q2934" s="13">
        <f t="shared" si="272"/>
        <v>41883.396226851852</v>
      </c>
      <c r="R2934" s="7">
        <f t="shared" si="273"/>
        <v>525</v>
      </c>
      <c r="S2934" t="str">
        <f t="shared" si="274"/>
        <v>music</v>
      </c>
      <c r="T2934" t="str">
        <f t="shared" si="275"/>
        <v>faith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6">
        <f t="shared" si="270"/>
        <v>0</v>
      </c>
      <c r="P2935" s="13">
        <f t="shared" si="271"/>
        <v>42125.663807870369</v>
      </c>
      <c r="Q2935" s="13">
        <f t="shared" si="272"/>
        <v>42185.663807870369</v>
      </c>
      <c r="R2935" s="7" t="e">
        <f t="shared" si="273"/>
        <v>#DIV/0!</v>
      </c>
      <c r="S2935" t="str">
        <f t="shared" si="274"/>
        <v>music</v>
      </c>
      <c r="T2935" t="str">
        <f t="shared" si="275"/>
        <v>faith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6">
        <f t="shared" si="270"/>
        <v>1.6666666666666667</v>
      </c>
      <c r="P2936" s="13">
        <f t="shared" si="271"/>
        <v>41887.551064814819</v>
      </c>
      <c r="Q2936" s="13">
        <f t="shared" si="272"/>
        <v>41917.551064814819</v>
      </c>
      <c r="R2936" s="7">
        <f t="shared" si="273"/>
        <v>50</v>
      </c>
      <c r="S2936" t="str">
        <f t="shared" si="274"/>
        <v>music</v>
      </c>
      <c r="T2936" t="str">
        <f t="shared" si="275"/>
        <v>faith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6">
        <f t="shared" si="270"/>
        <v>7.8680000000000003</v>
      </c>
      <c r="P2937" s="13">
        <f t="shared" si="271"/>
        <v>42095.668530092589</v>
      </c>
      <c r="Q2937" s="13">
        <f t="shared" si="272"/>
        <v>42125.668530092589</v>
      </c>
      <c r="R2937" s="7">
        <f t="shared" si="273"/>
        <v>115.70588235294117</v>
      </c>
      <c r="S2937" t="str">
        <f t="shared" si="274"/>
        <v>music</v>
      </c>
      <c r="T2937" t="str">
        <f t="shared" si="275"/>
        <v>faith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6">
        <f t="shared" si="270"/>
        <v>0.22</v>
      </c>
      <c r="P2938" s="13">
        <f t="shared" si="271"/>
        <v>42063.967418981483</v>
      </c>
      <c r="Q2938" s="13">
        <f t="shared" si="272"/>
        <v>42093.890277777777</v>
      </c>
      <c r="R2938" s="7">
        <f t="shared" si="273"/>
        <v>5.5</v>
      </c>
      <c r="S2938" t="str">
        <f t="shared" si="274"/>
        <v>music</v>
      </c>
      <c r="T2938" t="str">
        <f t="shared" si="275"/>
        <v>faith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6">
        <f t="shared" si="270"/>
        <v>7.5</v>
      </c>
      <c r="P2939" s="13">
        <f t="shared" si="271"/>
        <v>42673.327534722222</v>
      </c>
      <c r="Q2939" s="13">
        <f t="shared" si="272"/>
        <v>42713.369201388887</v>
      </c>
      <c r="R2939" s="7">
        <f t="shared" si="273"/>
        <v>50</v>
      </c>
      <c r="S2939" t="str">
        <f t="shared" si="274"/>
        <v>music</v>
      </c>
      <c r="T2939" t="str">
        <f t="shared" si="275"/>
        <v>faith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6">
        <f t="shared" si="270"/>
        <v>42.725880551301685</v>
      </c>
      <c r="P2940" s="13">
        <f t="shared" si="271"/>
        <v>42460.73192129629</v>
      </c>
      <c r="Q2940" s="13">
        <f t="shared" si="272"/>
        <v>42480.916666666672</v>
      </c>
      <c r="R2940" s="7">
        <f t="shared" si="273"/>
        <v>34.024390243902438</v>
      </c>
      <c r="S2940" t="str">
        <f t="shared" si="274"/>
        <v>music</v>
      </c>
      <c r="T2940" t="str">
        <f t="shared" si="275"/>
        <v>faith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6">
        <f t="shared" si="270"/>
        <v>0.2142857142857143</v>
      </c>
      <c r="P2941" s="13">
        <f t="shared" si="271"/>
        <v>42460.360520833332</v>
      </c>
      <c r="Q2941" s="13">
        <f t="shared" si="272"/>
        <v>42503.957638888889</v>
      </c>
      <c r="R2941" s="7">
        <f t="shared" si="273"/>
        <v>37.5</v>
      </c>
      <c r="S2941" t="str">
        <f t="shared" si="274"/>
        <v>music</v>
      </c>
      <c r="T2941" t="str">
        <f t="shared" si="275"/>
        <v>faith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6">
        <f t="shared" si="270"/>
        <v>0.87500000000000011</v>
      </c>
      <c r="P2942" s="13">
        <f t="shared" si="271"/>
        <v>41869.284618055557</v>
      </c>
      <c r="Q2942" s="13">
        <f t="shared" si="272"/>
        <v>41899.284618055557</v>
      </c>
      <c r="R2942" s="7">
        <f t="shared" si="273"/>
        <v>11.666666666666666</v>
      </c>
      <c r="S2942" t="str">
        <f t="shared" si="274"/>
        <v>music</v>
      </c>
      <c r="T2942" t="str">
        <f t="shared" si="275"/>
        <v>faith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6">
        <f t="shared" si="270"/>
        <v>5.625</v>
      </c>
      <c r="P2943" s="13">
        <f t="shared" si="271"/>
        <v>41922.533229166671</v>
      </c>
      <c r="Q2943" s="13">
        <f t="shared" si="272"/>
        <v>41952.574895833335</v>
      </c>
      <c r="R2943" s="7">
        <f t="shared" si="273"/>
        <v>28.125</v>
      </c>
      <c r="S2943" t="str">
        <f t="shared" si="274"/>
        <v>music</v>
      </c>
      <c r="T2943" t="str">
        <f t="shared" si="275"/>
        <v>faith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6">
        <f t="shared" si="270"/>
        <v>0</v>
      </c>
      <c r="P2944" s="13">
        <f t="shared" si="271"/>
        <v>42319.211377314816</v>
      </c>
      <c r="Q2944" s="13">
        <f t="shared" si="272"/>
        <v>42349.211377314816</v>
      </c>
      <c r="R2944" s="7" t="e">
        <f t="shared" si="273"/>
        <v>#DIV/0!</v>
      </c>
      <c r="S2944" t="str">
        <f t="shared" si="274"/>
        <v>music</v>
      </c>
      <c r="T2944" t="str">
        <f t="shared" si="275"/>
        <v>faith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6">
        <f t="shared" si="270"/>
        <v>3.4722222222222224E-2</v>
      </c>
      <c r="P2945" s="13">
        <f t="shared" si="271"/>
        <v>42425.710983796293</v>
      </c>
      <c r="Q2945" s="13">
        <f t="shared" si="272"/>
        <v>42462.756944444445</v>
      </c>
      <c r="R2945" s="7">
        <f t="shared" si="273"/>
        <v>1</v>
      </c>
      <c r="S2945" t="str">
        <f t="shared" si="274"/>
        <v>music</v>
      </c>
      <c r="T2945" t="str">
        <f t="shared" si="275"/>
        <v>faith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6">
        <f t="shared" ref="O2946:O3009" si="276">(E2946/D2946)*100</f>
        <v>6.5</v>
      </c>
      <c r="P2946" s="13">
        <f t="shared" ref="P2946:P3009" si="277">(((J2946/60)/60)/24)+DATE(1970,1,1)+(-6/24)</f>
        <v>42129.57540509259</v>
      </c>
      <c r="Q2946" s="13">
        <f t="shared" ref="Q2946:Q3009" si="278">(((I2946/60)/60)/24)+DATE(1970,1,1)+(-6/24)</f>
        <v>42186</v>
      </c>
      <c r="R2946" s="7">
        <f t="shared" ref="R2946:R3009" si="279">E2946/L2946</f>
        <v>216.66666666666666</v>
      </c>
      <c r="S2946" t="str">
        <f t="shared" ref="S2946:S3009" si="280">LEFT(N2946,SEARCH("/",N2946,1)-1)</f>
        <v>music</v>
      </c>
      <c r="T2946" t="str">
        <f t="shared" ref="T2946:T3009" si="281">RIGHT(N2946,LEN(N2946)-SEARCH("/",N2946,1))</f>
        <v>faith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6">
        <f t="shared" si="276"/>
        <v>0.58333333333333337</v>
      </c>
      <c r="P2947" s="13">
        <f t="shared" si="277"/>
        <v>41912.682430555556</v>
      </c>
      <c r="Q2947" s="13">
        <f t="shared" si="278"/>
        <v>41942.682430555556</v>
      </c>
      <c r="R2947" s="7">
        <f t="shared" si="279"/>
        <v>8.75</v>
      </c>
      <c r="S2947" t="str">
        <f t="shared" si="280"/>
        <v>music</v>
      </c>
      <c r="T2947" t="str">
        <f t="shared" si="281"/>
        <v>faith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6">
        <f t="shared" si="276"/>
        <v>10.181818181818182</v>
      </c>
      <c r="P2948" s="13">
        <f t="shared" si="277"/>
        <v>41845.718159722222</v>
      </c>
      <c r="Q2948" s="13">
        <f t="shared" si="278"/>
        <v>41875.718159722222</v>
      </c>
      <c r="R2948" s="7">
        <f t="shared" si="279"/>
        <v>62.222222222222221</v>
      </c>
      <c r="S2948" t="str">
        <f t="shared" si="280"/>
        <v>music</v>
      </c>
      <c r="T2948" t="str">
        <f t="shared" si="281"/>
        <v>faith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6">
        <f t="shared" si="276"/>
        <v>33.784615384615385</v>
      </c>
      <c r="P2949" s="13">
        <f t="shared" si="277"/>
        <v>41788.669722222221</v>
      </c>
      <c r="Q2949" s="13">
        <f t="shared" si="278"/>
        <v>41817.669722222221</v>
      </c>
      <c r="R2949" s="7">
        <f t="shared" si="279"/>
        <v>137.25</v>
      </c>
      <c r="S2949" t="str">
        <f t="shared" si="280"/>
        <v>music</v>
      </c>
      <c r="T2949" t="str">
        <f t="shared" si="281"/>
        <v>faith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6">
        <f t="shared" si="276"/>
        <v>3.3333333333333333E-2</v>
      </c>
      <c r="P2950" s="13">
        <f t="shared" si="277"/>
        <v>42044.677974537044</v>
      </c>
      <c r="Q2950" s="13">
        <f t="shared" si="278"/>
        <v>42099.208333333328</v>
      </c>
      <c r="R2950" s="7">
        <f t="shared" si="279"/>
        <v>1</v>
      </c>
      <c r="S2950" t="str">
        <f t="shared" si="280"/>
        <v>music</v>
      </c>
      <c r="T2950" t="str">
        <f t="shared" si="281"/>
        <v>faith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6">
        <f t="shared" si="276"/>
        <v>68.400000000000006</v>
      </c>
      <c r="P2951" s="13">
        <f t="shared" si="277"/>
        <v>42268.375856481478</v>
      </c>
      <c r="Q2951" s="13">
        <f t="shared" si="278"/>
        <v>42298.375856481478</v>
      </c>
      <c r="R2951" s="7">
        <f t="shared" si="279"/>
        <v>122.14285714285714</v>
      </c>
      <c r="S2951" t="str">
        <f t="shared" si="280"/>
        <v>music</v>
      </c>
      <c r="T2951" t="str">
        <f t="shared" si="281"/>
        <v>faith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6">
        <f t="shared" si="276"/>
        <v>0</v>
      </c>
      <c r="P2952" s="13">
        <f t="shared" si="277"/>
        <v>42470.802152777775</v>
      </c>
      <c r="Q2952" s="13">
        <f t="shared" si="278"/>
        <v>42530.802152777775</v>
      </c>
      <c r="R2952" s="7" t="e">
        <f t="shared" si="279"/>
        <v>#DIV/0!</v>
      </c>
      <c r="S2952" t="str">
        <f t="shared" si="280"/>
        <v>music</v>
      </c>
      <c r="T2952" t="str">
        <f t="shared" si="281"/>
        <v>faith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6">
        <f t="shared" si="276"/>
        <v>0</v>
      </c>
      <c r="P2953" s="13">
        <f t="shared" si="277"/>
        <v>42271.837766203709</v>
      </c>
      <c r="Q2953" s="13">
        <f t="shared" si="278"/>
        <v>42301.837766203709</v>
      </c>
      <c r="R2953" s="7" t="e">
        <f t="shared" si="279"/>
        <v>#DIV/0!</v>
      </c>
      <c r="S2953" t="str">
        <f t="shared" si="280"/>
        <v>music</v>
      </c>
      <c r="T2953" t="str">
        <f t="shared" si="281"/>
        <v>faith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6">
        <f t="shared" si="276"/>
        <v>0</v>
      </c>
      <c r="P2954" s="13">
        <f t="shared" si="277"/>
        <v>42152.656851851847</v>
      </c>
      <c r="Q2954" s="13">
        <f t="shared" si="278"/>
        <v>42166.375</v>
      </c>
      <c r="R2954" s="7" t="e">
        <f t="shared" si="279"/>
        <v>#DIV/0!</v>
      </c>
      <c r="S2954" t="str">
        <f t="shared" si="280"/>
        <v>music</v>
      </c>
      <c r="T2954" t="str">
        <f t="shared" si="281"/>
        <v>faith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6">
        <f t="shared" si="276"/>
        <v>0</v>
      </c>
      <c r="P2955" s="13">
        <f t="shared" si="277"/>
        <v>42325.433807870373</v>
      </c>
      <c r="Q2955" s="13">
        <f t="shared" si="278"/>
        <v>42384.958333333328</v>
      </c>
      <c r="R2955" s="7" t="e">
        <f t="shared" si="279"/>
        <v>#DIV/0!</v>
      </c>
      <c r="S2955" t="str">
        <f t="shared" si="280"/>
        <v>music</v>
      </c>
      <c r="T2955" t="str">
        <f t="shared" si="281"/>
        <v>faith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6">
        <f t="shared" si="276"/>
        <v>0</v>
      </c>
      <c r="P2956" s="13">
        <f t="shared" si="277"/>
        <v>42614.425625000003</v>
      </c>
      <c r="Q2956" s="13">
        <f t="shared" si="278"/>
        <v>42626.645833333328</v>
      </c>
      <c r="R2956" s="7" t="e">
        <f t="shared" si="279"/>
        <v>#DIV/0!</v>
      </c>
      <c r="S2956" t="str">
        <f t="shared" si="280"/>
        <v>music</v>
      </c>
      <c r="T2956" t="str">
        <f t="shared" si="281"/>
        <v>faith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6">
        <f t="shared" si="276"/>
        <v>2.2222222222222223E-2</v>
      </c>
      <c r="P2957" s="13">
        <f t="shared" si="277"/>
        <v>42101.786527777775</v>
      </c>
      <c r="Q2957" s="13">
        <f t="shared" si="278"/>
        <v>42131.786527777775</v>
      </c>
      <c r="R2957" s="7">
        <f t="shared" si="279"/>
        <v>1</v>
      </c>
      <c r="S2957" t="str">
        <f t="shared" si="280"/>
        <v>music</v>
      </c>
      <c r="T2957" t="str">
        <f t="shared" si="281"/>
        <v>faith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6">
        <f t="shared" si="276"/>
        <v>11</v>
      </c>
      <c r="P2958" s="13">
        <f t="shared" si="277"/>
        <v>42559.564178240747</v>
      </c>
      <c r="Q2958" s="13">
        <f t="shared" si="278"/>
        <v>42589.564178240747</v>
      </c>
      <c r="R2958" s="7">
        <f t="shared" si="279"/>
        <v>55</v>
      </c>
      <c r="S2958" t="str">
        <f t="shared" si="280"/>
        <v>music</v>
      </c>
      <c r="T2958" t="str">
        <f t="shared" si="281"/>
        <v>faith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6">
        <f t="shared" si="276"/>
        <v>0.73333333333333328</v>
      </c>
      <c r="P2959" s="13">
        <f t="shared" si="277"/>
        <v>42286.611493055556</v>
      </c>
      <c r="Q2959" s="13">
        <f t="shared" si="278"/>
        <v>42316.65315972222</v>
      </c>
      <c r="R2959" s="7">
        <f t="shared" si="279"/>
        <v>22</v>
      </c>
      <c r="S2959" t="str">
        <f t="shared" si="280"/>
        <v>music</v>
      </c>
      <c r="T2959" t="str">
        <f t="shared" si="281"/>
        <v>faith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6">
        <f t="shared" si="276"/>
        <v>21.25</v>
      </c>
      <c r="P2960" s="13">
        <f t="shared" si="277"/>
        <v>42175.698981481488</v>
      </c>
      <c r="Q2960" s="13">
        <f t="shared" si="278"/>
        <v>42205.698981481488</v>
      </c>
      <c r="R2960" s="7">
        <f t="shared" si="279"/>
        <v>56.666666666666664</v>
      </c>
      <c r="S2960" t="str">
        <f t="shared" si="280"/>
        <v>music</v>
      </c>
      <c r="T2960" t="str">
        <f t="shared" si="281"/>
        <v>faith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6">
        <f t="shared" si="276"/>
        <v>0.4</v>
      </c>
      <c r="P2961" s="13">
        <f t="shared" si="277"/>
        <v>41884.624328703707</v>
      </c>
      <c r="Q2961" s="13">
        <f t="shared" si="278"/>
        <v>41914.624328703707</v>
      </c>
      <c r="R2961" s="7">
        <f t="shared" si="279"/>
        <v>20</v>
      </c>
      <c r="S2961" t="str">
        <f t="shared" si="280"/>
        <v>music</v>
      </c>
      <c r="T2961" t="str">
        <f t="shared" si="281"/>
        <v>faith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6">
        <f t="shared" si="276"/>
        <v>0.1</v>
      </c>
      <c r="P2962" s="13">
        <f t="shared" si="277"/>
        <v>42435.624212962968</v>
      </c>
      <c r="Q2962" s="13">
        <f t="shared" si="278"/>
        <v>42494.582546296297</v>
      </c>
      <c r="R2962" s="7">
        <f t="shared" si="279"/>
        <v>1</v>
      </c>
      <c r="S2962" t="str">
        <f t="shared" si="280"/>
        <v>music</v>
      </c>
      <c r="T2962" t="str">
        <f t="shared" si="281"/>
        <v>faith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6">
        <f t="shared" si="276"/>
        <v>0</v>
      </c>
      <c r="P2963" s="13">
        <f t="shared" si="277"/>
        <v>42171.567384259266</v>
      </c>
      <c r="Q2963" s="13">
        <f t="shared" si="278"/>
        <v>42201.567384259266</v>
      </c>
      <c r="R2963" s="7" t="e">
        <f t="shared" si="279"/>
        <v>#DIV/0!</v>
      </c>
      <c r="S2963" t="str">
        <f t="shared" si="280"/>
        <v>music</v>
      </c>
      <c r="T2963" t="str">
        <f t="shared" si="281"/>
        <v>faith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6">
        <f t="shared" si="276"/>
        <v>19.600000000000001</v>
      </c>
      <c r="P2964" s="13">
        <f t="shared" si="277"/>
        <v>41825.235868055555</v>
      </c>
      <c r="Q2964" s="13">
        <f t="shared" si="278"/>
        <v>41854.235868055555</v>
      </c>
      <c r="R2964" s="7">
        <f t="shared" si="279"/>
        <v>55.282051282051285</v>
      </c>
      <c r="S2964" t="str">
        <f t="shared" si="280"/>
        <v>photography</v>
      </c>
      <c r="T2964" t="str">
        <f t="shared" si="281"/>
        <v>photobooks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6">
        <f t="shared" si="276"/>
        <v>59.467839999999995</v>
      </c>
      <c r="P2965" s="13">
        <f t="shared" si="277"/>
        <v>41834.730462962965</v>
      </c>
      <c r="Q2965" s="13">
        <f t="shared" si="278"/>
        <v>41864.730462962965</v>
      </c>
      <c r="R2965" s="7">
        <f t="shared" si="279"/>
        <v>72.16970873786407</v>
      </c>
      <c r="S2965" t="str">
        <f t="shared" si="280"/>
        <v>photography</v>
      </c>
      <c r="T2965" t="str">
        <f t="shared" si="281"/>
        <v>photobooks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6">
        <f t="shared" si="276"/>
        <v>0</v>
      </c>
      <c r="P2966" s="13">
        <f t="shared" si="277"/>
        <v>41855.609814814816</v>
      </c>
      <c r="Q2966" s="13">
        <f t="shared" si="278"/>
        <v>41876.609814814816</v>
      </c>
      <c r="R2966" s="7" t="e">
        <f t="shared" si="279"/>
        <v>#DIV/0!</v>
      </c>
      <c r="S2966" t="str">
        <f t="shared" si="280"/>
        <v>photography</v>
      </c>
      <c r="T2966" t="str">
        <f t="shared" si="281"/>
        <v>photobooks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 t="shared" si="276"/>
        <v>45.72</v>
      </c>
      <c r="P2967" s="13">
        <f t="shared" si="277"/>
        <v>41824.408379629633</v>
      </c>
      <c r="Q2967" s="13">
        <f t="shared" si="278"/>
        <v>41854.408379629633</v>
      </c>
      <c r="R2967" s="7">
        <f t="shared" si="279"/>
        <v>58.615384615384613</v>
      </c>
      <c r="S2967" t="str">
        <f t="shared" si="280"/>
        <v>photography</v>
      </c>
      <c r="T2967" t="str">
        <f t="shared" si="281"/>
        <v>photobooks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6">
        <f t="shared" si="276"/>
        <v>3.74</v>
      </c>
      <c r="P2968" s="13">
        <f t="shared" si="277"/>
        <v>41849.310694444444</v>
      </c>
      <c r="Q2968" s="13">
        <f t="shared" si="278"/>
        <v>41909.310694444444</v>
      </c>
      <c r="R2968" s="7">
        <f t="shared" si="279"/>
        <v>12.466666666666667</v>
      </c>
      <c r="S2968" t="str">
        <f t="shared" si="280"/>
        <v>photography</v>
      </c>
      <c r="T2968" t="str">
        <f t="shared" si="281"/>
        <v>photobooks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6">
        <f t="shared" si="276"/>
        <v>2.7025000000000001</v>
      </c>
      <c r="P2969" s="13">
        <f t="shared" si="277"/>
        <v>41987.568969907406</v>
      </c>
      <c r="Q2969" s="13">
        <f t="shared" si="278"/>
        <v>42017.568969907406</v>
      </c>
      <c r="R2969" s="7">
        <f t="shared" si="279"/>
        <v>49.136363636363633</v>
      </c>
      <c r="S2969" t="str">
        <f t="shared" si="280"/>
        <v>photography</v>
      </c>
      <c r="T2969" t="str">
        <f t="shared" si="281"/>
        <v>photobooks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6">
        <f t="shared" si="276"/>
        <v>56.51428571428572</v>
      </c>
      <c r="P2970" s="13">
        <f t="shared" si="277"/>
        <v>41891.530023148152</v>
      </c>
      <c r="Q2970" s="13">
        <f t="shared" si="278"/>
        <v>41926.530023148152</v>
      </c>
      <c r="R2970" s="7">
        <f t="shared" si="279"/>
        <v>150.5</v>
      </c>
      <c r="S2970" t="str">
        <f t="shared" si="280"/>
        <v>photography</v>
      </c>
      <c r="T2970" t="str">
        <f t="shared" si="281"/>
        <v>photobooks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6">
        <f t="shared" si="276"/>
        <v>21.30952380952381</v>
      </c>
      <c r="P2971" s="13">
        <f t="shared" si="277"/>
        <v>41905.729629629634</v>
      </c>
      <c r="Q2971" s="13">
        <f t="shared" si="278"/>
        <v>41935.729629629634</v>
      </c>
      <c r="R2971" s="7">
        <f t="shared" si="279"/>
        <v>35.799999999999997</v>
      </c>
      <c r="S2971" t="str">
        <f t="shared" si="280"/>
        <v>photography</v>
      </c>
      <c r="T2971" t="str">
        <f t="shared" si="281"/>
        <v>photobooks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6">
        <f t="shared" si="276"/>
        <v>15.6</v>
      </c>
      <c r="P2972" s="13">
        <f t="shared" si="277"/>
        <v>41766.468009259261</v>
      </c>
      <c r="Q2972" s="13">
        <f t="shared" si="278"/>
        <v>41826.468009259261</v>
      </c>
      <c r="R2972" s="7">
        <f t="shared" si="279"/>
        <v>45.157894736842103</v>
      </c>
      <c r="S2972" t="str">
        <f t="shared" si="280"/>
        <v>photography</v>
      </c>
      <c r="T2972" t="str">
        <f t="shared" si="281"/>
        <v>photobooks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6">
        <f t="shared" si="276"/>
        <v>6.2566666666666677</v>
      </c>
      <c r="P2973" s="13">
        <f t="shared" si="277"/>
        <v>41978.510393518518</v>
      </c>
      <c r="Q2973" s="13">
        <f t="shared" si="278"/>
        <v>42023.510393518518</v>
      </c>
      <c r="R2973" s="7">
        <f t="shared" si="279"/>
        <v>98.78947368421052</v>
      </c>
      <c r="S2973" t="str">
        <f t="shared" si="280"/>
        <v>photography</v>
      </c>
      <c r="T2973" t="str">
        <f t="shared" si="281"/>
        <v>photobooks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6">
        <f t="shared" si="276"/>
        <v>45.92</v>
      </c>
      <c r="P2974" s="13">
        <f t="shared" si="277"/>
        <v>41929.968657407408</v>
      </c>
      <c r="Q2974" s="13">
        <f t="shared" si="278"/>
        <v>41972.374305555553</v>
      </c>
      <c r="R2974" s="7">
        <f t="shared" si="279"/>
        <v>88.307692307692307</v>
      </c>
      <c r="S2974" t="str">
        <f t="shared" si="280"/>
        <v>photography</v>
      </c>
      <c r="T2974" t="str">
        <f t="shared" si="281"/>
        <v>photobooks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6">
        <f t="shared" si="276"/>
        <v>65.101538461538468</v>
      </c>
      <c r="P2975" s="13">
        <f t="shared" si="277"/>
        <v>41891.726388888892</v>
      </c>
      <c r="Q2975" s="13">
        <f t="shared" si="278"/>
        <v>41936.726388888892</v>
      </c>
      <c r="R2975" s="7">
        <f t="shared" si="279"/>
        <v>170.62903225806451</v>
      </c>
      <c r="S2975" t="str">
        <f t="shared" si="280"/>
        <v>photography</v>
      </c>
      <c r="T2975" t="str">
        <f t="shared" si="281"/>
        <v>photobooks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6">
        <f t="shared" si="276"/>
        <v>6.7</v>
      </c>
      <c r="P2976" s="13">
        <f t="shared" si="277"/>
        <v>41905.70684027778</v>
      </c>
      <c r="Q2976" s="13">
        <f t="shared" si="278"/>
        <v>41941.70684027778</v>
      </c>
      <c r="R2976" s="7">
        <f t="shared" si="279"/>
        <v>83.75</v>
      </c>
      <c r="S2976" t="str">
        <f t="shared" si="280"/>
        <v>photography</v>
      </c>
      <c r="T2976" t="str">
        <f t="shared" si="281"/>
        <v>photobooks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6">
        <f t="shared" si="276"/>
        <v>13.5625</v>
      </c>
      <c r="P2977" s="13">
        <f t="shared" si="277"/>
        <v>42025.107094907406</v>
      </c>
      <c r="Q2977" s="13">
        <f t="shared" si="278"/>
        <v>42055.107094907406</v>
      </c>
      <c r="R2977" s="7">
        <f t="shared" si="279"/>
        <v>65.099999999999994</v>
      </c>
      <c r="S2977" t="str">
        <f t="shared" si="280"/>
        <v>photography</v>
      </c>
      <c r="T2977" t="str">
        <f t="shared" si="281"/>
        <v>photobooks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6">
        <f t="shared" si="276"/>
        <v>1.9900000000000002</v>
      </c>
      <c r="P2978" s="13">
        <f t="shared" si="277"/>
        <v>42045.61336805555</v>
      </c>
      <c r="Q2978" s="13">
        <f t="shared" si="278"/>
        <v>42090.571701388893</v>
      </c>
      <c r="R2978" s="7">
        <f t="shared" si="279"/>
        <v>66.333333333333329</v>
      </c>
      <c r="S2978" t="str">
        <f t="shared" si="280"/>
        <v>photography</v>
      </c>
      <c r="T2978" t="str">
        <f t="shared" si="281"/>
        <v>photobooks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6">
        <f t="shared" si="276"/>
        <v>36.236363636363642</v>
      </c>
      <c r="P2979" s="13">
        <f t="shared" si="277"/>
        <v>42585.441898148143</v>
      </c>
      <c r="Q2979" s="13">
        <f t="shared" si="278"/>
        <v>42615.441898148143</v>
      </c>
      <c r="R2979" s="7">
        <f t="shared" si="279"/>
        <v>104.89473684210526</v>
      </c>
      <c r="S2979" t="str">
        <f t="shared" si="280"/>
        <v>photography</v>
      </c>
      <c r="T2979" t="str">
        <f t="shared" si="281"/>
        <v>photobooks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6">
        <f t="shared" si="276"/>
        <v>39.743333333333339</v>
      </c>
      <c r="P2980" s="13">
        <f t="shared" si="277"/>
        <v>42493.350810185191</v>
      </c>
      <c r="Q2980" s="13">
        <f t="shared" si="278"/>
        <v>42553.350810185191</v>
      </c>
      <c r="R2980" s="7">
        <f t="shared" si="279"/>
        <v>78.440789473684205</v>
      </c>
      <c r="S2980" t="str">
        <f t="shared" si="280"/>
        <v>photography</v>
      </c>
      <c r="T2980" t="str">
        <f t="shared" si="281"/>
        <v>photobooks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6">
        <f t="shared" si="276"/>
        <v>25.763636363636365</v>
      </c>
      <c r="P2981" s="13">
        <f t="shared" si="277"/>
        <v>42597.367418981477</v>
      </c>
      <c r="Q2981" s="13">
        <f t="shared" si="278"/>
        <v>42628.367418981477</v>
      </c>
      <c r="R2981" s="7">
        <f t="shared" si="279"/>
        <v>59.041666666666664</v>
      </c>
      <c r="S2981" t="str">
        <f t="shared" si="280"/>
        <v>photography</v>
      </c>
      <c r="T2981" t="str">
        <f t="shared" si="281"/>
        <v>photobooks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6">
        <f t="shared" si="276"/>
        <v>15.491428571428573</v>
      </c>
      <c r="P2982" s="13">
        <f t="shared" si="277"/>
        <v>42388.325104166666</v>
      </c>
      <c r="Q2982" s="13">
        <f t="shared" si="278"/>
        <v>42421.325104166666</v>
      </c>
      <c r="R2982" s="7">
        <f t="shared" si="279"/>
        <v>71.34210526315789</v>
      </c>
      <c r="S2982" t="str">
        <f t="shared" si="280"/>
        <v>photography</v>
      </c>
      <c r="T2982" t="str">
        <f t="shared" si="281"/>
        <v>photobooks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6">
        <f t="shared" si="276"/>
        <v>23.692499999999999</v>
      </c>
      <c r="P2983" s="13">
        <f t="shared" si="277"/>
        <v>42115.699976851851</v>
      </c>
      <c r="Q2983" s="13">
        <f t="shared" si="278"/>
        <v>42145.699976851851</v>
      </c>
      <c r="R2983" s="7">
        <f t="shared" si="279"/>
        <v>51.227027027027027</v>
      </c>
      <c r="S2983" t="str">
        <f t="shared" si="280"/>
        <v>photography</v>
      </c>
      <c r="T2983" t="str">
        <f t="shared" si="281"/>
        <v>photobooks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6">
        <f t="shared" si="276"/>
        <v>39.76</v>
      </c>
      <c r="P2984" s="13">
        <f t="shared" si="277"/>
        <v>42003.405555555553</v>
      </c>
      <c r="Q2984" s="13">
        <f t="shared" si="278"/>
        <v>42034.892361111109</v>
      </c>
      <c r="R2984" s="7">
        <f t="shared" si="279"/>
        <v>60.242424242424242</v>
      </c>
      <c r="S2984" t="str">
        <f t="shared" si="280"/>
        <v>photography</v>
      </c>
      <c r="T2984" t="str">
        <f t="shared" si="281"/>
        <v>photobooks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6">
        <f t="shared" si="276"/>
        <v>20.220833333333331</v>
      </c>
      <c r="P2985" s="13">
        <f t="shared" si="277"/>
        <v>41896.884895833333</v>
      </c>
      <c r="Q2985" s="13">
        <f t="shared" si="278"/>
        <v>41927.75</v>
      </c>
      <c r="R2985" s="7">
        <f t="shared" si="279"/>
        <v>44.935185185185183</v>
      </c>
      <c r="S2985" t="str">
        <f t="shared" si="280"/>
        <v>photography</v>
      </c>
      <c r="T2985" t="str">
        <f t="shared" si="281"/>
        <v>photobooks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6">
        <f t="shared" si="276"/>
        <v>47.631578947368418</v>
      </c>
      <c r="P2986" s="13">
        <f t="shared" si="277"/>
        <v>41958.300659722227</v>
      </c>
      <c r="Q2986" s="13">
        <f t="shared" si="278"/>
        <v>41988.300659722227</v>
      </c>
      <c r="R2986" s="7">
        <f t="shared" si="279"/>
        <v>31.206896551724139</v>
      </c>
      <c r="S2986" t="str">
        <f t="shared" si="280"/>
        <v>photography</v>
      </c>
      <c r="T2986" t="str">
        <f t="shared" si="281"/>
        <v>photobooks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6">
        <f t="shared" si="276"/>
        <v>15.329999999999998</v>
      </c>
      <c r="P2987" s="13">
        <f t="shared" si="277"/>
        <v>42068.40552083333</v>
      </c>
      <c r="Q2987" s="13">
        <f t="shared" si="278"/>
        <v>42098.363854166666</v>
      </c>
      <c r="R2987" s="7">
        <f t="shared" si="279"/>
        <v>63.875</v>
      </c>
      <c r="S2987" t="str">
        <f t="shared" si="280"/>
        <v>photography</v>
      </c>
      <c r="T2987" t="str">
        <f t="shared" si="281"/>
        <v>photobooks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6">
        <f t="shared" si="276"/>
        <v>1.3818181818181818</v>
      </c>
      <c r="P2988" s="13">
        <f t="shared" si="277"/>
        <v>41913.69840277778</v>
      </c>
      <c r="Q2988" s="13">
        <f t="shared" si="278"/>
        <v>41943.69840277778</v>
      </c>
      <c r="R2988" s="7">
        <f t="shared" si="279"/>
        <v>19</v>
      </c>
      <c r="S2988" t="str">
        <f t="shared" si="280"/>
        <v>photography</v>
      </c>
      <c r="T2988" t="str">
        <f t="shared" si="281"/>
        <v>photobooks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6">
        <f t="shared" si="276"/>
        <v>0.5</v>
      </c>
      <c r="P2989" s="13">
        <f t="shared" si="277"/>
        <v>41956.000034722223</v>
      </c>
      <c r="Q2989" s="13">
        <f t="shared" si="278"/>
        <v>42016.000034722223</v>
      </c>
      <c r="R2989" s="7">
        <f t="shared" si="279"/>
        <v>10</v>
      </c>
      <c r="S2989" t="str">
        <f t="shared" si="280"/>
        <v>photography</v>
      </c>
      <c r="T2989" t="str">
        <f t="shared" si="281"/>
        <v>photobooks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276"/>
        <v>4.957575757575758</v>
      </c>
      <c r="P2990" s="13">
        <f t="shared" si="277"/>
        <v>42010.424513888895</v>
      </c>
      <c r="Q2990" s="13">
        <f t="shared" si="278"/>
        <v>42040.424513888895</v>
      </c>
      <c r="R2990" s="7">
        <f t="shared" si="279"/>
        <v>109.06666666666666</v>
      </c>
      <c r="S2990" t="str">
        <f t="shared" si="280"/>
        <v>photography</v>
      </c>
      <c r="T2990" t="str">
        <f t="shared" si="281"/>
        <v>photobooks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6">
        <f t="shared" si="276"/>
        <v>3.5666666666666664</v>
      </c>
      <c r="P2991" s="13">
        <f t="shared" si="277"/>
        <v>41973.490335648152</v>
      </c>
      <c r="Q2991" s="13">
        <f t="shared" si="278"/>
        <v>42033.490335648152</v>
      </c>
      <c r="R2991" s="7">
        <f t="shared" si="279"/>
        <v>26.75</v>
      </c>
      <c r="S2991" t="str">
        <f t="shared" si="280"/>
        <v>photography</v>
      </c>
      <c r="T2991" t="str">
        <f t="shared" si="281"/>
        <v>photobooks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6">
        <f t="shared" si="276"/>
        <v>61.124000000000002</v>
      </c>
      <c r="P2992" s="13">
        <f t="shared" si="277"/>
        <v>42188.781041666662</v>
      </c>
      <c r="Q2992" s="13">
        <f t="shared" si="278"/>
        <v>42226.040972222225</v>
      </c>
      <c r="R2992" s="7">
        <f t="shared" si="279"/>
        <v>109.93525179856115</v>
      </c>
      <c r="S2992" t="str">
        <f t="shared" si="280"/>
        <v>photography</v>
      </c>
      <c r="T2992" t="str">
        <f t="shared" si="281"/>
        <v>photobooks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6">
        <f t="shared" si="276"/>
        <v>1.3333333333333335</v>
      </c>
      <c r="P2993" s="13">
        <f t="shared" si="277"/>
        <v>41940.64166666667</v>
      </c>
      <c r="Q2993" s="13">
        <f t="shared" si="278"/>
        <v>41970.683333333334</v>
      </c>
      <c r="R2993" s="7">
        <f t="shared" si="279"/>
        <v>20</v>
      </c>
      <c r="S2993" t="str">
        <f t="shared" si="280"/>
        <v>photography</v>
      </c>
      <c r="T2993" t="str">
        <f t="shared" si="281"/>
        <v>photobooks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6">
        <f t="shared" si="276"/>
        <v>11.077777777777778</v>
      </c>
      <c r="P2994" s="13">
        <f t="shared" si="277"/>
        <v>42011.301180555558</v>
      </c>
      <c r="Q2994" s="13">
        <f t="shared" si="278"/>
        <v>42046.301180555558</v>
      </c>
      <c r="R2994" s="7">
        <f t="shared" si="279"/>
        <v>55.388888888888886</v>
      </c>
      <c r="S2994" t="str">
        <f t="shared" si="280"/>
        <v>photography</v>
      </c>
      <c r="T2994" t="str">
        <f t="shared" si="281"/>
        <v>photobooks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6">
        <f t="shared" si="276"/>
        <v>38.735714285714288</v>
      </c>
      <c r="P2995" s="13">
        <f t="shared" si="277"/>
        <v>42628.038668981477</v>
      </c>
      <c r="Q2995" s="13">
        <f t="shared" si="278"/>
        <v>42657.416666666672</v>
      </c>
      <c r="R2995" s="7">
        <f t="shared" si="279"/>
        <v>133.90123456790124</v>
      </c>
      <c r="S2995" t="str">
        <f t="shared" si="280"/>
        <v>photography</v>
      </c>
      <c r="T2995" t="str">
        <f t="shared" si="281"/>
        <v>photobooks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6">
        <f t="shared" si="276"/>
        <v>22.05263157894737</v>
      </c>
      <c r="P2996" s="13">
        <f t="shared" si="277"/>
        <v>42515.189421296294</v>
      </c>
      <c r="Q2996" s="13">
        <f t="shared" si="278"/>
        <v>42575.189421296294</v>
      </c>
      <c r="R2996" s="7">
        <f t="shared" si="279"/>
        <v>48.720930232558139</v>
      </c>
      <c r="S2996" t="str">
        <f t="shared" si="280"/>
        <v>photography</v>
      </c>
      <c r="T2996" t="str">
        <f t="shared" si="281"/>
        <v>photobooks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6">
        <f t="shared" si="276"/>
        <v>67.55</v>
      </c>
      <c r="P2997" s="13">
        <f t="shared" si="277"/>
        <v>42689.31931712963</v>
      </c>
      <c r="Q2997" s="13">
        <f t="shared" si="278"/>
        <v>42719.31931712963</v>
      </c>
      <c r="R2997" s="7">
        <f t="shared" si="279"/>
        <v>48.25</v>
      </c>
      <c r="S2997" t="str">
        <f t="shared" si="280"/>
        <v>photography</v>
      </c>
      <c r="T2997" t="str">
        <f t="shared" si="281"/>
        <v>photobooks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6">
        <f t="shared" si="276"/>
        <v>13.637499999999999</v>
      </c>
      <c r="P2998" s="13">
        <f t="shared" si="277"/>
        <v>42344.07677083333</v>
      </c>
      <c r="Q2998" s="13">
        <f t="shared" si="278"/>
        <v>42404.07677083333</v>
      </c>
      <c r="R2998" s="7">
        <f t="shared" si="279"/>
        <v>58.972972972972975</v>
      </c>
      <c r="S2998" t="str">
        <f t="shared" si="280"/>
        <v>photography</v>
      </c>
      <c r="T2998" t="str">
        <f t="shared" si="281"/>
        <v>photobooks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6">
        <f t="shared" si="276"/>
        <v>1.7457500000000001</v>
      </c>
      <c r="P2999" s="13">
        <f t="shared" si="277"/>
        <v>41934.592685185184</v>
      </c>
      <c r="Q2999" s="13">
        <f t="shared" si="278"/>
        <v>41954.634351851855</v>
      </c>
      <c r="R2999" s="7">
        <f t="shared" si="279"/>
        <v>11.638333333333334</v>
      </c>
      <c r="S2999" t="str">
        <f t="shared" si="280"/>
        <v>photography</v>
      </c>
      <c r="T2999" t="str">
        <f t="shared" si="281"/>
        <v>photobooks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6">
        <f t="shared" si="276"/>
        <v>20.44963251188932</v>
      </c>
      <c r="P3000" s="13">
        <f t="shared" si="277"/>
        <v>42623.356134259258</v>
      </c>
      <c r="Q3000" s="13">
        <f t="shared" si="278"/>
        <v>42653.356134259258</v>
      </c>
      <c r="R3000" s="7">
        <f t="shared" si="279"/>
        <v>83.716814159292042</v>
      </c>
      <c r="S3000" t="str">
        <f t="shared" si="280"/>
        <v>photography</v>
      </c>
      <c r="T3000" t="str">
        <f t="shared" si="281"/>
        <v>photobooks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6">
        <f t="shared" si="276"/>
        <v>13.852941176470587</v>
      </c>
      <c r="P3001" s="13">
        <f t="shared" si="277"/>
        <v>42321.410509259258</v>
      </c>
      <c r="Q3001" s="13">
        <f t="shared" si="278"/>
        <v>42353.256944444445</v>
      </c>
      <c r="R3001" s="7">
        <f t="shared" si="279"/>
        <v>63.648648648648646</v>
      </c>
      <c r="S3001" t="str">
        <f t="shared" si="280"/>
        <v>photography</v>
      </c>
      <c r="T3001" t="str">
        <f t="shared" si="281"/>
        <v>photobooks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6">
        <f t="shared" si="276"/>
        <v>48.485714285714288</v>
      </c>
      <c r="P3002" s="13">
        <f t="shared" si="277"/>
        <v>42159.22256944445</v>
      </c>
      <c r="Q3002" s="13">
        <f t="shared" si="278"/>
        <v>42182.665972222225</v>
      </c>
      <c r="R3002" s="7">
        <f t="shared" si="279"/>
        <v>94.277777777777771</v>
      </c>
      <c r="S3002" t="str">
        <f t="shared" si="280"/>
        <v>photography</v>
      </c>
      <c r="T3002" t="str">
        <f t="shared" si="281"/>
        <v>photobooks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6">
        <f t="shared" si="276"/>
        <v>30.8</v>
      </c>
      <c r="P3003" s="13">
        <f t="shared" si="277"/>
        <v>42017.821550925932</v>
      </c>
      <c r="Q3003" s="13">
        <f t="shared" si="278"/>
        <v>42048.821550925932</v>
      </c>
      <c r="R3003" s="7">
        <f t="shared" si="279"/>
        <v>71.86666666666666</v>
      </c>
      <c r="S3003" t="str">
        <f t="shared" si="280"/>
        <v>photography</v>
      </c>
      <c r="T3003" t="str">
        <f t="shared" si="281"/>
        <v>photobooks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6">
        <f t="shared" si="276"/>
        <v>35.174193548387095</v>
      </c>
      <c r="P3004" s="13">
        <f t="shared" si="277"/>
        <v>42282.428287037037</v>
      </c>
      <c r="Q3004" s="13">
        <f t="shared" si="278"/>
        <v>42322.469953703709</v>
      </c>
      <c r="R3004" s="7">
        <f t="shared" si="279"/>
        <v>104.84615384615384</v>
      </c>
      <c r="S3004" t="str">
        <f t="shared" si="280"/>
        <v>photography</v>
      </c>
      <c r="T3004" t="str">
        <f t="shared" si="281"/>
        <v>photobooks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6">
        <f t="shared" si="276"/>
        <v>36.404444444444444</v>
      </c>
      <c r="P3005" s="13">
        <f t="shared" si="277"/>
        <v>42247.553912037038</v>
      </c>
      <c r="Q3005" s="13">
        <f t="shared" si="278"/>
        <v>42279.5</v>
      </c>
      <c r="R3005" s="7">
        <f t="shared" si="279"/>
        <v>67.139344262295083</v>
      </c>
      <c r="S3005" t="str">
        <f t="shared" si="280"/>
        <v>photography</v>
      </c>
      <c r="T3005" t="str">
        <f t="shared" si="281"/>
        <v>photobooks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6">
        <f t="shared" si="276"/>
        <v>2.9550000000000001</v>
      </c>
      <c r="P3006" s="13">
        <f t="shared" si="277"/>
        <v>41877.388298611113</v>
      </c>
      <c r="Q3006" s="13">
        <f t="shared" si="278"/>
        <v>41912.388298611113</v>
      </c>
      <c r="R3006" s="7">
        <f t="shared" si="279"/>
        <v>73.875</v>
      </c>
      <c r="S3006" t="str">
        <f t="shared" si="280"/>
        <v>photography</v>
      </c>
      <c r="T3006" t="str">
        <f t="shared" si="281"/>
        <v>photobooks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6">
        <f t="shared" si="276"/>
        <v>11.06</v>
      </c>
      <c r="P3007" s="13">
        <f t="shared" si="277"/>
        <v>41879.818437499998</v>
      </c>
      <c r="Q3007" s="13">
        <f t="shared" si="278"/>
        <v>41909.818437499998</v>
      </c>
      <c r="R3007" s="7">
        <f t="shared" si="279"/>
        <v>69.125</v>
      </c>
      <c r="S3007" t="str">
        <f t="shared" si="280"/>
        <v>photography</v>
      </c>
      <c r="T3007" t="str">
        <f t="shared" si="281"/>
        <v>photobooks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6">
        <f t="shared" si="276"/>
        <v>41.407142857142858</v>
      </c>
      <c r="P3008" s="13">
        <f t="shared" si="277"/>
        <v>42742.430902777778</v>
      </c>
      <c r="Q3008" s="13">
        <f t="shared" si="278"/>
        <v>42777.430902777778</v>
      </c>
      <c r="R3008" s="7">
        <f t="shared" si="279"/>
        <v>120.77083333333333</v>
      </c>
      <c r="S3008" t="str">
        <f t="shared" si="280"/>
        <v>photography</v>
      </c>
      <c r="T3008" t="str">
        <f t="shared" si="281"/>
        <v>photobooks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6">
        <f t="shared" si="276"/>
        <v>10.857142857142858</v>
      </c>
      <c r="P3009" s="13">
        <f t="shared" si="277"/>
        <v>42029.657858796301</v>
      </c>
      <c r="Q3009" s="13">
        <f t="shared" si="278"/>
        <v>42064.657858796301</v>
      </c>
      <c r="R3009" s="7">
        <f t="shared" si="279"/>
        <v>42.222222222222221</v>
      </c>
      <c r="S3009" t="str">
        <f t="shared" si="280"/>
        <v>photography</v>
      </c>
      <c r="T3009" t="str">
        <f t="shared" si="281"/>
        <v>photobooks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6">
        <f t="shared" ref="O3010:O3073" si="282">(E3010/D3010)*100</f>
        <v>3.3333333333333335</v>
      </c>
      <c r="P3010" s="13">
        <f t="shared" ref="P3010:P3073" si="283">(((J3010/60)/60)/24)+DATE(1970,1,1)+(-6/24)</f>
        <v>41860.66002314815</v>
      </c>
      <c r="Q3010" s="13">
        <f t="shared" ref="Q3010:Q3073" si="284">(((I3010/60)/60)/24)+DATE(1970,1,1)+(-6/24)</f>
        <v>41872.66002314815</v>
      </c>
      <c r="R3010" s="7">
        <f t="shared" ref="R3010:R3073" si="285">E3010/L3010</f>
        <v>7.5</v>
      </c>
      <c r="S3010" t="str">
        <f t="shared" ref="S3010:S3073" si="286">LEFT(N3010,SEARCH("/",N3010,1)-1)</f>
        <v>photography</v>
      </c>
      <c r="T3010" t="str">
        <f t="shared" ref="T3010:T3073" si="287">RIGHT(N3010,LEN(N3010)-SEARCH("/",N3010,1))</f>
        <v>photobooks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6">
        <f t="shared" si="282"/>
        <v>7.407407407407407E-2</v>
      </c>
      <c r="P3011" s="13">
        <f t="shared" si="283"/>
        <v>41876.183680555558</v>
      </c>
      <c r="Q3011" s="13">
        <f t="shared" si="284"/>
        <v>41935.916666666664</v>
      </c>
      <c r="R3011" s="7">
        <f t="shared" si="285"/>
        <v>1.5384615384615385</v>
      </c>
      <c r="S3011" t="str">
        <f t="shared" si="286"/>
        <v>photography</v>
      </c>
      <c r="T3011" t="str">
        <f t="shared" si="287"/>
        <v>photobooks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6">
        <f t="shared" si="282"/>
        <v>13.307692307692307</v>
      </c>
      <c r="P3012" s="13">
        <f t="shared" si="283"/>
        <v>42524.068703703699</v>
      </c>
      <c r="Q3012" s="13">
        <f t="shared" si="284"/>
        <v>42554.068703703699</v>
      </c>
      <c r="R3012" s="7">
        <f t="shared" si="285"/>
        <v>37.608695652173914</v>
      </c>
      <c r="S3012" t="str">
        <f t="shared" si="286"/>
        <v>photography</v>
      </c>
      <c r="T3012" t="str">
        <f t="shared" si="287"/>
        <v>photobooks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6">
        <f t="shared" si="282"/>
        <v>0</v>
      </c>
      <c r="P3013" s="13">
        <f t="shared" si="283"/>
        <v>41829.639027777775</v>
      </c>
      <c r="Q3013" s="13">
        <f t="shared" si="284"/>
        <v>41859.639027777775</v>
      </c>
      <c r="R3013" s="7" t="e">
        <f t="shared" si="285"/>
        <v>#DIV/0!</v>
      </c>
      <c r="S3013" t="str">
        <f t="shared" si="286"/>
        <v>photography</v>
      </c>
      <c r="T3013" t="str">
        <f t="shared" si="287"/>
        <v>photobooks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6">
        <f t="shared" si="282"/>
        <v>49.183333333333337</v>
      </c>
      <c r="P3014" s="13">
        <f t="shared" si="283"/>
        <v>42033.064074074078</v>
      </c>
      <c r="Q3014" s="13">
        <f t="shared" si="284"/>
        <v>42063.064074074078</v>
      </c>
      <c r="R3014" s="7">
        <f t="shared" si="285"/>
        <v>42.157142857142858</v>
      </c>
      <c r="S3014" t="str">
        <f t="shared" si="286"/>
        <v>photography</v>
      </c>
      <c r="T3014" t="str">
        <f t="shared" si="287"/>
        <v>photobooks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6">
        <f t="shared" si="282"/>
        <v>0</v>
      </c>
      <c r="P3015" s="13">
        <f t="shared" si="283"/>
        <v>42172.656678240746</v>
      </c>
      <c r="Q3015" s="13">
        <f t="shared" si="284"/>
        <v>42186.656678240746</v>
      </c>
      <c r="R3015" s="7" t="e">
        <f t="shared" si="285"/>
        <v>#DIV/0!</v>
      </c>
      <c r="S3015" t="str">
        <f t="shared" si="286"/>
        <v>photography</v>
      </c>
      <c r="T3015" t="str">
        <f t="shared" si="287"/>
        <v>photobooks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6">
        <f t="shared" si="282"/>
        <v>2.036</v>
      </c>
      <c r="P3016" s="13">
        <f t="shared" si="283"/>
        <v>42548.626192129625</v>
      </c>
      <c r="Q3016" s="13">
        <f t="shared" si="284"/>
        <v>42576.541666666672</v>
      </c>
      <c r="R3016" s="7">
        <f t="shared" si="285"/>
        <v>84.833333333333329</v>
      </c>
      <c r="S3016" t="str">
        <f t="shared" si="286"/>
        <v>photography</v>
      </c>
      <c r="T3016" t="str">
        <f t="shared" si="287"/>
        <v>photobooks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6">
        <f t="shared" si="282"/>
        <v>52.327777777777776</v>
      </c>
      <c r="P3017" s="13">
        <f t="shared" si="283"/>
        <v>42705.412118055552</v>
      </c>
      <c r="Q3017" s="13">
        <f t="shared" si="284"/>
        <v>42765.040972222225</v>
      </c>
      <c r="R3017" s="7">
        <f t="shared" si="285"/>
        <v>94.19</v>
      </c>
      <c r="S3017" t="str">
        <f t="shared" si="286"/>
        <v>photography</v>
      </c>
      <c r="T3017" t="str">
        <f t="shared" si="287"/>
        <v>photobooks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6">
        <f t="shared" si="282"/>
        <v>0</v>
      </c>
      <c r="P3018" s="13">
        <f t="shared" si="283"/>
        <v>42066.984375</v>
      </c>
      <c r="Q3018" s="13">
        <f t="shared" si="284"/>
        <v>42096.942708333328</v>
      </c>
      <c r="R3018" s="7" t="e">
        <f t="shared" si="285"/>
        <v>#DIV/0!</v>
      </c>
      <c r="S3018" t="str">
        <f t="shared" si="286"/>
        <v>photography</v>
      </c>
      <c r="T3018" t="str">
        <f t="shared" si="287"/>
        <v>photobooks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6">
        <f t="shared" si="282"/>
        <v>2.083333333333333</v>
      </c>
      <c r="P3019" s="13">
        <f t="shared" si="283"/>
        <v>41820.502268518518</v>
      </c>
      <c r="Q3019" s="13">
        <f t="shared" si="284"/>
        <v>41850.502268518518</v>
      </c>
      <c r="R3019" s="7">
        <f t="shared" si="285"/>
        <v>6.25</v>
      </c>
      <c r="S3019" t="str">
        <f t="shared" si="286"/>
        <v>photography</v>
      </c>
      <c r="T3019" t="str">
        <f t="shared" si="287"/>
        <v>photobooks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6">
        <f t="shared" si="282"/>
        <v>6.565384615384616</v>
      </c>
      <c r="P3020" s="13">
        <f t="shared" si="283"/>
        <v>42064.834375000006</v>
      </c>
      <c r="Q3020" s="13">
        <f t="shared" si="284"/>
        <v>42094.792708333334</v>
      </c>
      <c r="R3020" s="7">
        <f t="shared" si="285"/>
        <v>213.375</v>
      </c>
      <c r="S3020" t="str">
        <f t="shared" si="286"/>
        <v>photography</v>
      </c>
      <c r="T3020" t="str">
        <f t="shared" si="287"/>
        <v>photobooks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6">
        <f t="shared" si="282"/>
        <v>0</v>
      </c>
      <c r="P3021" s="13">
        <f t="shared" si="283"/>
        <v>42000.050243055557</v>
      </c>
      <c r="Q3021" s="13">
        <f t="shared" si="284"/>
        <v>42030.050243055557</v>
      </c>
      <c r="R3021" s="7" t="e">
        <f t="shared" si="285"/>
        <v>#DIV/0!</v>
      </c>
      <c r="S3021" t="str">
        <f t="shared" si="286"/>
        <v>games</v>
      </c>
      <c r="T3021" t="str">
        <f t="shared" si="287"/>
        <v>mobile games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6">
        <f t="shared" si="282"/>
        <v>8.0833333333333321</v>
      </c>
      <c r="P3022" s="13">
        <f t="shared" si="283"/>
        <v>42755.242754629624</v>
      </c>
      <c r="Q3022" s="13">
        <f t="shared" si="284"/>
        <v>42802.0625</v>
      </c>
      <c r="R3022" s="7">
        <f t="shared" si="285"/>
        <v>90.9375</v>
      </c>
      <c r="S3022" t="str">
        <f t="shared" si="286"/>
        <v>games</v>
      </c>
      <c r="T3022" t="str">
        <f t="shared" si="287"/>
        <v>mobile games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6">
        <f t="shared" si="282"/>
        <v>0.4</v>
      </c>
      <c r="P3023" s="13">
        <f t="shared" si="283"/>
        <v>41772.547280092593</v>
      </c>
      <c r="Q3023" s="13">
        <f t="shared" si="284"/>
        <v>41802.547280092593</v>
      </c>
      <c r="R3023" s="7">
        <f t="shared" si="285"/>
        <v>5</v>
      </c>
      <c r="S3023" t="str">
        <f t="shared" si="286"/>
        <v>games</v>
      </c>
      <c r="T3023" t="str">
        <f t="shared" si="287"/>
        <v>mobile games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6">
        <f t="shared" si="282"/>
        <v>42.892307692307689</v>
      </c>
      <c r="P3024" s="13">
        <f t="shared" si="283"/>
        <v>41733.466435185182</v>
      </c>
      <c r="Q3024" s="13">
        <f t="shared" si="284"/>
        <v>41763.466435185182</v>
      </c>
      <c r="R3024" s="7">
        <f t="shared" si="285"/>
        <v>58.083333333333336</v>
      </c>
      <c r="S3024" t="str">
        <f t="shared" si="286"/>
        <v>games</v>
      </c>
      <c r="T3024" t="str">
        <f t="shared" si="287"/>
        <v>mobile games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6">
        <f t="shared" si="282"/>
        <v>3.6363636363636364E-3</v>
      </c>
      <c r="P3025" s="13">
        <f t="shared" si="283"/>
        <v>42645.117442129631</v>
      </c>
      <c r="Q3025" s="13">
        <f t="shared" si="284"/>
        <v>42680.159108796302</v>
      </c>
      <c r="R3025" s="7">
        <f t="shared" si="285"/>
        <v>2</v>
      </c>
      <c r="S3025" t="str">
        <f t="shared" si="286"/>
        <v>games</v>
      </c>
      <c r="T3025" t="str">
        <f t="shared" si="287"/>
        <v>mobile games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6">
        <f t="shared" si="282"/>
        <v>0.5</v>
      </c>
      <c r="P3026" s="13">
        <f t="shared" si="283"/>
        <v>42741.996493055558</v>
      </c>
      <c r="Q3026" s="13">
        <f t="shared" si="284"/>
        <v>42794.916666666672</v>
      </c>
      <c r="R3026" s="7">
        <f t="shared" si="285"/>
        <v>62.5</v>
      </c>
      <c r="S3026" t="str">
        <f t="shared" si="286"/>
        <v>games</v>
      </c>
      <c r="T3026" t="str">
        <f t="shared" si="287"/>
        <v>mobile games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6">
        <f t="shared" si="282"/>
        <v>0.05</v>
      </c>
      <c r="P3027" s="13">
        <f t="shared" si="283"/>
        <v>42649.674907407403</v>
      </c>
      <c r="Q3027" s="13">
        <f t="shared" si="284"/>
        <v>42679.674907407403</v>
      </c>
      <c r="R3027" s="7">
        <f t="shared" si="285"/>
        <v>10</v>
      </c>
      <c r="S3027" t="str">
        <f t="shared" si="286"/>
        <v>games</v>
      </c>
      <c r="T3027" t="str">
        <f t="shared" si="287"/>
        <v>mobile games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6">
        <f t="shared" si="282"/>
        <v>4.8680000000000003</v>
      </c>
      <c r="P3028" s="13">
        <f t="shared" si="283"/>
        <v>42328.529224537036</v>
      </c>
      <c r="Q3028" s="13">
        <f t="shared" si="284"/>
        <v>42353.082638888889</v>
      </c>
      <c r="R3028" s="7">
        <f t="shared" si="285"/>
        <v>71.588235294117652</v>
      </c>
      <c r="S3028" t="str">
        <f t="shared" si="286"/>
        <v>games</v>
      </c>
      <c r="T3028" t="str">
        <f t="shared" si="287"/>
        <v>mobile games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6">
        <f t="shared" si="282"/>
        <v>0</v>
      </c>
      <c r="P3029" s="13">
        <f t="shared" si="283"/>
        <v>42708.752881944441</v>
      </c>
      <c r="Q3029" s="13">
        <f t="shared" si="284"/>
        <v>42738.752881944441</v>
      </c>
      <c r="R3029" s="7" t="e">
        <f t="shared" si="285"/>
        <v>#DIV/0!</v>
      </c>
      <c r="S3029" t="str">
        <f t="shared" si="286"/>
        <v>games</v>
      </c>
      <c r="T3029" t="str">
        <f t="shared" si="287"/>
        <v>mobile games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6">
        <f t="shared" si="282"/>
        <v>10.314285714285715</v>
      </c>
      <c r="P3030" s="13">
        <f t="shared" si="283"/>
        <v>42371.105729166666</v>
      </c>
      <c r="Q3030" s="13">
        <f t="shared" si="284"/>
        <v>42399.928472222222</v>
      </c>
      <c r="R3030" s="7">
        <f t="shared" si="285"/>
        <v>32.81818181818182</v>
      </c>
      <c r="S3030" t="str">
        <f t="shared" si="286"/>
        <v>games</v>
      </c>
      <c r="T3030" t="str">
        <f t="shared" si="287"/>
        <v>mobile games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6">
        <f t="shared" si="282"/>
        <v>71.784615384615378</v>
      </c>
      <c r="P3031" s="13">
        <f t="shared" si="283"/>
        <v>41923.533576388887</v>
      </c>
      <c r="Q3031" s="13">
        <f t="shared" si="284"/>
        <v>41963.575243055559</v>
      </c>
      <c r="R3031" s="7">
        <f t="shared" si="285"/>
        <v>49.11578947368421</v>
      </c>
      <c r="S3031" t="str">
        <f t="shared" si="286"/>
        <v>games</v>
      </c>
      <c r="T3031" t="str">
        <f t="shared" si="287"/>
        <v>mobile games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6">
        <f t="shared" si="282"/>
        <v>1.06</v>
      </c>
      <c r="P3032" s="13">
        <f t="shared" si="283"/>
        <v>42154.879652777774</v>
      </c>
      <c r="Q3032" s="13">
        <f t="shared" si="284"/>
        <v>42184.879652777774</v>
      </c>
      <c r="R3032" s="7">
        <f t="shared" si="285"/>
        <v>16.307692307692307</v>
      </c>
      <c r="S3032" t="str">
        <f t="shared" si="286"/>
        <v>games</v>
      </c>
      <c r="T3032" t="str">
        <f t="shared" si="287"/>
        <v>mobile games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6">
        <f t="shared" si="282"/>
        <v>0.44999999999999996</v>
      </c>
      <c r="P3033" s="13">
        <f t="shared" si="283"/>
        <v>42164.365856481483</v>
      </c>
      <c r="Q3033" s="13">
        <f t="shared" si="284"/>
        <v>42193.447916666672</v>
      </c>
      <c r="R3033" s="7">
        <f t="shared" si="285"/>
        <v>18</v>
      </c>
      <c r="S3033" t="str">
        <f t="shared" si="286"/>
        <v>games</v>
      </c>
      <c r="T3033" t="str">
        <f t="shared" si="287"/>
        <v>mobile games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6">
        <f t="shared" si="282"/>
        <v>1.6250000000000001E-2</v>
      </c>
      <c r="P3034" s="13">
        <f t="shared" si="283"/>
        <v>42529.719131944439</v>
      </c>
      <c r="Q3034" s="13">
        <f t="shared" si="284"/>
        <v>42549.719131944439</v>
      </c>
      <c r="R3034" s="7">
        <f t="shared" si="285"/>
        <v>13</v>
      </c>
      <c r="S3034" t="str">
        <f t="shared" si="286"/>
        <v>games</v>
      </c>
      <c r="T3034" t="str">
        <f t="shared" si="287"/>
        <v>mobile games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6">
        <f t="shared" si="282"/>
        <v>0.51</v>
      </c>
      <c r="P3035" s="13">
        <f t="shared" si="283"/>
        <v>42528.649398148147</v>
      </c>
      <c r="Q3035" s="13">
        <f t="shared" si="284"/>
        <v>42588.649398148147</v>
      </c>
      <c r="R3035" s="7">
        <f t="shared" si="285"/>
        <v>17</v>
      </c>
      <c r="S3035" t="str">
        <f t="shared" si="286"/>
        <v>games</v>
      </c>
      <c r="T3035" t="str">
        <f t="shared" si="287"/>
        <v>mobile games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6">
        <f t="shared" si="282"/>
        <v>0</v>
      </c>
      <c r="P3036" s="13">
        <f t="shared" si="283"/>
        <v>41776.034780092588</v>
      </c>
      <c r="Q3036" s="13">
        <f t="shared" si="284"/>
        <v>41806.034780092588</v>
      </c>
      <c r="R3036" s="7" t="e">
        <f t="shared" si="285"/>
        <v>#DIV/0!</v>
      </c>
      <c r="S3036" t="str">
        <f t="shared" si="286"/>
        <v>games</v>
      </c>
      <c r="T3036" t="str">
        <f t="shared" si="287"/>
        <v>mobile games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6">
        <f t="shared" si="282"/>
        <v>0</v>
      </c>
      <c r="P3037" s="13">
        <f t="shared" si="283"/>
        <v>42034.779224537036</v>
      </c>
      <c r="Q3037" s="13">
        <f t="shared" si="284"/>
        <v>42063.779224537036</v>
      </c>
      <c r="R3037" s="7" t="e">
        <f t="shared" si="285"/>
        <v>#DIV/0!</v>
      </c>
      <c r="S3037" t="str">
        <f t="shared" si="286"/>
        <v>games</v>
      </c>
      <c r="T3037" t="str">
        <f t="shared" si="287"/>
        <v>mobile games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6">
        <f t="shared" si="282"/>
        <v>0</v>
      </c>
      <c r="P3038" s="13">
        <f t="shared" si="283"/>
        <v>41772.758738425924</v>
      </c>
      <c r="Q3038" s="13">
        <f t="shared" si="284"/>
        <v>41802.758738425924</v>
      </c>
      <c r="R3038" s="7" t="e">
        <f t="shared" si="285"/>
        <v>#DIV/0!</v>
      </c>
      <c r="S3038" t="str">
        <f t="shared" si="286"/>
        <v>games</v>
      </c>
      <c r="T3038" t="str">
        <f t="shared" si="287"/>
        <v>mobile games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6">
        <f t="shared" si="282"/>
        <v>0.12</v>
      </c>
      <c r="P3039" s="13">
        <f t="shared" si="283"/>
        <v>42413.399641203709</v>
      </c>
      <c r="Q3039" s="13">
        <f t="shared" si="284"/>
        <v>42443.357974537037</v>
      </c>
      <c r="R3039" s="7">
        <f t="shared" si="285"/>
        <v>3</v>
      </c>
      <c r="S3039" t="str">
        <f t="shared" si="286"/>
        <v>games</v>
      </c>
      <c r="T3039" t="str">
        <f t="shared" si="287"/>
        <v>mobile games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6">
        <f t="shared" si="282"/>
        <v>20.080000000000002</v>
      </c>
      <c r="P3040" s="13">
        <f t="shared" si="283"/>
        <v>42430.316898148143</v>
      </c>
      <c r="Q3040" s="13">
        <f t="shared" si="284"/>
        <v>42459.275231481486</v>
      </c>
      <c r="R3040" s="7">
        <f t="shared" si="285"/>
        <v>41.833333333333336</v>
      </c>
      <c r="S3040" t="str">
        <f t="shared" si="286"/>
        <v>games</v>
      </c>
      <c r="T3040" t="str">
        <f t="shared" si="287"/>
        <v>mobile games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6">
        <f t="shared" si="282"/>
        <v>2.6969696969696968</v>
      </c>
      <c r="P3041" s="13">
        <f t="shared" si="283"/>
        <v>42116.29315972222</v>
      </c>
      <c r="Q3041" s="13">
        <f t="shared" si="284"/>
        <v>42146.291666666672</v>
      </c>
      <c r="R3041" s="7">
        <f t="shared" si="285"/>
        <v>106.8</v>
      </c>
      <c r="S3041" t="str">
        <f t="shared" si="286"/>
        <v>technology</v>
      </c>
      <c r="T3041" t="str">
        <f t="shared" si="287"/>
        <v>gadgets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6">
        <f t="shared" si="282"/>
        <v>1.2</v>
      </c>
      <c r="P3042" s="13">
        <f t="shared" si="283"/>
        <v>42037.539895833332</v>
      </c>
      <c r="Q3042" s="13">
        <f t="shared" si="284"/>
        <v>42067.539895833332</v>
      </c>
      <c r="R3042" s="7">
        <f t="shared" si="285"/>
        <v>4</v>
      </c>
      <c r="S3042" t="str">
        <f t="shared" si="286"/>
        <v>technology</v>
      </c>
      <c r="T3042" t="str">
        <f t="shared" si="287"/>
        <v>gadgets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6">
        <f t="shared" si="282"/>
        <v>46.6</v>
      </c>
      <c r="P3043" s="13">
        <f t="shared" si="283"/>
        <v>42702.520729166667</v>
      </c>
      <c r="Q3043" s="13">
        <f t="shared" si="284"/>
        <v>42762.520729166667</v>
      </c>
      <c r="R3043" s="7">
        <f t="shared" si="285"/>
        <v>34.097560975609753</v>
      </c>
      <c r="S3043" t="str">
        <f t="shared" si="286"/>
        <v>technology</v>
      </c>
      <c r="T3043" t="str">
        <f t="shared" si="287"/>
        <v>gadgets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6">
        <f t="shared" si="282"/>
        <v>0.1</v>
      </c>
      <c r="P3044" s="13">
        <f t="shared" si="283"/>
        <v>42326.435428240744</v>
      </c>
      <c r="Q3044" s="13">
        <f t="shared" si="284"/>
        <v>42371.435428240744</v>
      </c>
      <c r="R3044" s="7">
        <f t="shared" si="285"/>
        <v>25</v>
      </c>
      <c r="S3044" t="str">
        <f t="shared" si="286"/>
        <v>technology</v>
      </c>
      <c r="T3044" t="str">
        <f t="shared" si="287"/>
        <v>gadgets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6">
        <f t="shared" si="282"/>
        <v>0.16800000000000001</v>
      </c>
      <c r="P3045" s="13">
        <f t="shared" si="283"/>
        <v>41859.675856481481</v>
      </c>
      <c r="Q3045" s="13">
        <f t="shared" si="284"/>
        <v>41889.675856481481</v>
      </c>
      <c r="R3045" s="7">
        <f t="shared" si="285"/>
        <v>10.5</v>
      </c>
      <c r="S3045" t="str">
        <f t="shared" si="286"/>
        <v>technology</v>
      </c>
      <c r="T3045" t="str">
        <f t="shared" si="287"/>
        <v>gadgets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6">
        <f t="shared" si="282"/>
        <v>42.76</v>
      </c>
      <c r="P3046" s="13">
        <f t="shared" si="283"/>
        <v>42514.421099537038</v>
      </c>
      <c r="Q3046" s="13">
        <f t="shared" si="284"/>
        <v>42544.421099537038</v>
      </c>
      <c r="R3046" s="7">
        <f t="shared" si="285"/>
        <v>215.95959595959596</v>
      </c>
      <c r="S3046" t="str">
        <f t="shared" si="286"/>
        <v>technology</v>
      </c>
      <c r="T3046" t="str">
        <f t="shared" si="287"/>
        <v>gadgets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6">
        <f t="shared" si="282"/>
        <v>0.28333333333333333</v>
      </c>
      <c r="P3047" s="13">
        <f t="shared" si="283"/>
        <v>41767.337094907409</v>
      </c>
      <c r="Q3047" s="13">
        <f t="shared" si="284"/>
        <v>41782.337094907409</v>
      </c>
      <c r="R3047" s="7">
        <f t="shared" si="285"/>
        <v>21.25</v>
      </c>
      <c r="S3047" t="str">
        <f t="shared" si="286"/>
        <v>technology</v>
      </c>
      <c r="T3047" t="str">
        <f t="shared" si="287"/>
        <v>gadgets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6">
        <f t="shared" si="282"/>
        <v>1.7319999999999998</v>
      </c>
      <c r="P3048" s="13">
        <f t="shared" si="283"/>
        <v>42703.667824074073</v>
      </c>
      <c r="Q3048" s="13">
        <f t="shared" si="284"/>
        <v>42733.667824074073</v>
      </c>
      <c r="R3048" s="7">
        <f t="shared" si="285"/>
        <v>108.25</v>
      </c>
      <c r="S3048" t="str">
        <f t="shared" si="286"/>
        <v>technology</v>
      </c>
      <c r="T3048" t="str">
        <f t="shared" si="287"/>
        <v>gadgets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6">
        <f t="shared" si="282"/>
        <v>14.111428571428572</v>
      </c>
      <c r="P3049" s="13">
        <f t="shared" si="283"/>
        <v>41905.179155092592</v>
      </c>
      <c r="Q3049" s="13">
        <f t="shared" si="284"/>
        <v>41935.179155092592</v>
      </c>
      <c r="R3049" s="7">
        <f t="shared" si="285"/>
        <v>129.97368421052633</v>
      </c>
      <c r="S3049" t="str">
        <f t="shared" si="286"/>
        <v>technology</v>
      </c>
      <c r="T3049" t="str">
        <f t="shared" si="287"/>
        <v>gadgets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6">
        <f t="shared" si="282"/>
        <v>39.395294117647055</v>
      </c>
      <c r="P3050" s="13">
        <f t="shared" si="283"/>
        <v>42264.713159722218</v>
      </c>
      <c r="Q3050" s="13">
        <f t="shared" si="284"/>
        <v>42308.697916666672</v>
      </c>
      <c r="R3050" s="7">
        <f t="shared" si="285"/>
        <v>117.49473684210527</v>
      </c>
      <c r="S3050" t="str">
        <f t="shared" si="286"/>
        <v>technology</v>
      </c>
      <c r="T3050" t="str">
        <f t="shared" si="287"/>
        <v>gadgets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6">
        <f t="shared" si="282"/>
        <v>2.3529411764705882E-2</v>
      </c>
      <c r="P3051" s="13">
        <f t="shared" si="283"/>
        <v>41829.783958333333</v>
      </c>
      <c r="Q3051" s="13">
        <f t="shared" si="284"/>
        <v>41859.783958333333</v>
      </c>
      <c r="R3051" s="7">
        <f t="shared" si="285"/>
        <v>10</v>
      </c>
      <c r="S3051" t="str">
        <f t="shared" si="286"/>
        <v>technology</v>
      </c>
      <c r="T3051" t="str">
        <f t="shared" si="287"/>
        <v>gadgets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6">
        <f t="shared" si="282"/>
        <v>59.3</v>
      </c>
      <c r="P3052" s="13">
        <f t="shared" si="283"/>
        <v>42128.976388888885</v>
      </c>
      <c r="Q3052" s="13">
        <f t="shared" si="284"/>
        <v>42158.976388888885</v>
      </c>
      <c r="R3052" s="7">
        <f t="shared" si="285"/>
        <v>70.595238095238102</v>
      </c>
      <c r="S3052" t="str">
        <f t="shared" si="286"/>
        <v>technology</v>
      </c>
      <c r="T3052" t="str">
        <f t="shared" si="287"/>
        <v>gadgets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6">
        <f t="shared" si="282"/>
        <v>1.3270833333333334</v>
      </c>
      <c r="P3053" s="13">
        <f t="shared" si="283"/>
        <v>41890.261319444442</v>
      </c>
      <c r="Q3053" s="13">
        <f t="shared" si="284"/>
        <v>41920.261319444442</v>
      </c>
      <c r="R3053" s="7">
        <f t="shared" si="285"/>
        <v>24.5</v>
      </c>
      <c r="S3053" t="str">
        <f t="shared" si="286"/>
        <v>technology</v>
      </c>
      <c r="T3053" t="str">
        <f t="shared" si="287"/>
        <v>gadgets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6">
        <f t="shared" si="282"/>
        <v>9.0090090090090094</v>
      </c>
      <c r="P3054" s="13">
        <f t="shared" si="283"/>
        <v>41928.924456018518</v>
      </c>
      <c r="Q3054" s="13">
        <f t="shared" si="284"/>
        <v>41943.915972222225</v>
      </c>
      <c r="R3054" s="7">
        <f t="shared" si="285"/>
        <v>30</v>
      </c>
      <c r="S3054" t="str">
        <f t="shared" si="286"/>
        <v>technology</v>
      </c>
      <c r="T3054" t="str">
        <f t="shared" si="287"/>
        <v>gadgets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6">
        <f t="shared" si="282"/>
        <v>1.6</v>
      </c>
      <c r="P3055" s="13">
        <f t="shared" si="283"/>
        <v>41863.79886574074</v>
      </c>
      <c r="Q3055" s="13">
        <f t="shared" si="284"/>
        <v>41883.79886574074</v>
      </c>
      <c r="R3055" s="7">
        <f t="shared" si="285"/>
        <v>2</v>
      </c>
      <c r="S3055" t="str">
        <f t="shared" si="286"/>
        <v>technology</v>
      </c>
      <c r="T3055" t="str">
        <f t="shared" si="287"/>
        <v>gadgets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6">
        <f t="shared" si="282"/>
        <v>0.51</v>
      </c>
      <c r="P3056" s="13">
        <f t="shared" si="283"/>
        <v>42656.467303240745</v>
      </c>
      <c r="Q3056" s="13">
        <f t="shared" si="284"/>
        <v>42681.508969907409</v>
      </c>
      <c r="R3056" s="7">
        <f t="shared" si="285"/>
        <v>17</v>
      </c>
      <c r="S3056" t="str">
        <f t="shared" si="286"/>
        <v>technology</v>
      </c>
      <c r="T3056" t="str">
        <f t="shared" si="287"/>
        <v>gadgets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6">
        <f t="shared" si="282"/>
        <v>52.570512820512818</v>
      </c>
      <c r="P3057" s="13">
        <f t="shared" si="283"/>
        <v>42746.020057870366</v>
      </c>
      <c r="Q3057" s="13">
        <f t="shared" si="284"/>
        <v>42776.020057870366</v>
      </c>
      <c r="R3057" s="7">
        <f t="shared" si="285"/>
        <v>2928.9285714285716</v>
      </c>
      <c r="S3057" t="str">
        <f t="shared" si="286"/>
        <v>technology</v>
      </c>
      <c r="T3057" t="str">
        <f t="shared" si="287"/>
        <v>gadgets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6">
        <f t="shared" si="282"/>
        <v>1.04</v>
      </c>
      <c r="P3058" s="13">
        <f t="shared" si="283"/>
        <v>41828.539942129632</v>
      </c>
      <c r="Q3058" s="13">
        <f t="shared" si="284"/>
        <v>41863.539942129632</v>
      </c>
      <c r="R3058" s="7">
        <f t="shared" si="285"/>
        <v>28.888888888888889</v>
      </c>
      <c r="S3058" t="str">
        <f t="shared" si="286"/>
        <v>technology</v>
      </c>
      <c r="T3058" t="str">
        <f t="shared" si="287"/>
        <v>gadgets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6">
        <f t="shared" si="282"/>
        <v>47.4</v>
      </c>
      <c r="P3059" s="13">
        <f t="shared" si="283"/>
        <v>42113.625567129624</v>
      </c>
      <c r="Q3059" s="13">
        <f t="shared" si="284"/>
        <v>42143.625567129624</v>
      </c>
      <c r="R3059" s="7">
        <f t="shared" si="285"/>
        <v>29.625</v>
      </c>
      <c r="S3059" t="str">
        <f t="shared" si="286"/>
        <v>technology</v>
      </c>
      <c r="T3059" t="str">
        <f t="shared" si="287"/>
        <v>gadgets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6">
        <f t="shared" si="282"/>
        <v>43.03</v>
      </c>
      <c r="P3060" s="13">
        <f t="shared" si="283"/>
        <v>42270.625706018516</v>
      </c>
      <c r="Q3060" s="13">
        <f t="shared" si="284"/>
        <v>42298.708333333328</v>
      </c>
      <c r="R3060" s="7">
        <f t="shared" si="285"/>
        <v>40.980952380952381</v>
      </c>
      <c r="S3060" t="str">
        <f t="shared" si="286"/>
        <v>technology</v>
      </c>
      <c r="T3060" t="str">
        <f t="shared" si="287"/>
        <v>gadgets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6">
        <f t="shared" si="282"/>
        <v>5.08</v>
      </c>
      <c r="P3061" s="13">
        <f t="shared" si="283"/>
        <v>41799.475289351853</v>
      </c>
      <c r="Q3061" s="13">
        <f t="shared" si="284"/>
        <v>41829.475289351853</v>
      </c>
      <c r="R3061" s="7">
        <f t="shared" si="285"/>
        <v>31.75</v>
      </c>
      <c r="S3061" t="str">
        <f t="shared" si="286"/>
        <v>photography</v>
      </c>
      <c r="T3061" t="str">
        <f t="shared" si="287"/>
        <v>people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6">
        <f t="shared" si="282"/>
        <v>0</v>
      </c>
      <c r="P3062" s="13">
        <f t="shared" si="283"/>
        <v>42678.336655092593</v>
      </c>
      <c r="Q3062" s="13">
        <f t="shared" si="284"/>
        <v>42708.378321759257</v>
      </c>
      <c r="R3062" s="7" t="e">
        <f t="shared" si="285"/>
        <v>#DIV/0!</v>
      </c>
      <c r="S3062" t="str">
        <f t="shared" si="286"/>
        <v>photography</v>
      </c>
      <c r="T3062" t="str">
        <f t="shared" si="287"/>
        <v>people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6">
        <f t="shared" si="282"/>
        <v>4.3</v>
      </c>
      <c r="P3063" s="13">
        <f t="shared" si="283"/>
        <v>42592.761782407411</v>
      </c>
      <c r="Q3063" s="13">
        <f t="shared" si="284"/>
        <v>42615.041666666672</v>
      </c>
      <c r="R3063" s="7">
        <f t="shared" si="285"/>
        <v>88.6875</v>
      </c>
      <c r="S3063" t="str">
        <f t="shared" si="286"/>
        <v>photography</v>
      </c>
      <c r="T3063" t="str">
        <f t="shared" si="287"/>
        <v>people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6">
        <f t="shared" si="282"/>
        <v>21.146666666666665</v>
      </c>
      <c r="P3064" s="13">
        <f t="shared" si="283"/>
        <v>41913.540289351848</v>
      </c>
      <c r="Q3064" s="13">
        <f t="shared" si="284"/>
        <v>41973.581956018519</v>
      </c>
      <c r="R3064" s="7">
        <f t="shared" si="285"/>
        <v>453.14285714285717</v>
      </c>
      <c r="S3064" t="str">
        <f t="shared" si="286"/>
        <v>photography</v>
      </c>
      <c r="T3064" t="str">
        <f t="shared" si="287"/>
        <v>people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6">
        <f t="shared" si="282"/>
        <v>3.1875</v>
      </c>
      <c r="P3065" s="13">
        <f t="shared" si="283"/>
        <v>42555.448738425926</v>
      </c>
      <c r="Q3065" s="13">
        <f t="shared" si="284"/>
        <v>42584.708333333328</v>
      </c>
      <c r="R3065" s="7">
        <f t="shared" si="285"/>
        <v>12.75</v>
      </c>
      <c r="S3065" t="str">
        <f t="shared" si="286"/>
        <v>photography</v>
      </c>
      <c r="T3065" t="str">
        <f t="shared" si="287"/>
        <v>people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6">
        <f t="shared" si="282"/>
        <v>0.05</v>
      </c>
      <c r="P3066" s="13">
        <f t="shared" si="283"/>
        <v>42413.183831018512</v>
      </c>
      <c r="Q3066" s="13">
        <f t="shared" si="284"/>
        <v>42443.142164351855</v>
      </c>
      <c r="R3066" s="7">
        <f t="shared" si="285"/>
        <v>1</v>
      </c>
      <c r="S3066" t="str">
        <f t="shared" si="286"/>
        <v>photography</v>
      </c>
      <c r="T3066" t="str">
        <f t="shared" si="287"/>
        <v>people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6">
        <f t="shared" si="282"/>
        <v>42.472727272727276</v>
      </c>
      <c r="P3067" s="13">
        <f t="shared" si="283"/>
        <v>42034.389768518522</v>
      </c>
      <c r="Q3067" s="13">
        <f t="shared" si="284"/>
        <v>42064.389768518522</v>
      </c>
      <c r="R3067" s="7">
        <f t="shared" si="285"/>
        <v>83.428571428571431</v>
      </c>
      <c r="S3067" t="str">
        <f t="shared" si="286"/>
        <v>photography</v>
      </c>
      <c r="T3067" t="str">
        <f t="shared" si="287"/>
        <v>people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6">
        <f t="shared" si="282"/>
        <v>0.41666666666666669</v>
      </c>
      <c r="P3068" s="13">
        <f t="shared" si="283"/>
        <v>42206.513217592597</v>
      </c>
      <c r="Q3068" s="13">
        <f t="shared" si="284"/>
        <v>42236.513217592597</v>
      </c>
      <c r="R3068" s="7">
        <f t="shared" si="285"/>
        <v>25</v>
      </c>
      <c r="S3068" t="str">
        <f t="shared" si="286"/>
        <v>photography</v>
      </c>
      <c r="T3068" t="str">
        <f t="shared" si="287"/>
        <v>people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6">
        <f t="shared" si="282"/>
        <v>1</v>
      </c>
      <c r="P3069" s="13">
        <f t="shared" si="283"/>
        <v>42685.430648148147</v>
      </c>
      <c r="Q3069" s="13">
        <f t="shared" si="284"/>
        <v>42715.430648148147</v>
      </c>
      <c r="R3069" s="7">
        <f t="shared" si="285"/>
        <v>50</v>
      </c>
      <c r="S3069" t="str">
        <f t="shared" si="286"/>
        <v>photography</v>
      </c>
      <c r="T3069" t="str">
        <f t="shared" si="287"/>
        <v>people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6">
        <f t="shared" si="282"/>
        <v>16.966666666666665</v>
      </c>
      <c r="P3070" s="13">
        <f t="shared" si="283"/>
        <v>42397.945972222224</v>
      </c>
      <c r="Q3070" s="13">
        <f t="shared" si="284"/>
        <v>42412.945972222224</v>
      </c>
      <c r="R3070" s="7">
        <f t="shared" si="285"/>
        <v>101.8</v>
      </c>
      <c r="S3070" t="str">
        <f t="shared" si="286"/>
        <v>photography</v>
      </c>
      <c r="T3070" t="str">
        <f t="shared" si="287"/>
        <v>people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6">
        <f t="shared" si="282"/>
        <v>7.0000000000000009</v>
      </c>
      <c r="P3071" s="13">
        <f t="shared" si="283"/>
        <v>42167.64335648148</v>
      </c>
      <c r="Q3071" s="13">
        <f t="shared" si="284"/>
        <v>42188.64335648148</v>
      </c>
      <c r="R3071" s="7">
        <f t="shared" si="285"/>
        <v>46.666666666666664</v>
      </c>
      <c r="S3071" t="str">
        <f t="shared" si="286"/>
        <v>photography</v>
      </c>
      <c r="T3071" t="str">
        <f t="shared" si="287"/>
        <v>people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6">
        <f t="shared" si="282"/>
        <v>0.13333333333333333</v>
      </c>
      <c r="P3072" s="13">
        <f t="shared" si="283"/>
        <v>42022.893414351856</v>
      </c>
      <c r="Q3072" s="13">
        <f t="shared" si="284"/>
        <v>42052.893414351856</v>
      </c>
      <c r="R3072" s="7">
        <f t="shared" si="285"/>
        <v>1</v>
      </c>
      <c r="S3072" t="str">
        <f t="shared" si="286"/>
        <v>photography</v>
      </c>
      <c r="T3072" t="str">
        <f t="shared" si="287"/>
        <v>people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6">
        <f t="shared" si="282"/>
        <v>0</v>
      </c>
      <c r="P3073" s="13">
        <f t="shared" si="283"/>
        <v>42329.33839120371</v>
      </c>
      <c r="Q3073" s="13">
        <f t="shared" si="284"/>
        <v>42359.33839120371</v>
      </c>
      <c r="R3073" s="7" t="e">
        <f t="shared" si="285"/>
        <v>#DIV/0!</v>
      </c>
      <c r="S3073" t="str">
        <f t="shared" si="286"/>
        <v>photography</v>
      </c>
      <c r="T3073" t="str">
        <f t="shared" si="287"/>
        <v>people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6">
        <f t="shared" ref="O3074:O3137" si="288">(E3074/D3074)*100</f>
        <v>0</v>
      </c>
      <c r="P3074" s="13">
        <f t="shared" ref="P3074:P3137" si="289">(((J3074/60)/60)/24)+DATE(1970,1,1)+(-6/24)</f>
        <v>42650.756273148145</v>
      </c>
      <c r="Q3074" s="13">
        <f t="shared" ref="Q3074:Q3137" si="290">(((I3074/60)/60)/24)+DATE(1970,1,1)+(-6/24)</f>
        <v>42710.797939814816</v>
      </c>
      <c r="R3074" s="7" t="e">
        <f t="shared" ref="R3074:R3137" si="291">E3074/L3074</f>
        <v>#DIV/0!</v>
      </c>
      <c r="S3074" t="str">
        <f t="shared" ref="S3074:S3137" si="292">LEFT(N3074,SEARCH("/",N3074,1)-1)</f>
        <v>photography</v>
      </c>
      <c r="T3074" t="str">
        <f t="shared" ref="T3074:T3137" si="293">RIGHT(N3074,LEN(N3074)-SEARCH("/",N3074,1))</f>
        <v>people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6">
        <f t="shared" si="288"/>
        <v>7.8</v>
      </c>
      <c r="P3075" s="13">
        <f t="shared" si="289"/>
        <v>42181.652037037042</v>
      </c>
      <c r="Q3075" s="13">
        <f t="shared" si="290"/>
        <v>42201.652037037042</v>
      </c>
      <c r="R3075" s="7">
        <f t="shared" si="291"/>
        <v>26</v>
      </c>
      <c r="S3075" t="str">
        <f t="shared" si="292"/>
        <v>photography</v>
      </c>
      <c r="T3075" t="str">
        <f t="shared" si="293"/>
        <v>people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6">
        <f t="shared" si="288"/>
        <v>0</v>
      </c>
      <c r="P3076" s="13">
        <f t="shared" si="289"/>
        <v>41800.569571759261</v>
      </c>
      <c r="Q3076" s="13">
        <f t="shared" si="290"/>
        <v>41830.569571759261</v>
      </c>
      <c r="R3076" s="7" t="e">
        <f t="shared" si="291"/>
        <v>#DIV/0!</v>
      </c>
      <c r="S3076" t="str">
        <f t="shared" si="292"/>
        <v>photography</v>
      </c>
      <c r="T3076" t="str">
        <f t="shared" si="293"/>
        <v>people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6">
        <f t="shared" si="288"/>
        <v>0</v>
      </c>
      <c r="P3077" s="13">
        <f t="shared" si="289"/>
        <v>41847.680694444447</v>
      </c>
      <c r="Q3077" s="13">
        <f t="shared" si="290"/>
        <v>41877.680694444447</v>
      </c>
      <c r="R3077" s="7" t="e">
        <f t="shared" si="291"/>
        <v>#DIV/0!</v>
      </c>
      <c r="S3077" t="str">
        <f t="shared" si="292"/>
        <v>photography</v>
      </c>
      <c r="T3077" t="str">
        <f t="shared" si="293"/>
        <v>people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6">
        <f t="shared" si="288"/>
        <v>26.200000000000003</v>
      </c>
      <c r="P3078" s="13">
        <f t="shared" si="289"/>
        <v>41806.868495370371</v>
      </c>
      <c r="Q3078" s="13">
        <f t="shared" si="290"/>
        <v>41851.868495370371</v>
      </c>
      <c r="R3078" s="7">
        <f t="shared" si="291"/>
        <v>218.33333333333334</v>
      </c>
      <c r="S3078" t="str">
        <f t="shared" si="292"/>
        <v>photography</v>
      </c>
      <c r="T3078" t="str">
        <f t="shared" si="293"/>
        <v>people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6">
        <f t="shared" si="288"/>
        <v>0.76129032258064511</v>
      </c>
      <c r="P3079" s="13">
        <f t="shared" si="289"/>
        <v>41926.232731481483</v>
      </c>
      <c r="Q3079" s="13">
        <f t="shared" si="290"/>
        <v>41956.274398148147</v>
      </c>
      <c r="R3079" s="7">
        <f t="shared" si="291"/>
        <v>33.714285714285715</v>
      </c>
      <c r="S3079" t="str">
        <f t="shared" si="292"/>
        <v>photography</v>
      </c>
      <c r="T3079" t="str">
        <f t="shared" si="293"/>
        <v>people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6">
        <f t="shared" si="288"/>
        <v>12.5</v>
      </c>
      <c r="P3080" s="13">
        <f t="shared" si="289"/>
        <v>42345.701539351852</v>
      </c>
      <c r="Q3080" s="13">
        <f t="shared" si="290"/>
        <v>42375.701539351852</v>
      </c>
      <c r="R3080" s="7">
        <f t="shared" si="291"/>
        <v>25</v>
      </c>
      <c r="S3080" t="str">
        <f t="shared" si="292"/>
        <v>photography</v>
      </c>
      <c r="T3080" t="str">
        <f t="shared" si="293"/>
        <v>people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6">
        <f t="shared" si="288"/>
        <v>0.56800000000000006</v>
      </c>
      <c r="P3081" s="13">
        <f t="shared" si="289"/>
        <v>42716.4924537037</v>
      </c>
      <c r="Q3081" s="13">
        <f t="shared" si="290"/>
        <v>42746.4924537037</v>
      </c>
      <c r="R3081" s="7">
        <f t="shared" si="291"/>
        <v>28.4</v>
      </c>
      <c r="S3081" t="str">
        <f t="shared" si="292"/>
        <v>games</v>
      </c>
      <c r="T3081" t="str">
        <f t="shared" si="293"/>
        <v>video games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6">
        <f t="shared" si="288"/>
        <v>0.38750000000000001</v>
      </c>
      <c r="P3082" s="13">
        <f t="shared" si="289"/>
        <v>42712.050567129627</v>
      </c>
      <c r="Q3082" s="13">
        <f t="shared" si="290"/>
        <v>42742.050567129627</v>
      </c>
      <c r="R3082" s="7">
        <f t="shared" si="291"/>
        <v>103.33333333333333</v>
      </c>
      <c r="S3082" t="str">
        <f t="shared" si="292"/>
        <v>games</v>
      </c>
      <c r="T3082" t="str">
        <f t="shared" si="293"/>
        <v>video games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6">
        <f t="shared" si="288"/>
        <v>10</v>
      </c>
      <c r="P3083" s="13">
        <f t="shared" si="289"/>
        <v>40198.174849537041</v>
      </c>
      <c r="Q3083" s="13">
        <f t="shared" si="290"/>
        <v>40252.040972222225</v>
      </c>
      <c r="R3083" s="7">
        <f t="shared" si="291"/>
        <v>10</v>
      </c>
      <c r="S3083" t="str">
        <f t="shared" si="292"/>
        <v>games</v>
      </c>
      <c r="T3083" t="str">
        <f t="shared" si="293"/>
        <v>video games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6">
        <f t="shared" si="288"/>
        <v>10.454545454545453</v>
      </c>
      <c r="P3084" s="13">
        <f t="shared" si="289"/>
        <v>40463.778182870366</v>
      </c>
      <c r="Q3084" s="13">
        <f t="shared" si="290"/>
        <v>40511.958333333336</v>
      </c>
      <c r="R3084" s="7">
        <f t="shared" si="291"/>
        <v>23</v>
      </c>
      <c r="S3084" t="str">
        <f t="shared" si="292"/>
        <v>games</v>
      </c>
      <c r="T3084" t="str">
        <f t="shared" si="293"/>
        <v>video games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6">
        <f t="shared" si="288"/>
        <v>1.4200000000000002</v>
      </c>
      <c r="P3085" s="13">
        <f t="shared" si="289"/>
        <v>42190.773530092592</v>
      </c>
      <c r="Q3085" s="13">
        <f t="shared" si="290"/>
        <v>42220.773530092592</v>
      </c>
      <c r="R3085" s="7">
        <f t="shared" si="291"/>
        <v>31.555555555555557</v>
      </c>
      <c r="S3085" t="str">
        <f t="shared" si="292"/>
        <v>games</v>
      </c>
      <c r="T3085" t="str">
        <f t="shared" si="293"/>
        <v>video games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6">
        <f t="shared" si="288"/>
        <v>0.05</v>
      </c>
      <c r="P3086" s="13">
        <f t="shared" si="289"/>
        <v>41951.723229166666</v>
      </c>
      <c r="Q3086" s="13">
        <f t="shared" si="290"/>
        <v>41981.723229166666</v>
      </c>
      <c r="R3086" s="7">
        <f t="shared" si="291"/>
        <v>5</v>
      </c>
      <c r="S3086" t="str">
        <f t="shared" si="292"/>
        <v>games</v>
      </c>
      <c r="T3086" t="str">
        <f t="shared" si="293"/>
        <v>video games</v>
      </c>
    </row>
    <row r="3087" spans="1:20" ht="16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6">
        <f t="shared" si="288"/>
        <v>28.842857142857142</v>
      </c>
      <c r="P3087" s="13">
        <f t="shared" si="289"/>
        <v>42045.25535879629</v>
      </c>
      <c r="Q3087" s="13">
        <f t="shared" si="290"/>
        <v>42075.213692129633</v>
      </c>
      <c r="R3087" s="7">
        <f t="shared" si="291"/>
        <v>34.220338983050844</v>
      </c>
      <c r="S3087" t="str">
        <f t="shared" si="292"/>
        <v>games</v>
      </c>
      <c r="T3087" t="str">
        <f t="shared" si="293"/>
        <v>video games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6">
        <f t="shared" si="288"/>
        <v>0.16666666666666669</v>
      </c>
      <c r="P3088" s="13">
        <f t="shared" si="289"/>
        <v>41843.522789351853</v>
      </c>
      <c r="Q3088" s="13">
        <f t="shared" si="290"/>
        <v>41903.522789351853</v>
      </c>
      <c r="R3088" s="7">
        <f t="shared" si="291"/>
        <v>25</v>
      </c>
      <c r="S3088" t="str">
        <f t="shared" si="292"/>
        <v>games</v>
      </c>
      <c r="T3088" t="str">
        <f t="shared" si="293"/>
        <v>video games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6">
        <f t="shared" si="288"/>
        <v>11.799999999999999</v>
      </c>
      <c r="P3089" s="13">
        <f t="shared" si="289"/>
        <v>42408.774305555555</v>
      </c>
      <c r="Q3089" s="13">
        <f t="shared" si="290"/>
        <v>42438.774305555555</v>
      </c>
      <c r="R3089" s="7">
        <f t="shared" si="291"/>
        <v>19.666666666666668</v>
      </c>
      <c r="S3089" t="str">
        <f t="shared" si="292"/>
        <v>games</v>
      </c>
      <c r="T3089" t="str">
        <f t="shared" si="293"/>
        <v>video games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6">
        <f t="shared" si="288"/>
        <v>0.20238095238095236</v>
      </c>
      <c r="P3090" s="13">
        <f t="shared" si="289"/>
        <v>41831.836377314816</v>
      </c>
      <c r="Q3090" s="13">
        <f t="shared" si="290"/>
        <v>41866.836377314816</v>
      </c>
      <c r="R3090" s="7">
        <f t="shared" si="291"/>
        <v>21.25</v>
      </c>
      <c r="S3090" t="str">
        <f t="shared" si="292"/>
        <v>games</v>
      </c>
      <c r="T3090" t="str">
        <f t="shared" si="293"/>
        <v>video games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6">
        <f t="shared" si="288"/>
        <v>5</v>
      </c>
      <c r="P3091" s="13">
        <f t="shared" si="289"/>
        <v>42166.957071759258</v>
      </c>
      <c r="Q3091" s="13">
        <f t="shared" si="290"/>
        <v>42196.957071759258</v>
      </c>
      <c r="R3091" s="7">
        <f t="shared" si="291"/>
        <v>8.3333333333333339</v>
      </c>
      <c r="S3091" t="str">
        <f t="shared" si="292"/>
        <v>games</v>
      </c>
      <c r="T3091" t="str">
        <f t="shared" si="293"/>
        <v>video games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6">
        <f t="shared" si="288"/>
        <v>2.1129899999999995</v>
      </c>
      <c r="P3092" s="13">
        <f t="shared" si="289"/>
        <v>41643.237175925926</v>
      </c>
      <c r="Q3092" s="13">
        <f t="shared" si="290"/>
        <v>41673.237175925926</v>
      </c>
      <c r="R3092" s="7">
        <f t="shared" si="291"/>
        <v>21.34333333333333</v>
      </c>
      <c r="S3092" t="str">
        <f t="shared" si="292"/>
        <v>games</v>
      </c>
      <c r="T3092" t="str">
        <f t="shared" si="293"/>
        <v>video games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6">
        <f t="shared" si="288"/>
        <v>1.6</v>
      </c>
      <c r="P3093" s="13">
        <f t="shared" si="289"/>
        <v>40618.847210648149</v>
      </c>
      <c r="Q3093" s="13">
        <f t="shared" si="290"/>
        <v>40657.040972222225</v>
      </c>
      <c r="R3093" s="7">
        <f t="shared" si="291"/>
        <v>5.333333333333333</v>
      </c>
      <c r="S3093" t="str">
        <f t="shared" si="292"/>
        <v>games</v>
      </c>
      <c r="T3093" t="str">
        <f t="shared" si="293"/>
        <v>video games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6">
        <f t="shared" si="288"/>
        <v>1.7333333333333332</v>
      </c>
      <c r="P3094" s="13">
        <f t="shared" si="289"/>
        <v>41361.636469907404</v>
      </c>
      <c r="Q3094" s="13">
        <f t="shared" si="290"/>
        <v>41391.636469907404</v>
      </c>
      <c r="R3094" s="7">
        <f t="shared" si="291"/>
        <v>34.666666666666664</v>
      </c>
      <c r="S3094" t="str">
        <f t="shared" si="292"/>
        <v>games</v>
      </c>
      <c r="T3094" t="str">
        <f t="shared" si="293"/>
        <v>video games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6">
        <f t="shared" si="288"/>
        <v>9.56</v>
      </c>
      <c r="P3095" s="13">
        <f t="shared" si="289"/>
        <v>41156.713344907403</v>
      </c>
      <c r="Q3095" s="13">
        <f t="shared" si="290"/>
        <v>41186.713344907403</v>
      </c>
      <c r="R3095" s="7">
        <f t="shared" si="291"/>
        <v>21.727272727272727</v>
      </c>
      <c r="S3095" t="str">
        <f t="shared" si="292"/>
        <v>games</v>
      </c>
      <c r="T3095" t="str">
        <f t="shared" si="293"/>
        <v>video games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6">
        <f t="shared" si="288"/>
        <v>5.9612499999999999E-2</v>
      </c>
      <c r="P3096" s="13">
        <f t="shared" si="289"/>
        <v>41536.259097222224</v>
      </c>
      <c r="Q3096" s="13">
        <f t="shared" si="290"/>
        <v>41566.259097222224</v>
      </c>
      <c r="R3096" s="7">
        <f t="shared" si="291"/>
        <v>11.922499999999999</v>
      </c>
      <c r="S3096" t="str">
        <f t="shared" si="292"/>
        <v>games</v>
      </c>
      <c r="T3096" t="str">
        <f t="shared" si="293"/>
        <v>video games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6">
        <f t="shared" si="288"/>
        <v>28.405999999999999</v>
      </c>
      <c r="P3097" s="13">
        <f t="shared" si="289"/>
        <v>41948.521168981482</v>
      </c>
      <c r="Q3097" s="13">
        <f t="shared" si="290"/>
        <v>41978.521168981482</v>
      </c>
      <c r="R3097" s="7">
        <f t="shared" si="291"/>
        <v>26.59737827715356</v>
      </c>
      <c r="S3097" t="str">
        <f t="shared" si="292"/>
        <v>games</v>
      </c>
      <c r="T3097" t="str">
        <f t="shared" si="293"/>
        <v>video games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6">
        <f t="shared" si="288"/>
        <v>12.8</v>
      </c>
      <c r="P3098" s="13">
        <f t="shared" si="289"/>
        <v>41556.763182870374</v>
      </c>
      <c r="Q3098" s="13">
        <f t="shared" si="290"/>
        <v>41586.804849537039</v>
      </c>
      <c r="R3098" s="7">
        <f t="shared" si="291"/>
        <v>10.666666666666666</v>
      </c>
      <c r="S3098" t="str">
        <f t="shared" si="292"/>
        <v>games</v>
      </c>
      <c r="T3098" t="str">
        <f t="shared" si="293"/>
        <v>video games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6">
        <f t="shared" si="288"/>
        <v>5.42</v>
      </c>
      <c r="P3099" s="13">
        <f t="shared" si="289"/>
        <v>42647.500092592592</v>
      </c>
      <c r="Q3099" s="13">
        <f t="shared" si="290"/>
        <v>42677.500092592592</v>
      </c>
      <c r="R3099" s="7">
        <f t="shared" si="291"/>
        <v>29.035714285714285</v>
      </c>
      <c r="S3099" t="str">
        <f t="shared" si="292"/>
        <v>games</v>
      </c>
      <c r="T3099" t="str">
        <f t="shared" si="293"/>
        <v>video games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6">
        <f t="shared" si="288"/>
        <v>0.11199999999999999</v>
      </c>
      <c r="P3100" s="13">
        <f t="shared" si="289"/>
        <v>41255.583611111113</v>
      </c>
      <c r="Q3100" s="13">
        <f t="shared" si="290"/>
        <v>41285.583611111113</v>
      </c>
      <c r="R3100" s="7">
        <f t="shared" si="291"/>
        <v>50.909090909090907</v>
      </c>
      <c r="S3100" t="str">
        <f t="shared" si="292"/>
        <v>games</v>
      </c>
      <c r="T3100" t="str">
        <f t="shared" si="293"/>
        <v>video games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6">
        <f t="shared" si="288"/>
        <v>0</v>
      </c>
      <c r="P3101" s="13">
        <f t="shared" si="289"/>
        <v>41926.985636574071</v>
      </c>
      <c r="Q3101" s="13">
        <f t="shared" si="290"/>
        <v>41957.027303240742</v>
      </c>
      <c r="R3101" s="7" t="e">
        <f t="shared" si="291"/>
        <v>#DIV/0!</v>
      </c>
      <c r="S3101" t="str">
        <f t="shared" si="292"/>
        <v>games</v>
      </c>
      <c r="T3101" t="str">
        <f t="shared" si="293"/>
        <v>video games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6">
        <f t="shared" si="288"/>
        <v>5.7238095238095239</v>
      </c>
      <c r="P3102" s="13">
        <f t="shared" si="289"/>
        <v>42340.451504629629</v>
      </c>
      <c r="Q3102" s="13">
        <f t="shared" si="290"/>
        <v>42368.451504629629</v>
      </c>
      <c r="R3102" s="7">
        <f t="shared" si="291"/>
        <v>50.083333333333336</v>
      </c>
      <c r="S3102" t="str">
        <f t="shared" si="292"/>
        <v>games</v>
      </c>
      <c r="T3102" t="str">
        <f t="shared" si="293"/>
        <v>video games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6">
        <f t="shared" si="288"/>
        <v>11.25</v>
      </c>
      <c r="P3103" s="13">
        <f t="shared" si="289"/>
        <v>40332.636712962965</v>
      </c>
      <c r="Q3103" s="13">
        <f t="shared" si="290"/>
        <v>40380.541666666664</v>
      </c>
      <c r="R3103" s="7">
        <f t="shared" si="291"/>
        <v>45</v>
      </c>
      <c r="S3103" t="str">
        <f t="shared" si="292"/>
        <v>games</v>
      </c>
      <c r="T3103" t="str">
        <f t="shared" si="293"/>
        <v>video games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6">
        <f t="shared" si="288"/>
        <v>1.7098591549295776</v>
      </c>
      <c r="P3104" s="13">
        <f t="shared" si="289"/>
        <v>41499.296759259261</v>
      </c>
      <c r="Q3104" s="13">
        <f t="shared" si="290"/>
        <v>41531.296759259261</v>
      </c>
      <c r="R3104" s="7">
        <f t="shared" si="291"/>
        <v>25.291666666666668</v>
      </c>
      <c r="S3104" t="str">
        <f t="shared" si="292"/>
        <v>games</v>
      </c>
      <c r="T3104" t="str">
        <f t="shared" si="293"/>
        <v>video games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6">
        <f t="shared" si="288"/>
        <v>30.433333333333334</v>
      </c>
      <c r="P3105" s="13">
        <f t="shared" si="289"/>
        <v>41574.987430555557</v>
      </c>
      <c r="Q3105" s="13">
        <f t="shared" si="290"/>
        <v>41605.029097222221</v>
      </c>
      <c r="R3105" s="7">
        <f t="shared" si="291"/>
        <v>51.292134831460672</v>
      </c>
      <c r="S3105" t="str">
        <f t="shared" si="292"/>
        <v>games</v>
      </c>
      <c r="T3105" t="str">
        <f t="shared" si="293"/>
        <v>video games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6">
        <f t="shared" si="288"/>
        <v>0.02</v>
      </c>
      <c r="P3106" s="13">
        <f t="shared" si="289"/>
        <v>42397.429513888885</v>
      </c>
      <c r="Q3106" s="13">
        <f t="shared" si="290"/>
        <v>42411.429513888885</v>
      </c>
      <c r="R3106" s="7">
        <f t="shared" si="291"/>
        <v>1</v>
      </c>
      <c r="S3106" t="str">
        <f t="shared" si="292"/>
        <v>games</v>
      </c>
      <c r="T3106" t="str">
        <f t="shared" si="293"/>
        <v>video games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6">
        <f t="shared" si="288"/>
        <v>0.69641025641025645</v>
      </c>
      <c r="P3107" s="13">
        <f t="shared" si="289"/>
        <v>41927.045694444445</v>
      </c>
      <c r="Q3107" s="13">
        <f t="shared" si="290"/>
        <v>41959.087361111116</v>
      </c>
      <c r="R3107" s="7">
        <f t="shared" si="291"/>
        <v>49.381818181818183</v>
      </c>
      <c r="S3107" t="str">
        <f t="shared" si="292"/>
        <v>games</v>
      </c>
      <c r="T3107" t="str">
        <f t="shared" si="293"/>
        <v>video games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6">
        <f t="shared" si="288"/>
        <v>2</v>
      </c>
      <c r="P3108" s="13">
        <f t="shared" si="289"/>
        <v>42066.483587962968</v>
      </c>
      <c r="Q3108" s="13">
        <f t="shared" si="290"/>
        <v>42096.441921296297</v>
      </c>
      <c r="R3108" s="7">
        <f t="shared" si="291"/>
        <v>1</v>
      </c>
      <c r="S3108" t="str">
        <f t="shared" si="292"/>
        <v>games</v>
      </c>
      <c r="T3108" t="str">
        <f t="shared" si="293"/>
        <v>video games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6">
        <f t="shared" si="288"/>
        <v>0</v>
      </c>
      <c r="P3109" s="13">
        <f t="shared" si="289"/>
        <v>40354.774953703702</v>
      </c>
      <c r="Q3109" s="13">
        <f t="shared" si="290"/>
        <v>40389.75</v>
      </c>
      <c r="R3109" s="7" t="e">
        <f t="shared" si="291"/>
        <v>#DIV/0!</v>
      </c>
      <c r="S3109" t="str">
        <f t="shared" si="292"/>
        <v>games</v>
      </c>
      <c r="T3109" t="str">
        <f t="shared" si="293"/>
        <v>video games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6">
        <f t="shared" si="288"/>
        <v>0.80999999999999994</v>
      </c>
      <c r="P3110" s="13">
        <f t="shared" si="289"/>
        <v>42534.034710648149</v>
      </c>
      <c r="Q3110" s="13">
        <f t="shared" si="290"/>
        <v>42564.034710648149</v>
      </c>
      <c r="R3110" s="7">
        <f t="shared" si="291"/>
        <v>101.25</v>
      </c>
      <c r="S3110" t="str">
        <f t="shared" si="292"/>
        <v>games</v>
      </c>
      <c r="T3110" t="str">
        <f t="shared" si="293"/>
        <v>video games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6">
        <f t="shared" si="288"/>
        <v>0.26222222222222225</v>
      </c>
      <c r="P3111" s="13">
        <f t="shared" si="289"/>
        <v>42520.597384259265</v>
      </c>
      <c r="Q3111" s="13">
        <f t="shared" si="290"/>
        <v>42550.597384259265</v>
      </c>
      <c r="R3111" s="7">
        <f t="shared" si="291"/>
        <v>19.666666666666668</v>
      </c>
      <c r="S3111" t="str">
        <f t="shared" si="292"/>
        <v>games</v>
      </c>
      <c r="T3111" t="str">
        <f t="shared" si="293"/>
        <v>video games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6">
        <f t="shared" si="288"/>
        <v>0.16666666666666669</v>
      </c>
      <c r="P3112" s="13">
        <f t="shared" si="289"/>
        <v>41683.582280092596</v>
      </c>
      <c r="Q3112" s="13">
        <f t="shared" si="290"/>
        <v>41713.540613425925</v>
      </c>
      <c r="R3112" s="7">
        <f t="shared" si="291"/>
        <v>12.5</v>
      </c>
      <c r="S3112" t="str">
        <f t="shared" si="292"/>
        <v>games</v>
      </c>
      <c r="T3112" t="str">
        <f t="shared" si="293"/>
        <v>video games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6">
        <f t="shared" si="288"/>
        <v>9.124454880912446E-3</v>
      </c>
      <c r="P3113" s="13">
        <f t="shared" si="289"/>
        <v>41974.661087962959</v>
      </c>
      <c r="Q3113" s="13">
        <f t="shared" si="290"/>
        <v>42014.082638888889</v>
      </c>
      <c r="R3113" s="7">
        <f t="shared" si="291"/>
        <v>8.5</v>
      </c>
      <c r="S3113" t="str">
        <f t="shared" si="292"/>
        <v>games</v>
      </c>
      <c r="T3113" t="str">
        <f t="shared" si="293"/>
        <v>video games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6">
        <f t="shared" si="288"/>
        <v>0.8</v>
      </c>
      <c r="P3114" s="13">
        <f t="shared" si="289"/>
        <v>41647.382256944446</v>
      </c>
      <c r="Q3114" s="13">
        <f t="shared" si="290"/>
        <v>41667.382256944446</v>
      </c>
      <c r="R3114" s="7">
        <f t="shared" si="291"/>
        <v>1</v>
      </c>
      <c r="S3114" t="str">
        <f t="shared" si="292"/>
        <v>games</v>
      </c>
      <c r="T3114" t="str">
        <f t="shared" si="293"/>
        <v>video games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6">
        <f t="shared" si="288"/>
        <v>2.2999999999999998</v>
      </c>
      <c r="P3115" s="13">
        <f t="shared" si="289"/>
        <v>42430.497511574074</v>
      </c>
      <c r="Q3115" s="13">
        <f t="shared" si="290"/>
        <v>42460.45584490741</v>
      </c>
      <c r="R3115" s="7">
        <f t="shared" si="291"/>
        <v>23</v>
      </c>
      <c r="S3115" t="str">
        <f t="shared" si="292"/>
        <v>games</v>
      </c>
      <c r="T3115" t="str">
        <f t="shared" si="293"/>
        <v>video games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6">
        <f t="shared" si="288"/>
        <v>2.6660714285714282</v>
      </c>
      <c r="P3116" s="13">
        <f t="shared" si="289"/>
        <v>41488.60423611111</v>
      </c>
      <c r="Q3116" s="13">
        <f t="shared" si="290"/>
        <v>41533.60423611111</v>
      </c>
      <c r="R3116" s="7">
        <f t="shared" si="291"/>
        <v>17.987951807228917</v>
      </c>
      <c r="S3116" t="str">
        <f t="shared" si="292"/>
        <v>games</v>
      </c>
      <c r="T3116" t="str">
        <f t="shared" si="293"/>
        <v>video games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6">
        <f t="shared" si="288"/>
        <v>28.192</v>
      </c>
      <c r="P3117" s="13">
        <f t="shared" si="289"/>
        <v>42694.73128472222</v>
      </c>
      <c r="Q3117" s="13">
        <f t="shared" si="290"/>
        <v>42727.082638888889</v>
      </c>
      <c r="R3117" s="7">
        <f t="shared" si="291"/>
        <v>370.94736842105266</v>
      </c>
      <c r="S3117" t="str">
        <f t="shared" si="292"/>
        <v>games</v>
      </c>
      <c r="T3117" t="str">
        <f t="shared" si="293"/>
        <v>video games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6">
        <f t="shared" si="288"/>
        <v>6.5900366666666672</v>
      </c>
      <c r="P3118" s="13">
        <f t="shared" si="289"/>
        <v>41264.603865740741</v>
      </c>
      <c r="Q3118" s="13">
        <f t="shared" si="290"/>
        <v>41309.603865740741</v>
      </c>
      <c r="R3118" s="7">
        <f t="shared" si="291"/>
        <v>63.569485530546629</v>
      </c>
      <c r="S3118" t="str">
        <f t="shared" si="292"/>
        <v>games</v>
      </c>
      <c r="T3118" t="str">
        <f t="shared" si="293"/>
        <v>video games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6">
        <f t="shared" si="288"/>
        <v>0.72222222222222221</v>
      </c>
      <c r="P3119" s="13">
        <f t="shared" si="289"/>
        <v>40710.481180555551</v>
      </c>
      <c r="Q3119" s="13">
        <f t="shared" si="290"/>
        <v>40740.481180555551</v>
      </c>
      <c r="R3119" s="7">
        <f t="shared" si="291"/>
        <v>13</v>
      </c>
      <c r="S3119" t="str">
        <f t="shared" si="292"/>
        <v>games</v>
      </c>
      <c r="T3119" t="str">
        <f t="shared" si="293"/>
        <v>video games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6">
        <f t="shared" si="288"/>
        <v>0.85000000000000009</v>
      </c>
      <c r="P3120" s="13">
        <f t="shared" si="289"/>
        <v>41018.461863425924</v>
      </c>
      <c r="Q3120" s="13">
        <f t="shared" si="290"/>
        <v>41048.461863425924</v>
      </c>
      <c r="R3120" s="7">
        <f t="shared" si="291"/>
        <v>5.3125</v>
      </c>
      <c r="S3120" t="str">
        <f t="shared" si="292"/>
        <v>games</v>
      </c>
      <c r="T3120" t="str">
        <f t="shared" si="293"/>
        <v>video games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6">
        <f t="shared" si="288"/>
        <v>0.71785714285714286</v>
      </c>
      <c r="P3121" s="13">
        <f t="shared" si="289"/>
        <v>42374.572870370372</v>
      </c>
      <c r="Q3121" s="13">
        <f t="shared" si="290"/>
        <v>42434.572870370372</v>
      </c>
      <c r="R3121" s="7">
        <f t="shared" si="291"/>
        <v>22.333333333333332</v>
      </c>
      <c r="S3121" t="str">
        <f t="shared" si="292"/>
        <v>food</v>
      </c>
      <c r="T3121" t="str">
        <f t="shared" si="293"/>
        <v>food trucks</v>
      </c>
    </row>
    <row r="3122" spans="1:20" ht="16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6">
        <f t="shared" si="288"/>
        <v>0.43333333333333329</v>
      </c>
      <c r="P3122" s="13">
        <f t="shared" si="289"/>
        <v>42107.429756944446</v>
      </c>
      <c r="Q3122" s="13">
        <f t="shared" si="290"/>
        <v>42137.429756944446</v>
      </c>
      <c r="R3122" s="7">
        <f t="shared" si="291"/>
        <v>52</v>
      </c>
      <c r="S3122" t="str">
        <f t="shared" si="292"/>
        <v>food</v>
      </c>
      <c r="T3122" t="str">
        <f t="shared" si="293"/>
        <v>food trucks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6">
        <f t="shared" si="288"/>
        <v>16.833333333333332</v>
      </c>
      <c r="P3123" s="13">
        <f t="shared" si="289"/>
        <v>42399.632615740738</v>
      </c>
      <c r="Q3123" s="13">
        <f t="shared" si="290"/>
        <v>42459.590949074074</v>
      </c>
      <c r="R3123" s="7">
        <f t="shared" si="291"/>
        <v>16.833333333333332</v>
      </c>
      <c r="S3123" t="str">
        <f t="shared" si="292"/>
        <v>food</v>
      </c>
      <c r="T3123" t="str">
        <f t="shared" si="293"/>
        <v>food trucks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6">
        <f t="shared" si="288"/>
        <v>0</v>
      </c>
      <c r="P3124" s="13">
        <f t="shared" si="289"/>
        <v>42341.78943287037</v>
      </c>
      <c r="Q3124" s="13">
        <f t="shared" si="290"/>
        <v>42371.78943287037</v>
      </c>
      <c r="R3124" s="7" t="e">
        <f t="shared" si="291"/>
        <v>#DIV/0!</v>
      </c>
      <c r="S3124" t="str">
        <f t="shared" si="292"/>
        <v>food</v>
      </c>
      <c r="T3124" t="str">
        <f t="shared" si="293"/>
        <v>food trucks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6">
        <f t="shared" si="288"/>
        <v>22.52</v>
      </c>
      <c r="P3125" s="13">
        <f t="shared" si="289"/>
        <v>42595.335358796292</v>
      </c>
      <c r="Q3125" s="13">
        <f t="shared" si="290"/>
        <v>42616.335358796292</v>
      </c>
      <c r="R3125" s="7">
        <f t="shared" si="291"/>
        <v>56.3</v>
      </c>
      <c r="S3125" t="str">
        <f t="shared" si="292"/>
        <v>food</v>
      </c>
      <c r="T3125" t="str">
        <f t="shared" si="293"/>
        <v>food trucks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6">
        <f t="shared" si="288"/>
        <v>41.384615384615387</v>
      </c>
      <c r="P3126" s="13">
        <f t="shared" si="289"/>
        <v>41982.860995370371</v>
      </c>
      <c r="Q3126" s="13">
        <f t="shared" si="290"/>
        <v>42022.860995370371</v>
      </c>
      <c r="R3126" s="7">
        <f t="shared" si="291"/>
        <v>84.0625</v>
      </c>
      <c r="S3126" t="str">
        <f t="shared" si="292"/>
        <v>food</v>
      </c>
      <c r="T3126" t="str">
        <f t="shared" si="293"/>
        <v>food trucks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6">
        <f t="shared" si="288"/>
        <v>25.259090909090908</v>
      </c>
      <c r="P3127" s="13">
        <f t="shared" si="289"/>
        <v>42082.325555555552</v>
      </c>
      <c r="Q3127" s="13">
        <f t="shared" si="290"/>
        <v>42105</v>
      </c>
      <c r="R3127" s="7">
        <f t="shared" si="291"/>
        <v>168.39393939393941</v>
      </c>
      <c r="S3127" t="str">
        <f t="shared" si="292"/>
        <v>food</v>
      </c>
      <c r="T3127" t="str">
        <f t="shared" si="293"/>
        <v>food trucks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6">
        <f t="shared" si="288"/>
        <v>0.2</v>
      </c>
      <c r="P3128" s="13">
        <f t="shared" si="289"/>
        <v>41918.890706018516</v>
      </c>
      <c r="Q3128" s="13">
        <f t="shared" si="290"/>
        <v>41948.932372685187</v>
      </c>
      <c r="R3128" s="7">
        <f t="shared" si="291"/>
        <v>15</v>
      </c>
      <c r="S3128" t="str">
        <f t="shared" si="292"/>
        <v>food</v>
      </c>
      <c r="T3128" t="str">
        <f t="shared" si="293"/>
        <v>food trucks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6">
        <f t="shared" si="288"/>
        <v>1.8399999999999999</v>
      </c>
      <c r="P3129" s="13">
        <f t="shared" si="289"/>
        <v>42204.625868055555</v>
      </c>
      <c r="Q3129" s="13">
        <f t="shared" si="290"/>
        <v>42234.625868055555</v>
      </c>
      <c r="R3129" s="7">
        <f t="shared" si="291"/>
        <v>76.666666666666671</v>
      </c>
      <c r="S3129" t="str">
        <f t="shared" si="292"/>
        <v>food</v>
      </c>
      <c r="T3129" t="str">
        <f t="shared" si="293"/>
        <v>food trucks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6">
        <f t="shared" si="288"/>
        <v>0</v>
      </c>
      <c r="P3130" s="13">
        <f t="shared" si="289"/>
        <v>42224.158275462964</v>
      </c>
      <c r="Q3130" s="13">
        <f t="shared" si="290"/>
        <v>42254.158275462964</v>
      </c>
      <c r="R3130" s="7" t="e">
        <f t="shared" si="291"/>
        <v>#DIV/0!</v>
      </c>
      <c r="S3130" t="str">
        <f t="shared" si="292"/>
        <v>food</v>
      </c>
      <c r="T3130" t="str">
        <f t="shared" si="293"/>
        <v>food trucks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288"/>
        <v>0.60399999999999998</v>
      </c>
      <c r="P3131" s="13">
        <f t="shared" si="289"/>
        <v>42211.482430555552</v>
      </c>
      <c r="Q3131" s="13">
        <f t="shared" si="290"/>
        <v>42241.482430555552</v>
      </c>
      <c r="R3131" s="7">
        <f t="shared" si="291"/>
        <v>50.333333333333336</v>
      </c>
      <c r="S3131" t="str">
        <f t="shared" si="292"/>
        <v>food</v>
      </c>
      <c r="T3131" t="str">
        <f t="shared" si="293"/>
        <v>food trucks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6">
        <f t="shared" si="288"/>
        <v>0</v>
      </c>
      <c r="P3132" s="13">
        <f t="shared" si="289"/>
        <v>42655.486956018518</v>
      </c>
      <c r="Q3132" s="13">
        <f t="shared" si="290"/>
        <v>42700.528622685189</v>
      </c>
      <c r="R3132" s="7" t="e">
        <f t="shared" si="291"/>
        <v>#DIV/0!</v>
      </c>
      <c r="S3132" t="str">
        <f t="shared" si="292"/>
        <v>food</v>
      </c>
      <c r="T3132" t="str">
        <f t="shared" si="293"/>
        <v>food trucks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288"/>
        <v>0.83333333333333337</v>
      </c>
      <c r="P3133" s="13">
        <f t="shared" si="289"/>
        <v>41759.85974537037</v>
      </c>
      <c r="Q3133" s="13">
        <f t="shared" si="290"/>
        <v>41790.729166666664</v>
      </c>
      <c r="R3133" s="7">
        <f t="shared" si="291"/>
        <v>8.3333333333333339</v>
      </c>
      <c r="S3133" t="str">
        <f t="shared" si="292"/>
        <v>food</v>
      </c>
      <c r="T3133" t="str">
        <f t="shared" si="293"/>
        <v>food trucks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6">
        <f t="shared" si="288"/>
        <v>3.0666666666666664</v>
      </c>
      <c r="P3134" s="13">
        <f t="shared" si="289"/>
        <v>42198.445138888885</v>
      </c>
      <c r="Q3134" s="13">
        <f t="shared" si="290"/>
        <v>42237.915972222225</v>
      </c>
      <c r="R3134" s="7">
        <f t="shared" si="291"/>
        <v>35.384615384615387</v>
      </c>
      <c r="S3134" t="str">
        <f t="shared" si="292"/>
        <v>food</v>
      </c>
      <c r="T3134" t="str">
        <f t="shared" si="293"/>
        <v>food trucks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6">
        <f t="shared" si="288"/>
        <v>0.55833333333333335</v>
      </c>
      <c r="P3135" s="13">
        <f t="shared" si="289"/>
        <v>42536.612800925926</v>
      </c>
      <c r="Q3135" s="13">
        <f t="shared" si="290"/>
        <v>42566.612800925926</v>
      </c>
      <c r="R3135" s="7">
        <f t="shared" si="291"/>
        <v>55.833333333333336</v>
      </c>
      <c r="S3135" t="str">
        <f t="shared" si="292"/>
        <v>food</v>
      </c>
      <c r="T3135" t="str">
        <f t="shared" si="293"/>
        <v>food trucks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6">
        <f t="shared" si="288"/>
        <v>2.5000000000000001E-2</v>
      </c>
      <c r="P3136" s="13">
        <f t="shared" si="289"/>
        <v>42019.487766203703</v>
      </c>
      <c r="Q3136" s="13">
        <f t="shared" si="290"/>
        <v>42077.375</v>
      </c>
      <c r="R3136" s="7">
        <f t="shared" si="291"/>
        <v>5</v>
      </c>
      <c r="S3136" t="str">
        <f t="shared" si="292"/>
        <v>food</v>
      </c>
      <c r="T3136" t="str">
        <f t="shared" si="293"/>
        <v>food trucks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6">
        <f t="shared" si="288"/>
        <v>0</v>
      </c>
      <c r="P3137" s="13">
        <f t="shared" si="289"/>
        <v>41831.634108796294</v>
      </c>
      <c r="Q3137" s="13">
        <f t="shared" si="290"/>
        <v>41861.634108796294</v>
      </c>
      <c r="R3137" s="7" t="e">
        <f t="shared" si="291"/>
        <v>#DIV/0!</v>
      </c>
      <c r="S3137" t="str">
        <f t="shared" si="292"/>
        <v>food</v>
      </c>
      <c r="T3137" t="str">
        <f t="shared" si="293"/>
        <v>food trucks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6">
        <f t="shared" ref="O3138:O3201" si="294">(E3138/D3138)*100</f>
        <v>0.02</v>
      </c>
      <c r="P3138" s="13">
        <f t="shared" ref="P3138:P3201" si="295">(((J3138/60)/60)/24)+DATE(1970,1,1)+(-6/24)</f>
        <v>42027.606990740736</v>
      </c>
      <c r="Q3138" s="13">
        <f t="shared" ref="Q3138:Q3201" si="296">(((I3138/60)/60)/24)+DATE(1970,1,1)+(-6/24)</f>
        <v>42087.565324074079</v>
      </c>
      <c r="R3138" s="7">
        <f t="shared" ref="R3138:R3201" si="297">E3138/L3138</f>
        <v>1</v>
      </c>
      <c r="S3138" t="str">
        <f t="shared" ref="S3138:S3201" si="298">LEFT(N3138,SEARCH("/",N3138,1)-1)</f>
        <v>food</v>
      </c>
      <c r="T3138" t="str">
        <f t="shared" ref="T3138:T3201" si="299">RIGHT(N3138,LEN(N3138)-SEARCH("/",N3138,1))</f>
        <v>food trucks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6">
        <f t="shared" si="294"/>
        <v>0</v>
      </c>
      <c r="P3139" s="13">
        <f t="shared" si="295"/>
        <v>41993.488298611104</v>
      </c>
      <c r="Q3139" s="13">
        <f t="shared" si="296"/>
        <v>42053.488298611104</v>
      </c>
      <c r="R3139" s="7" t="e">
        <f t="shared" si="297"/>
        <v>#DIV/0!</v>
      </c>
      <c r="S3139" t="str">
        <f t="shared" si="298"/>
        <v>food</v>
      </c>
      <c r="T3139" t="str">
        <f t="shared" si="299"/>
        <v>food trucks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6">
        <f t="shared" si="294"/>
        <v>14.825133372851216</v>
      </c>
      <c r="P3140" s="13">
        <f t="shared" si="295"/>
        <v>41892.778877314813</v>
      </c>
      <c r="Q3140" s="13">
        <f t="shared" si="296"/>
        <v>41952.820543981477</v>
      </c>
      <c r="R3140" s="7">
        <f t="shared" si="297"/>
        <v>69.472222222222229</v>
      </c>
      <c r="S3140" t="str">
        <f t="shared" si="298"/>
        <v>food</v>
      </c>
      <c r="T3140" t="str">
        <f t="shared" si="299"/>
        <v>food trucks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294"/>
        <v>1.6666666666666666E-2</v>
      </c>
      <c r="P3141" s="13">
        <f t="shared" si="295"/>
        <v>42026.437453703707</v>
      </c>
      <c r="Q3141" s="13">
        <f t="shared" si="296"/>
        <v>42056.437453703707</v>
      </c>
      <c r="R3141" s="7">
        <f t="shared" si="297"/>
        <v>1</v>
      </c>
      <c r="S3141" t="str">
        <f t="shared" si="298"/>
        <v>food</v>
      </c>
      <c r="T3141" t="str">
        <f t="shared" si="299"/>
        <v>food trucks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6">
        <f t="shared" si="294"/>
        <v>0.2</v>
      </c>
      <c r="P3142" s="13">
        <f t="shared" si="295"/>
        <v>42044.474953703699</v>
      </c>
      <c r="Q3142" s="13">
        <f t="shared" si="296"/>
        <v>42074.433287037042</v>
      </c>
      <c r="R3142" s="7">
        <f t="shared" si="297"/>
        <v>1</v>
      </c>
      <c r="S3142" t="str">
        <f t="shared" si="298"/>
        <v>food</v>
      </c>
      <c r="T3142" t="str">
        <f t="shared" si="299"/>
        <v>food trucks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6">
        <f t="shared" si="294"/>
        <v>1.3333333333333334E-2</v>
      </c>
      <c r="P3143" s="13">
        <f t="shared" si="295"/>
        <v>41974.454745370371</v>
      </c>
      <c r="Q3143" s="13">
        <f t="shared" si="296"/>
        <v>42004.454745370371</v>
      </c>
      <c r="R3143" s="7">
        <f t="shared" si="297"/>
        <v>8</v>
      </c>
      <c r="S3143" t="str">
        <f t="shared" si="298"/>
        <v>food</v>
      </c>
      <c r="T3143" t="str">
        <f t="shared" si="299"/>
        <v>food trucks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6">
        <f t="shared" si="294"/>
        <v>1.24</v>
      </c>
      <c r="P3144" s="13">
        <f t="shared" si="295"/>
        <v>41909.642453703702</v>
      </c>
      <c r="Q3144" s="13">
        <f t="shared" si="296"/>
        <v>41939.642453703702</v>
      </c>
      <c r="R3144" s="7">
        <f t="shared" si="297"/>
        <v>34.444444444444443</v>
      </c>
      <c r="S3144" t="str">
        <f t="shared" si="298"/>
        <v>food</v>
      </c>
      <c r="T3144" t="str">
        <f t="shared" si="299"/>
        <v>food trucks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6">
        <f t="shared" si="294"/>
        <v>2.8571428571428574E-2</v>
      </c>
      <c r="P3145" s="13">
        <f t="shared" si="295"/>
        <v>42502.663761574076</v>
      </c>
      <c r="Q3145" s="13">
        <f t="shared" si="296"/>
        <v>42517.669444444444</v>
      </c>
      <c r="R3145" s="7">
        <f t="shared" si="297"/>
        <v>1</v>
      </c>
      <c r="S3145" t="str">
        <f t="shared" si="298"/>
        <v>food</v>
      </c>
      <c r="T3145" t="str">
        <f t="shared" si="299"/>
        <v>food trucks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6">
        <f t="shared" si="294"/>
        <v>0</v>
      </c>
      <c r="P3146" s="13">
        <f t="shared" si="295"/>
        <v>42163.920046296291</v>
      </c>
      <c r="Q3146" s="13">
        <f t="shared" si="296"/>
        <v>42223.920046296291</v>
      </c>
      <c r="R3146" s="7" t="e">
        <f t="shared" si="297"/>
        <v>#DIV/0!</v>
      </c>
      <c r="S3146" t="str">
        <f t="shared" si="298"/>
        <v>food</v>
      </c>
      <c r="T3146" t="str">
        <f t="shared" si="299"/>
        <v>food trucks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6">
        <f t="shared" si="294"/>
        <v>2E-3</v>
      </c>
      <c r="P3147" s="13">
        <f t="shared" si="295"/>
        <v>42412.068668981476</v>
      </c>
      <c r="Q3147" s="13">
        <f t="shared" si="296"/>
        <v>42452.027002314819</v>
      </c>
      <c r="R3147" s="7">
        <f t="shared" si="297"/>
        <v>1</v>
      </c>
      <c r="S3147" t="str">
        <f t="shared" si="298"/>
        <v>food</v>
      </c>
      <c r="T3147" t="str">
        <f t="shared" si="299"/>
        <v>food trucks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6">
        <f t="shared" si="294"/>
        <v>2.8571428571428571E-3</v>
      </c>
      <c r="P3148" s="13">
        <f t="shared" si="295"/>
        <v>42045.534155092595</v>
      </c>
      <c r="Q3148" s="13">
        <f t="shared" si="296"/>
        <v>42075.492488425924</v>
      </c>
      <c r="R3148" s="7">
        <f t="shared" si="297"/>
        <v>1</v>
      </c>
      <c r="S3148" t="str">
        <f t="shared" si="298"/>
        <v>food</v>
      </c>
      <c r="T3148" t="str">
        <f t="shared" si="299"/>
        <v>food trucks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6">
        <f t="shared" si="294"/>
        <v>1.4321428571428572</v>
      </c>
      <c r="P3149" s="13">
        <f t="shared" si="295"/>
        <v>42734.629236111112</v>
      </c>
      <c r="Q3149" s="13">
        <f t="shared" si="296"/>
        <v>42771.447222222225</v>
      </c>
      <c r="R3149" s="7">
        <f t="shared" si="297"/>
        <v>501.25</v>
      </c>
      <c r="S3149" t="str">
        <f t="shared" si="298"/>
        <v>food</v>
      </c>
      <c r="T3149" t="str">
        <f t="shared" si="299"/>
        <v>food trucks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6">
        <f t="shared" si="294"/>
        <v>0.70000000000000007</v>
      </c>
      <c r="P3150" s="13">
        <f t="shared" si="295"/>
        <v>42381.880833333329</v>
      </c>
      <c r="Q3150" s="13">
        <f t="shared" si="296"/>
        <v>42411.880833333329</v>
      </c>
      <c r="R3150" s="7">
        <f t="shared" si="297"/>
        <v>10.5</v>
      </c>
      <c r="S3150" t="str">
        <f t="shared" si="298"/>
        <v>food</v>
      </c>
      <c r="T3150" t="str">
        <f t="shared" si="299"/>
        <v>food trucks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6">
        <f t="shared" si="294"/>
        <v>2E-3</v>
      </c>
      <c r="P3151" s="13">
        <f t="shared" si="295"/>
        <v>42488.849687499998</v>
      </c>
      <c r="Q3151" s="13">
        <f t="shared" si="296"/>
        <v>42548.849687499998</v>
      </c>
      <c r="R3151" s="7">
        <f t="shared" si="297"/>
        <v>1</v>
      </c>
      <c r="S3151" t="str">
        <f t="shared" si="298"/>
        <v>food</v>
      </c>
      <c r="T3151" t="str">
        <f t="shared" si="299"/>
        <v>food trucks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6">
        <f t="shared" si="294"/>
        <v>1.4285714285714287E-2</v>
      </c>
      <c r="P3152" s="13">
        <f t="shared" si="295"/>
        <v>42040.968715277777</v>
      </c>
      <c r="Q3152" s="13">
        <f t="shared" si="296"/>
        <v>42070.968715277777</v>
      </c>
      <c r="R3152" s="7">
        <f t="shared" si="297"/>
        <v>1</v>
      </c>
      <c r="S3152" t="str">
        <f t="shared" si="298"/>
        <v>food</v>
      </c>
      <c r="T3152" t="str">
        <f t="shared" si="299"/>
        <v>food trucks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6">
        <f t="shared" si="294"/>
        <v>0</v>
      </c>
      <c r="P3153" s="13">
        <f t="shared" si="295"/>
        <v>42397.64980324074</v>
      </c>
      <c r="Q3153" s="13">
        <f t="shared" si="296"/>
        <v>42427.64980324074</v>
      </c>
      <c r="R3153" s="7" t="e">
        <f t="shared" si="297"/>
        <v>#DIV/0!</v>
      </c>
      <c r="S3153" t="str">
        <f t="shared" si="298"/>
        <v>food</v>
      </c>
      <c r="T3153" t="str">
        <f t="shared" si="299"/>
        <v>food trucks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6">
        <f t="shared" si="294"/>
        <v>0.13</v>
      </c>
      <c r="P3154" s="13">
        <f t="shared" si="295"/>
        <v>42179.93604166666</v>
      </c>
      <c r="Q3154" s="13">
        <f t="shared" si="296"/>
        <v>42219.93604166666</v>
      </c>
      <c r="R3154" s="7">
        <f t="shared" si="297"/>
        <v>13</v>
      </c>
      <c r="S3154" t="str">
        <f t="shared" si="298"/>
        <v>food</v>
      </c>
      <c r="T3154" t="str">
        <f t="shared" si="299"/>
        <v>food trucks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6">
        <f t="shared" si="294"/>
        <v>0.48960000000000004</v>
      </c>
      <c r="P3155" s="13">
        <f t="shared" si="295"/>
        <v>42252.027615740735</v>
      </c>
      <c r="Q3155" s="13">
        <f t="shared" si="296"/>
        <v>42282.027615740735</v>
      </c>
      <c r="R3155" s="7">
        <f t="shared" si="297"/>
        <v>306</v>
      </c>
      <c r="S3155" t="str">
        <f t="shared" si="298"/>
        <v>food</v>
      </c>
      <c r="T3155" t="str">
        <f t="shared" si="299"/>
        <v>food trucks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6">
        <f t="shared" si="294"/>
        <v>3.8461538461538464E-2</v>
      </c>
      <c r="P3156" s="13">
        <f t="shared" si="295"/>
        <v>42338.365393518514</v>
      </c>
      <c r="Q3156" s="13">
        <f t="shared" si="296"/>
        <v>42398.365393518514</v>
      </c>
      <c r="R3156" s="7">
        <f t="shared" si="297"/>
        <v>22.5</v>
      </c>
      <c r="S3156" t="str">
        <f t="shared" si="298"/>
        <v>food</v>
      </c>
      <c r="T3156" t="str">
        <f t="shared" si="299"/>
        <v>food trucks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 t="shared" si="294"/>
        <v>0</v>
      </c>
      <c r="P3157" s="13">
        <f t="shared" si="295"/>
        <v>42031.715138888889</v>
      </c>
      <c r="Q3157" s="13">
        <f t="shared" si="296"/>
        <v>42080.5</v>
      </c>
      <c r="R3157" s="7" t="e">
        <f t="shared" si="297"/>
        <v>#DIV/0!</v>
      </c>
      <c r="S3157" t="str">
        <f t="shared" si="298"/>
        <v>food</v>
      </c>
      <c r="T3157" t="str">
        <f t="shared" si="299"/>
        <v>food trucks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6">
        <f t="shared" si="294"/>
        <v>0.33333333333333337</v>
      </c>
      <c r="P3158" s="13">
        <f t="shared" si="295"/>
        <v>42285.66506944444</v>
      </c>
      <c r="Q3158" s="13">
        <f t="shared" si="296"/>
        <v>42345.706736111111</v>
      </c>
      <c r="R3158" s="7">
        <f t="shared" si="297"/>
        <v>50</v>
      </c>
      <c r="S3158" t="str">
        <f t="shared" si="298"/>
        <v>food</v>
      </c>
      <c r="T3158" t="str">
        <f t="shared" si="299"/>
        <v>food trucks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6">
        <f t="shared" si="294"/>
        <v>0</v>
      </c>
      <c r="P3159" s="13">
        <f t="shared" si="295"/>
        <v>42265.568622685183</v>
      </c>
      <c r="Q3159" s="13">
        <f t="shared" si="296"/>
        <v>42295.568622685183</v>
      </c>
      <c r="R3159" s="7" t="e">
        <f t="shared" si="297"/>
        <v>#DIV/0!</v>
      </c>
      <c r="S3159" t="str">
        <f t="shared" si="298"/>
        <v>food</v>
      </c>
      <c r="T3159" t="str">
        <f t="shared" si="299"/>
        <v>food trucks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6">
        <f t="shared" si="294"/>
        <v>0.2</v>
      </c>
      <c r="P3160" s="13">
        <f t="shared" si="295"/>
        <v>42383.649456018517</v>
      </c>
      <c r="Q3160" s="13">
        <f t="shared" si="296"/>
        <v>42413.649456018517</v>
      </c>
      <c r="R3160" s="7">
        <f t="shared" si="297"/>
        <v>5</v>
      </c>
      <c r="S3160" t="str">
        <f t="shared" si="298"/>
        <v>food</v>
      </c>
      <c r="T3160" t="str">
        <f t="shared" si="299"/>
        <v>food trucks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6">
        <f t="shared" si="294"/>
        <v>2.5545454545454547</v>
      </c>
      <c r="P3161" s="13">
        <f t="shared" si="295"/>
        <v>42244.526666666665</v>
      </c>
      <c r="Q3161" s="13">
        <f t="shared" si="296"/>
        <v>42274.526666666665</v>
      </c>
      <c r="R3161" s="7">
        <f t="shared" si="297"/>
        <v>40.142857142857146</v>
      </c>
      <c r="S3161" t="str">
        <f t="shared" si="298"/>
        <v>food</v>
      </c>
      <c r="T3161" t="str">
        <f t="shared" si="299"/>
        <v>restaurants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6">
        <f t="shared" si="294"/>
        <v>7.8181818181818186E-2</v>
      </c>
      <c r="P3162" s="13">
        <f t="shared" si="295"/>
        <v>41858.575439814813</v>
      </c>
      <c r="Q3162" s="13">
        <f t="shared" si="296"/>
        <v>41903.575439814813</v>
      </c>
      <c r="R3162" s="7">
        <f t="shared" si="297"/>
        <v>17.2</v>
      </c>
      <c r="S3162" t="str">
        <f t="shared" si="298"/>
        <v>food</v>
      </c>
      <c r="T3162" t="str">
        <f t="shared" si="299"/>
        <v>restaurants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6">
        <f t="shared" si="294"/>
        <v>0</v>
      </c>
      <c r="P3163" s="13">
        <f t="shared" si="295"/>
        <v>42498.649398148147</v>
      </c>
      <c r="Q3163" s="13">
        <f t="shared" si="296"/>
        <v>42528.629166666666</v>
      </c>
      <c r="R3163" s="7" t="e">
        <f t="shared" si="297"/>
        <v>#DIV/0!</v>
      </c>
      <c r="S3163" t="str">
        <f t="shared" si="298"/>
        <v>food</v>
      </c>
      <c r="T3163" t="str">
        <f t="shared" si="299"/>
        <v>restaurants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6">
        <f t="shared" si="294"/>
        <v>0</v>
      </c>
      <c r="P3164" s="13">
        <f t="shared" si="295"/>
        <v>41927.765439814815</v>
      </c>
      <c r="Q3164" s="13">
        <f t="shared" si="296"/>
        <v>41957.807106481487</v>
      </c>
      <c r="R3164" s="7" t="e">
        <f t="shared" si="297"/>
        <v>#DIV/0!</v>
      </c>
      <c r="S3164" t="str">
        <f t="shared" si="298"/>
        <v>food</v>
      </c>
      <c r="T3164" t="str">
        <f t="shared" si="299"/>
        <v>restaurants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6">
        <f t="shared" si="294"/>
        <v>0</v>
      </c>
      <c r="P3165" s="13">
        <f t="shared" si="295"/>
        <v>42046.80574074074</v>
      </c>
      <c r="Q3165" s="13">
        <f t="shared" si="296"/>
        <v>42076.764074074075</v>
      </c>
      <c r="R3165" s="7" t="e">
        <f t="shared" si="297"/>
        <v>#DIV/0!</v>
      </c>
      <c r="S3165" t="str">
        <f t="shared" si="298"/>
        <v>food</v>
      </c>
      <c r="T3165" t="str">
        <f t="shared" si="299"/>
        <v>restaurants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6">
        <f t="shared" si="294"/>
        <v>0.6</v>
      </c>
      <c r="P3166" s="13">
        <f t="shared" si="295"/>
        <v>42258.047094907408</v>
      </c>
      <c r="Q3166" s="13">
        <f t="shared" si="296"/>
        <v>42280.625</v>
      </c>
      <c r="R3166" s="7">
        <f t="shared" si="297"/>
        <v>15</v>
      </c>
      <c r="S3166" t="str">
        <f t="shared" si="298"/>
        <v>food</v>
      </c>
      <c r="T3166" t="str">
        <f t="shared" si="299"/>
        <v>restaurants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6">
        <f t="shared" si="294"/>
        <v>0</v>
      </c>
      <c r="P3167" s="13">
        <f t="shared" si="295"/>
        <v>42104.822962962964</v>
      </c>
      <c r="Q3167" s="13">
        <f t="shared" si="296"/>
        <v>42134.822962962964</v>
      </c>
      <c r="R3167" s="7" t="e">
        <f t="shared" si="297"/>
        <v>#DIV/0!</v>
      </c>
      <c r="S3167" t="str">
        <f t="shared" si="298"/>
        <v>food</v>
      </c>
      <c r="T3167" t="str">
        <f t="shared" si="299"/>
        <v>restaurants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6">
        <f t="shared" si="294"/>
        <v>0</v>
      </c>
      <c r="P3168" s="13">
        <f t="shared" si="295"/>
        <v>41835.701782407406</v>
      </c>
      <c r="Q3168" s="13">
        <f t="shared" si="296"/>
        <v>41865.701782407406</v>
      </c>
      <c r="R3168" s="7" t="e">
        <f t="shared" si="297"/>
        <v>#DIV/0!</v>
      </c>
      <c r="S3168" t="str">
        <f t="shared" si="298"/>
        <v>food</v>
      </c>
      <c r="T3168" t="str">
        <f t="shared" si="299"/>
        <v>restaurants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6">
        <f t="shared" si="294"/>
        <v>1.0526315789473684</v>
      </c>
      <c r="P3169" s="13">
        <f t="shared" si="295"/>
        <v>42058.559594907405</v>
      </c>
      <c r="Q3169" s="13">
        <f t="shared" si="296"/>
        <v>42114.517928240741</v>
      </c>
      <c r="R3169" s="7">
        <f t="shared" si="297"/>
        <v>35.714285714285715</v>
      </c>
      <c r="S3169" t="str">
        <f t="shared" si="298"/>
        <v>food</v>
      </c>
      <c r="T3169" t="str">
        <f t="shared" si="299"/>
        <v>restaurants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6">
        <f t="shared" si="294"/>
        <v>0.15</v>
      </c>
      <c r="P3170" s="13">
        <f t="shared" si="295"/>
        <v>42078.747361111105</v>
      </c>
      <c r="Q3170" s="13">
        <f t="shared" si="296"/>
        <v>42138.747361111105</v>
      </c>
      <c r="R3170" s="7">
        <f t="shared" si="297"/>
        <v>37.5</v>
      </c>
      <c r="S3170" t="str">
        <f t="shared" si="298"/>
        <v>food</v>
      </c>
      <c r="T3170" t="str">
        <f t="shared" si="299"/>
        <v>restaurants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6">
        <f t="shared" si="294"/>
        <v>0</v>
      </c>
      <c r="P3171" s="13">
        <f t="shared" si="295"/>
        <v>42371.196909722217</v>
      </c>
      <c r="Q3171" s="13">
        <f t="shared" si="296"/>
        <v>42401.196909722217</v>
      </c>
      <c r="R3171" s="7" t="e">
        <f t="shared" si="297"/>
        <v>#DIV/0!</v>
      </c>
      <c r="S3171" t="str">
        <f t="shared" si="298"/>
        <v>food</v>
      </c>
      <c r="T3171" t="str">
        <f t="shared" si="299"/>
        <v>restaurants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6">
        <f t="shared" si="294"/>
        <v>0</v>
      </c>
      <c r="P3172" s="13">
        <f t="shared" si="295"/>
        <v>41971.626863425925</v>
      </c>
      <c r="Q3172" s="13">
        <f t="shared" si="296"/>
        <v>41986.626863425925</v>
      </c>
      <c r="R3172" s="7" t="e">
        <f t="shared" si="297"/>
        <v>#DIV/0!</v>
      </c>
      <c r="S3172" t="str">
        <f t="shared" si="298"/>
        <v>food</v>
      </c>
      <c r="T3172" t="str">
        <f t="shared" si="299"/>
        <v>restaurants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6">
        <f t="shared" si="294"/>
        <v>0</v>
      </c>
      <c r="P3173" s="13">
        <f t="shared" si="295"/>
        <v>42731.75681712963</v>
      </c>
      <c r="Q3173" s="13">
        <f t="shared" si="296"/>
        <v>42791.75681712963</v>
      </c>
      <c r="R3173" s="7" t="e">
        <f t="shared" si="297"/>
        <v>#DIV/0!</v>
      </c>
      <c r="S3173" t="str">
        <f t="shared" si="298"/>
        <v>food</v>
      </c>
      <c r="T3173" t="str">
        <f t="shared" si="299"/>
        <v>restaurants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6">
        <f t="shared" si="294"/>
        <v>1.7500000000000002</v>
      </c>
      <c r="P3174" s="13">
        <f t="shared" si="295"/>
        <v>41854.139780092592</v>
      </c>
      <c r="Q3174" s="13">
        <f t="shared" si="296"/>
        <v>41871.139780092592</v>
      </c>
      <c r="R3174" s="7">
        <f t="shared" si="297"/>
        <v>52.5</v>
      </c>
      <c r="S3174" t="str">
        <f t="shared" si="298"/>
        <v>food</v>
      </c>
      <c r="T3174" t="str">
        <f t="shared" si="299"/>
        <v>restaurants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6">
        <f t="shared" si="294"/>
        <v>18.600000000000001</v>
      </c>
      <c r="P3175" s="13">
        <f t="shared" si="295"/>
        <v>42027.589733796296</v>
      </c>
      <c r="Q3175" s="13">
        <f t="shared" si="296"/>
        <v>42057.589733796296</v>
      </c>
      <c r="R3175" s="7">
        <f t="shared" si="297"/>
        <v>77.5</v>
      </c>
      <c r="S3175" t="str">
        <f t="shared" si="298"/>
        <v>food</v>
      </c>
      <c r="T3175" t="str">
        <f t="shared" si="299"/>
        <v>restaurants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6">
        <f t="shared" si="294"/>
        <v>0</v>
      </c>
      <c r="P3176" s="13">
        <f t="shared" si="295"/>
        <v>41942.403379629628</v>
      </c>
      <c r="Q3176" s="13">
        <f t="shared" si="296"/>
        <v>41972.4450462963</v>
      </c>
      <c r="R3176" s="7" t="e">
        <f t="shared" si="297"/>
        <v>#DIV/0!</v>
      </c>
      <c r="S3176" t="str">
        <f t="shared" si="298"/>
        <v>food</v>
      </c>
      <c r="T3176" t="str">
        <f t="shared" si="299"/>
        <v>restaurants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6">
        <f t="shared" si="294"/>
        <v>9.8166666666666664</v>
      </c>
      <c r="P3177" s="13">
        <f t="shared" si="295"/>
        <v>42052.552430555559</v>
      </c>
      <c r="Q3177" s="13">
        <f t="shared" si="296"/>
        <v>42082.510763888888</v>
      </c>
      <c r="R3177" s="7">
        <f t="shared" si="297"/>
        <v>53.545454545454547</v>
      </c>
      <c r="S3177" t="str">
        <f t="shared" si="298"/>
        <v>food</v>
      </c>
      <c r="T3177" t="str">
        <f t="shared" si="299"/>
        <v>restaurants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6">
        <f t="shared" si="294"/>
        <v>0</v>
      </c>
      <c r="P3178" s="13">
        <f t="shared" si="295"/>
        <v>41926.430879629632</v>
      </c>
      <c r="Q3178" s="13">
        <f t="shared" si="296"/>
        <v>41956.472546296296</v>
      </c>
      <c r="R3178" s="7" t="e">
        <f t="shared" si="297"/>
        <v>#DIV/0!</v>
      </c>
      <c r="S3178" t="str">
        <f t="shared" si="298"/>
        <v>food</v>
      </c>
      <c r="T3178" t="str">
        <f t="shared" si="299"/>
        <v>restaurants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6">
        <f t="shared" si="294"/>
        <v>4.3333333333333335E-2</v>
      </c>
      <c r="P3179" s="13">
        <f t="shared" si="295"/>
        <v>41808.905138888891</v>
      </c>
      <c r="Q3179" s="13">
        <f t="shared" si="296"/>
        <v>41838.905138888891</v>
      </c>
      <c r="R3179" s="7">
        <f t="shared" si="297"/>
        <v>16.25</v>
      </c>
      <c r="S3179" t="str">
        <f t="shared" si="298"/>
        <v>food</v>
      </c>
      <c r="T3179" t="str">
        <f t="shared" si="299"/>
        <v>restaurants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6">
        <f t="shared" si="294"/>
        <v>0</v>
      </c>
      <c r="P3180" s="13">
        <f t="shared" si="295"/>
        <v>42612.350520833337</v>
      </c>
      <c r="Q3180" s="13">
        <f t="shared" si="296"/>
        <v>42658.556249999994</v>
      </c>
      <c r="R3180" s="7" t="e">
        <f t="shared" si="297"/>
        <v>#DIV/0!</v>
      </c>
      <c r="S3180" t="str">
        <f t="shared" si="298"/>
        <v>food</v>
      </c>
      <c r="T3180" t="str">
        <f t="shared" si="299"/>
        <v>restaurants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6">
        <f t="shared" si="294"/>
        <v>10.6</v>
      </c>
      <c r="P3181" s="13">
        <f t="shared" si="295"/>
        <v>42294.378449074073</v>
      </c>
      <c r="Q3181" s="13">
        <f t="shared" si="296"/>
        <v>42324.420115740737</v>
      </c>
      <c r="R3181" s="7">
        <f t="shared" si="297"/>
        <v>48.18181818181818</v>
      </c>
      <c r="S3181" t="str">
        <f t="shared" si="298"/>
        <v>food</v>
      </c>
      <c r="T3181" t="str">
        <f t="shared" si="299"/>
        <v>food trucks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6">
        <f t="shared" si="294"/>
        <v>1.1111111111111111E-3</v>
      </c>
      <c r="P3182" s="13">
        <f t="shared" si="295"/>
        <v>42642.738819444443</v>
      </c>
      <c r="Q3182" s="13">
        <f t="shared" si="296"/>
        <v>42672.738819444443</v>
      </c>
      <c r="R3182" s="7">
        <f t="shared" si="297"/>
        <v>1</v>
      </c>
      <c r="S3182" t="str">
        <f t="shared" si="298"/>
        <v>food</v>
      </c>
      <c r="T3182" t="str">
        <f t="shared" si="299"/>
        <v>food trucks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6">
        <f t="shared" si="294"/>
        <v>0.5</v>
      </c>
      <c r="P3183" s="13">
        <f t="shared" si="295"/>
        <v>42019.51944444445</v>
      </c>
      <c r="Q3183" s="13">
        <f t="shared" si="296"/>
        <v>42079.477777777778</v>
      </c>
      <c r="R3183" s="7">
        <f t="shared" si="297"/>
        <v>1</v>
      </c>
      <c r="S3183" t="str">
        <f t="shared" si="298"/>
        <v>food</v>
      </c>
      <c r="T3183" t="str">
        <f t="shared" si="299"/>
        <v>food trucks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6">
        <f t="shared" si="294"/>
        <v>0</v>
      </c>
      <c r="P3184" s="13">
        <f t="shared" si="295"/>
        <v>42139.923252314817</v>
      </c>
      <c r="Q3184" s="13">
        <f t="shared" si="296"/>
        <v>42169.923252314817</v>
      </c>
      <c r="R3184" s="7" t="e">
        <f t="shared" si="297"/>
        <v>#DIV/0!</v>
      </c>
      <c r="S3184" t="str">
        <f t="shared" si="298"/>
        <v>food</v>
      </c>
      <c r="T3184" t="str">
        <f t="shared" si="299"/>
        <v>food trucks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6">
        <f t="shared" si="294"/>
        <v>0.16666666666666669</v>
      </c>
      <c r="P3185" s="13">
        <f t="shared" si="295"/>
        <v>41795.713333333333</v>
      </c>
      <c r="Q3185" s="13">
        <f t="shared" si="296"/>
        <v>41825.713333333333</v>
      </c>
      <c r="R3185" s="7">
        <f t="shared" si="297"/>
        <v>50</v>
      </c>
      <c r="S3185" t="str">
        <f t="shared" si="298"/>
        <v>food</v>
      </c>
      <c r="T3185" t="str">
        <f t="shared" si="299"/>
        <v>food trucks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6">
        <f t="shared" si="294"/>
        <v>0.16666666666666669</v>
      </c>
      <c r="P3186" s="13">
        <f t="shared" si="295"/>
        <v>42333.080277777779</v>
      </c>
      <c r="Q3186" s="13">
        <f t="shared" si="296"/>
        <v>42363.080277777779</v>
      </c>
      <c r="R3186" s="7">
        <f t="shared" si="297"/>
        <v>5</v>
      </c>
      <c r="S3186" t="str">
        <f t="shared" si="298"/>
        <v>food</v>
      </c>
      <c r="T3186" t="str">
        <f t="shared" si="299"/>
        <v>food trucks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6">
        <f t="shared" si="294"/>
        <v>2.4340000000000002</v>
      </c>
      <c r="P3187" s="13">
        <f t="shared" si="295"/>
        <v>42338.425381944442</v>
      </c>
      <c r="Q3187" s="13">
        <f t="shared" si="296"/>
        <v>42368.425381944442</v>
      </c>
      <c r="R3187" s="7">
        <f t="shared" si="297"/>
        <v>202.83333333333334</v>
      </c>
      <c r="S3187" t="str">
        <f t="shared" si="298"/>
        <v>food</v>
      </c>
      <c r="T3187" t="str">
        <f t="shared" si="299"/>
        <v>food trucks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6">
        <f t="shared" si="294"/>
        <v>3.8833333333333329</v>
      </c>
      <c r="P3188" s="13">
        <f t="shared" si="295"/>
        <v>42042.426226851851</v>
      </c>
      <c r="Q3188" s="13">
        <f t="shared" si="296"/>
        <v>42094.301388888889</v>
      </c>
      <c r="R3188" s="7">
        <f t="shared" si="297"/>
        <v>29.125</v>
      </c>
      <c r="S3188" t="str">
        <f t="shared" si="298"/>
        <v>food</v>
      </c>
      <c r="T3188" t="str">
        <f t="shared" si="299"/>
        <v>food trucks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6">
        <f t="shared" si="294"/>
        <v>0.01</v>
      </c>
      <c r="P3189" s="13">
        <f t="shared" si="295"/>
        <v>42422.286192129628</v>
      </c>
      <c r="Q3189" s="13">
        <f t="shared" si="296"/>
        <v>42452.244525462964</v>
      </c>
      <c r="R3189" s="7">
        <f t="shared" si="297"/>
        <v>5</v>
      </c>
      <c r="S3189" t="str">
        <f t="shared" si="298"/>
        <v>food</v>
      </c>
      <c r="T3189" t="str">
        <f t="shared" si="299"/>
        <v>food trucks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6">
        <f t="shared" si="294"/>
        <v>0</v>
      </c>
      <c r="P3190" s="13">
        <f t="shared" si="295"/>
        <v>42388.339085648149</v>
      </c>
      <c r="Q3190" s="13">
        <f t="shared" si="296"/>
        <v>42395.339085648149</v>
      </c>
      <c r="R3190" s="7" t="e">
        <f t="shared" si="297"/>
        <v>#DIV/0!</v>
      </c>
      <c r="S3190" t="str">
        <f t="shared" si="298"/>
        <v>food</v>
      </c>
      <c r="T3190" t="str">
        <f t="shared" si="299"/>
        <v>food trucks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6">
        <f t="shared" si="294"/>
        <v>1.7333333333333332</v>
      </c>
      <c r="P3191" s="13">
        <f t="shared" si="295"/>
        <v>42382.656527777777</v>
      </c>
      <c r="Q3191" s="13">
        <f t="shared" si="296"/>
        <v>42442.614861111113</v>
      </c>
      <c r="R3191" s="7">
        <f t="shared" si="297"/>
        <v>13</v>
      </c>
      <c r="S3191" t="str">
        <f t="shared" si="298"/>
        <v>food</v>
      </c>
      <c r="T3191" t="str">
        <f t="shared" si="299"/>
        <v>food trucks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6">
        <f t="shared" si="294"/>
        <v>0.16666666666666669</v>
      </c>
      <c r="P3192" s="13">
        <f t="shared" si="295"/>
        <v>41887.551168981481</v>
      </c>
      <c r="Q3192" s="13">
        <f t="shared" si="296"/>
        <v>41917.551168981481</v>
      </c>
      <c r="R3192" s="7">
        <f t="shared" si="297"/>
        <v>50</v>
      </c>
      <c r="S3192" t="str">
        <f t="shared" si="298"/>
        <v>food</v>
      </c>
      <c r="T3192" t="str">
        <f t="shared" si="299"/>
        <v>food trucks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6">
        <f t="shared" si="294"/>
        <v>0</v>
      </c>
      <c r="P3193" s="13">
        <f t="shared" si="295"/>
        <v>42089.59520833334</v>
      </c>
      <c r="Q3193" s="13">
        <f t="shared" si="296"/>
        <v>42119.59520833334</v>
      </c>
      <c r="R3193" s="7" t="e">
        <f t="shared" si="297"/>
        <v>#DIV/0!</v>
      </c>
      <c r="S3193" t="str">
        <f t="shared" si="298"/>
        <v>food</v>
      </c>
      <c r="T3193" t="str">
        <f t="shared" si="299"/>
        <v>food trucks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6">
        <f t="shared" si="294"/>
        <v>1.25E-3</v>
      </c>
      <c r="P3194" s="13">
        <f t="shared" si="295"/>
        <v>41828.717916666668</v>
      </c>
      <c r="Q3194" s="13">
        <f t="shared" si="296"/>
        <v>41858.717916666668</v>
      </c>
      <c r="R3194" s="7">
        <f t="shared" si="297"/>
        <v>1</v>
      </c>
      <c r="S3194" t="str">
        <f t="shared" si="298"/>
        <v>food</v>
      </c>
      <c r="T3194" t="str">
        <f t="shared" si="299"/>
        <v>food trucks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6">
        <f t="shared" si="294"/>
        <v>12.166666666666668</v>
      </c>
      <c r="P3195" s="13">
        <f t="shared" si="295"/>
        <v>42759.994212962964</v>
      </c>
      <c r="Q3195" s="13">
        <f t="shared" si="296"/>
        <v>42789.994212962964</v>
      </c>
      <c r="R3195" s="7">
        <f t="shared" si="297"/>
        <v>96.05263157894737</v>
      </c>
      <c r="S3195" t="str">
        <f t="shared" si="298"/>
        <v>food</v>
      </c>
      <c r="T3195" t="str">
        <f t="shared" si="299"/>
        <v>food trucks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6">
        <f t="shared" si="294"/>
        <v>23.588571428571427</v>
      </c>
      <c r="P3196" s="13">
        <f t="shared" si="295"/>
        <v>41828.414456018516</v>
      </c>
      <c r="Q3196" s="13">
        <f t="shared" si="296"/>
        <v>41858.414456018516</v>
      </c>
      <c r="R3196" s="7">
        <f t="shared" si="297"/>
        <v>305.77777777777777</v>
      </c>
      <c r="S3196" t="str">
        <f t="shared" si="298"/>
        <v>food</v>
      </c>
      <c r="T3196" t="str">
        <f t="shared" si="299"/>
        <v>food trucks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6">
        <f t="shared" si="294"/>
        <v>5.6666666666666661</v>
      </c>
      <c r="P3197" s="13">
        <f t="shared" si="295"/>
        <v>42510.091631944444</v>
      </c>
      <c r="Q3197" s="13">
        <f t="shared" si="296"/>
        <v>42540.091631944444</v>
      </c>
      <c r="R3197" s="7">
        <f t="shared" si="297"/>
        <v>12.142857142857142</v>
      </c>
      <c r="S3197" t="str">
        <f t="shared" si="298"/>
        <v>food</v>
      </c>
      <c r="T3197" t="str">
        <f t="shared" si="299"/>
        <v>food trucks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6">
        <f t="shared" si="294"/>
        <v>39</v>
      </c>
      <c r="P3198" s="13">
        <f t="shared" si="295"/>
        <v>42240.590289351851</v>
      </c>
      <c r="Q3198" s="13">
        <f t="shared" si="296"/>
        <v>42270.590289351851</v>
      </c>
      <c r="R3198" s="7">
        <f t="shared" si="297"/>
        <v>83.571428571428569</v>
      </c>
      <c r="S3198" t="str">
        <f t="shared" si="298"/>
        <v>food</v>
      </c>
      <c r="T3198" t="str">
        <f t="shared" si="299"/>
        <v>food trucks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6">
        <f t="shared" si="294"/>
        <v>0.99546510341776351</v>
      </c>
      <c r="P3199" s="13">
        <f t="shared" si="295"/>
        <v>41809.504016203704</v>
      </c>
      <c r="Q3199" s="13">
        <f t="shared" si="296"/>
        <v>41854.504016203704</v>
      </c>
      <c r="R3199" s="7">
        <f t="shared" si="297"/>
        <v>18</v>
      </c>
      <c r="S3199" t="str">
        <f t="shared" si="298"/>
        <v>food</v>
      </c>
      <c r="T3199" t="str">
        <f t="shared" si="299"/>
        <v>food trucks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6">
        <f t="shared" si="294"/>
        <v>6.9320000000000004</v>
      </c>
      <c r="P3200" s="13">
        <f t="shared" si="295"/>
        <v>42394.650462962964</v>
      </c>
      <c r="Q3200" s="13">
        <f t="shared" si="296"/>
        <v>42454.608796296292</v>
      </c>
      <c r="R3200" s="7">
        <f t="shared" si="297"/>
        <v>115.53333333333333</v>
      </c>
      <c r="S3200" t="str">
        <f t="shared" si="298"/>
        <v>food</v>
      </c>
      <c r="T3200" t="str">
        <f t="shared" si="299"/>
        <v>food trucks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6">
        <f t="shared" si="294"/>
        <v>1</v>
      </c>
      <c r="P3201" s="13">
        <f t="shared" si="295"/>
        <v>41880.577118055553</v>
      </c>
      <c r="Q3201" s="13">
        <f t="shared" si="296"/>
        <v>41897.589583333334</v>
      </c>
      <c r="R3201" s="7">
        <f t="shared" si="297"/>
        <v>15</v>
      </c>
      <c r="S3201" t="str">
        <f t="shared" si="298"/>
        <v>technology</v>
      </c>
      <c r="T3201" t="str">
        <f t="shared" si="299"/>
        <v>space exploration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6">
        <f t="shared" ref="O3202:O3265" si="300">(E3202/D3202)*100</f>
        <v>0</v>
      </c>
      <c r="P3202" s="13">
        <f t="shared" ref="P3202:P3265" si="301">(((J3202/60)/60)/24)+DATE(1970,1,1)+(-6/24)</f>
        <v>42535.996620370366</v>
      </c>
      <c r="Q3202" s="13">
        <f t="shared" ref="Q3202:Q3265" si="302">(((I3202/60)/60)/24)+DATE(1970,1,1)+(-6/24)</f>
        <v>42566.039583333331</v>
      </c>
      <c r="R3202" s="7" t="e">
        <f t="shared" ref="R3202:R3265" si="303">E3202/L3202</f>
        <v>#DIV/0!</v>
      </c>
      <c r="S3202" t="str">
        <f t="shared" ref="S3202:S3265" si="304">LEFT(N3202,SEARCH("/",N3202,1)-1)</f>
        <v>technology</v>
      </c>
      <c r="T3202" t="str">
        <f t="shared" ref="T3202:T3265" si="305">RIGHT(N3202,LEN(N3202)-SEARCH("/",N3202,1))</f>
        <v>space exploration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6">
        <f t="shared" si="300"/>
        <v>6.4158609339642041</v>
      </c>
      <c r="P3203" s="13">
        <f t="shared" si="301"/>
        <v>41820.770601851851</v>
      </c>
      <c r="Q3203" s="13">
        <f t="shared" si="302"/>
        <v>41848.770601851851</v>
      </c>
      <c r="R3203" s="7">
        <f t="shared" si="303"/>
        <v>41.583333333333336</v>
      </c>
      <c r="S3203" t="str">
        <f t="shared" si="304"/>
        <v>technology</v>
      </c>
      <c r="T3203" t="str">
        <f t="shared" si="305"/>
        <v>makerspaces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6">
        <f t="shared" si="300"/>
        <v>11.343999999999999</v>
      </c>
      <c r="P3204" s="13">
        <f t="shared" si="301"/>
        <v>41962.499027777783</v>
      </c>
      <c r="Q3204" s="13">
        <f t="shared" si="302"/>
        <v>41992.568055555559</v>
      </c>
      <c r="R3204" s="7">
        <f t="shared" si="303"/>
        <v>33.761904761904759</v>
      </c>
      <c r="S3204" t="str">
        <f t="shared" si="304"/>
        <v>technology</v>
      </c>
      <c r="T3204" t="str">
        <f t="shared" si="305"/>
        <v>makerspaces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6">
        <f t="shared" si="300"/>
        <v>33.19</v>
      </c>
      <c r="P3205" s="13">
        <f t="shared" si="301"/>
        <v>42344.634143518517</v>
      </c>
      <c r="Q3205" s="13">
        <f t="shared" si="302"/>
        <v>42366</v>
      </c>
      <c r="R3205" s="7">
        <f t="shared" si="303"/>
        <v>70.61702127659575</v>
      </c>
      <c r="S3205" t="str">
        <f t="shared" si="304"/>
        <v>technology</v>
      </c>
      <c r="T3205" t="str">
        <f t="shared" si="305"/>
        <v>makerspaces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6">
        <f t="shared" si="300"/>
        <v>27.58</v>
      </c>
      <c r="P3206" s="13">
        <f t="shared" si="301"/>
        <v>41912.291655092595</v>
      </c>
      <c r="Q3206" s="13">
        <f t="shared" si="302"/>
        <v>41941.697916666664</v>
      </c>
      <c r="R3206" s="7">
        <f t="shared" si="303"/>
        <v>167.15151515151516</v>
      </c>
      <c r="S3206" t="str">
        <f t="shared" si="304"/>
        <v>technology</v>
      </c>
      <c r="T3206" t="str">
        <f t="shared" si="305"/>
        <v>makerspaces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6">
        <f t="shared" si="300"/>
        <v>62.839999999999996</v>
      </c>
      <c r="P3207" s="13">
        <f t="shared" si="301"/>
        <v>42529.382754629631</v>
      </c>
      <c r="Q3207" s="13">
        <f t="shared" si="302"/>
        <v>42555.957638888889</v>
      </c>
      <c r="R3207" s="7">
        <f t="shared" si="303"/>
        <v>128.61988304093566</v>
      </c>
      <c r="S3207" t="str">
        <f t="shared" si="304"/>
        <v>technology</v>
      </c>
      <c r="T3207" t="str">
        <f t="shared" si="305"/>
        <v>makerspaces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6">
        <f t="shared" si="300"/>
        <v>7.5880000000000001</v>
      </c>
      <c r="P3208" s="13">
        <f t="shared" si="301"/>
        <v>41923.607511574075</v>
      </c>
      <c r="Q3208" s="13">
        <f t="shared" si="302"/>
        <v>41953.649178240739</v>
      </c>
      <c r="R3208" s="7">
        <f t="shared" si="303"/>
        <v>65.41379310344827</v>
      </c>
      <c r="S3208" t="str">
        <f t="shared" si="304"/>
        <v>technology</v>
      </c>
      <c r="T3208" t="str">
        <f t="shared" si="305"/>
        <v>makerspaces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6">
        <f t="shared" si="300"/>
        <v>50.38095238095238</v>
      </c>
      <c r="P3209" s="13">
        <f t="shared" si="301"/>
        <v>42482.374699074076</v>
      </c>
      <c r="Q3209" s="13">
        <f t="shared" si="302"/>
        <v>42512.374699074076</v>
      </c>
      <c r="R3209" s="7">
        <f t="shared" si="303"/>
        <v>117.55555555555556</v>
      </c>
      <c r="S3209" t="str">
        <f t="shared" si="304"/>
        <v>technology</v>
      </c>
      <c r="T3209" t="str">
        <f t="shared" si="305"/>
        <v>makerspaces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6">
        <f t="shared" si="300"/>
        <v>17.512820512820511</v>
      </c>
      <c r="P3210" s="13">
        <f t="shared" si="301"/>
        <v>41792.779432870368</v>
      </c>
      <c r="Q3210" s="13">
        <f t="shared" si="302"/>
        <v>41822.779432870368</v>
      </c>
      <c r="R3210" s="7">
        <f t="shared" si="303"/>
        <v>126.48148148148148</v>
      </c>
      <c r="S3210" t="str">
        <f t="shared" si="304"/>
        <v>technology</v>
      </c>
      <c r="T3210" t="str">
        <f t="shared" si="305"/>
        <v>makerspaces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6">
        <f t="shared" si="300"/>
        <v>1.375E-2</v>
      </c>
      <c r="P3211" s="13">
        <f t="shared" si="301"/>
        <v>42241.548206018517</v>
      </c>
      <c r="Q3211" s="13">
        <f t="shared" si="302"/>
        <v>42271.548206018517</v>
      </c>
      <c r="R3211" s="7">
        <f t="shared" si="303"/>
        <v>550</v>
      </c>
      <c r="S3211" t="str">
        <f t="shared" si="304"/>
        <v>technology</v>
      </c>
      <c r="T3211" t="str">
        <f t="shared" si="305"/>
        <v>makerspaces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6">
        <f t="shared" si="300"/>
        <v>0.33</v>
      </c>
      <c r="P3212" s="13">
        <f t="shared" si="301"/>
        <v>42032.751087962963</v>
      </c>
      <c r="Q3212" s="13">
        <f t="shared" si="302"/>
        <v>42062.751087962963</v>
      </c>
      <c r="R3212" s="7">
        <f t="shared" si="303"/>
        <v>44</v>
      </c>
      <c r="S3212" t="str">
        <f t="shared" si="304"/>
        <v>technology</v>
      </c>
      <c r="T3212" t="str">
        <f t="shared" si="305"/>
        <v>makerspaces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6">
        <f t="shared" si="300"/>
        <v>0.86250000000000004</v>
      </c>
      <c r="P3213" s="13">
        <f t="shared" si="301"/>
        <v>42435.961701388893</v>
      </c>
      <c r="Q3213" s="13">
        <f t="shared" si="302"/>
        <v>42465.920034722221</v>
      </c>
      <c r="R3213" s="7">
        <f t="shared" si="303"/>
        <v>69</v>
      </c>
      <c r="S3213" t="str">
        <f t="shared" si="304"/>
        <v>technology</v>
      </c>
      <c r="T3213" t="str">
        <f t="shared" si="305"/>
        <v>makerspaces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6">
        <f t="shared" si="300"/>
        <v>0.6875</v>
      </c>
      <c r="P3214" s="13">
        <f t="shared" si="301"/>
        <v>41805.645254629628</v>
      </c>
      <c r="Q3214" s="13">
        <f t="shared" si="302"/>
        <v>41830.645254629628</v>
      </c>
      <c r="R3214" s="7">
        <f t="shared" si="303"/>
        <v>27.5</v>
      </c>
      <c r="S3214" t="str">
        <f t="shared" si="304"/>
        <v>food</v>
      </c>
      <c r="T3214" t="str">
        <f t="shared" si="305"/>
        <v>food trucks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6">
        <f t="shared" si="300"/>
        <v>28.299999999999997</v>
      </c>
      <c r="P3215" s="13">
        <f t="shared" si="301"/>
        <v>41932.621990740743</v>
      </c>
      <c r="Q3215" s="13">
        <f t="shared" si="302"/>
        <v>41964.999305555553</v>
      </c>
      <c r="R3215" s="7">
        <f t="shared" si="303"/>
        <v>84.9</v>
      </c>
      <c r="S3215" t="str">
        <f t="shared" si="304"/>
        <v>food</v>
      </c>
      <c r="T3215" t="str">
        <f t="shared" si="305"/>
        <v>food trucks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6">
        <f t="shared" si="300"/>
        <v>0.24</v>
      </c>
      <c r="P3216" s="13">
        <f t="shared" si="301"/>
        <v>42034.50509259259</v>
      </c>
      <c r="Q3216" s="13">
        <f t="shared" si="302"/>
        <v>42064.50509259259</v>
      </c>
      <c r="R3216" s="7">
        <f t="shared" si="303"/>
        <v>12</v>
      </c>
      <c r="S3216" t="str">
        <f t="shared" si="304"/>
        <v>food</v>
      </c>
      <c r="T3216" t="str">
        <f t="shared" si="305"/>
        <v>food trucks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6">
        <f t="shared" si="300"/>
        <v>1.1428571428571428</v>
      </c>
      <c r="P3217" s="13">
        <f t="shared" si="301"/>
        <v>41820.664641203701</v>
      </c>
      <c r="Q3217" s="13">
        <f t="shared" si="302"/>
        <v>41860.664641203701</v>
      </c>
      <c r="R3217" s="7">
        <f t="shared" si="303"/>
        <v>200</v>
      </c>
      <c r="S3217" t="str">
        <f t="shared" si="304"/>
        <v>food</v>
      </c>
      <c r="T3217" t="str">
        <f t="shared" si="305"/>
        <v>food trucks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6">
        <f t="shared" si="300"/>
        <v>0.02</v>
      </c>
      <c r="P3218" s="13">
        <f t="shared" si="301"/>
        <v>42061.44594907407</v>
      </c>
      <c r="Q3218" s="13">
        <f t="shared" si="302"/>
        <v>42121.404282407413</v>
      </c>
      <c r="R3218" s="7">
        <f t="shared" si="303"/>
        <v>10</v>
      </c>
      <c r="S3218" t="str">
        <f t="shared" si="304"/>
        <v>food</v>
      </c>
      <c r="T3218" t="str">
        <f t="shared" si="305"/>
        <v>food trucks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6">
        <f t="shared" si="300"/>
        <v>0</v>
      </c>
      <c r="P3219" s="13">
        <f t="shared" si="301"/>
        <v>41892.724803240737</v>
      </c>
      <c r="Q3219" s="13">
        <f t="shared" si="302"/>
        <v>41912.724803240737</v>
      </c>
      <c r="R3219" s="7" t="e">
        <f t="shared" si="303"/>
        <v>#DIV/0!</v>
      </c>
      <c r="S3219" t="str">
        <f t="shared" si="304"/>
        <v>food</v>
      </c>
      <c r="T3219" t="str">
        <f t="shared" si="305"/>
        <v>food trucks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6">
        <f t="shared" si="300"/>
        <v>0</v>
      </c>
      <c r="P3220" s="13">
        <f t="shared" si="301"/>
        <v>42154.39025462963</v>
      </c>
      <c r="Q3220" s="13">
        <f t="shared" si="302"/>
        <v>42184.39025462963</v>
      </c>
      <c r="R3220" s="7" t="e">
        <f t="shared" si="303"/>
        <v>#DIV/0!</v>
      </c>
      <c r="S3220" t="str">
        <f t="shared" si="304"/>
        <v>food</v>
      </c>
      <c r="T3220" t="str">
        <f t="shared" si="305"/>
        <v>food trucks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6">
        <f t="shared" si="300"/>
        <v>0.14799999999999999</v>
      </c>
      <c r="P3221" s="13">
        <f t="shared" si="301"/>
        <v>42027.868865740747</v>
      </c>
      <c r="Q3221" s="13">
        <f t="shared" si="302"/>
        <v>42058.875</v>
      </c>
      <c r="R3221" s="7">
        <f t="shared" si="303"/>
        <v>5.2857142857142856</v>
      </c>
      <c r="S3221" t="str">
        <f t="shared" si="304"/>
        <v>food</v>
      </c>
      <c r="T3221" t="str">
        <f t="shared" si="305"/>
        <v>food trucks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6">
        <f t="shared" si="300"/>
        <v>2.8571428571428571E-3</v>
      </c>
      <c r="P3222" s="13">
        <f t="shared" si="301"/>
        <v>42551.711689814809</v>
      </c>
      <c r="Q3222" s="13">
        <f t="shared" si="302"/>
        <v>42581.711689814809</v>
      </c>
      <c r="R3222" s="7">
        <f t="shared" si="303"/>
        <v>1</v>
      </c>
      <c r="S3222" t="str">
        <f t="shared" si="304"/>
        <v>food</v>
      </c>
      <c r="T3222" t="str">
        <f t="shared" si="305"/>
        <v>food trucks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6">
        <f t="shared" si="300"/>
        <v>10.7325</v>
      </c>
      <c r="P3223" s="13">
        <f t="shared" si="301"/>
        <v>42112.855046296296</v>
      </c>
      <c r="Q3223" s="13">
        <f t="shared" si="302"/>
        <v>42157.855046296296</v>
      </c>
      <c r="R3223" s="7">
        <f t="shared" si="303"/>
        <v>72.762711864406782</v>
      </c>
      <c r="S3223" t="str">
        <f t="shared" si="304"/>
        <v>food</v>
      </c>
      <c r="T3223" t="str">
        <f t="shared" si="305"/>
        <v>food trucks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6">
        <f t="shared" si="300"/>
        <v>5.3846153846153842E-2</v>
      </c>
      <c r="P3224" s="13">
        <f t="shared" si="301"/>
        <v>42089.474039351851</v>
      </c>
      <c r="Q3224" s="13">
        <f t="shared" si="302"/>
        <v>42134.474039351851</v>
      </c>
      <c r="R3224" s="7">
        <f t="shared" si="303"/>
        <v>17.5</v>
      </c>
      <c r="S3224" t="str">
        <f t="shared" si="304"/>
        <v>food</v>
      </c>
      <c r="T3224" t="str">
        <f t="shared" si="305"/>
        <v>food trucks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6">
        <f t="shared" si="300"/>
        <v>0.7142857142857143</v>
      </c>
      <c r="P3225" s="13">
        <f t="shared" si="301"/>
        <v>42058.084027777775</v>
      </c>
      <c r="Q3225" s="13">
        <f t="shared" si="302"/>
        <v>42088.042361111111</v>
      </c>
      <c r="R3225" s="7">
        <f t="shared" si="303"/>
        <v>25</v>
      </c>
      <c r="S3225" t="str">
        <f t="shared" si="304"/>
        <v>food</v>
      </c>
      <c r="T3225" t="str">
        <f t="shared" si="305"/>
        <v>food trucks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6">
        <f t="shared" si="300"/>
        <v>0.8</v>
      </c>
      <c r="P3226" s="13">
        <f t="shared" si="301"/>
        <v>41833.888495370367</v>
      </c>
      <c r="Q3226" s="13">
        <f t="shared" si="302"/>
        <v>41863.888495370367</v>
      </c>
      <c r="R3226" s="7">
        <f t="shared" si="303"/>
        <v>13.333333333333334</v>
      </c>
      <c r="S3226" t="str">
        <f t="shared" si="304"/>
        <v>food</v>
      </c>
      <c r="T3226" t="str">
        <f t="shared" si="305"/>
        <v>food trucks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6">
        <f t="shared" si="300"/>
        <v>3.3333333333333335E-3</v>
      </c>
      <c r="P3227" s="13">
        <f t="shared" si="301"/>
        <v>41877.890497685185</v>
      </c>
      <c r="Q3227" s="13">
        <f t="shared" si="302"/>
        <v>41907.890497685185</v>
      </c>
      <c r="R3227" s="7">
        <f t="shared" si="303"/>
        <v>1</v>
      </c>
      <c r="S3227" t="str">
        <f t="shared" si="304"/>
        <v>food</v>
      </c>
      <c r="T3227" t="str">
        <f t="shared" si="305"/>
        <v>food trucks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6">
        <f t="shared" si="300"/>
        <v>0.47333333333333333</v>
      </c>
      <c r="P3228" s="13">
        <f t="shared" si="301"/>
        <v>42047.931921296295</v>
      </c>
      <c r="Q3228" s="13">
        <f t="shared" si="302"/>
        <v>42107.89025462963</v>
      </c>
      <c r="R3228" s="7">
        <f t="shared" si="303"/>
        <v>23.666666666666668</v>
      </c>
      <c r="S3228" t="str">
        <f t="shared" si="304"/>
        <v>food</v>
      </c>
      <c r="T3228" t="str">
        <f t="shared" si="305"/>
        <v>food trucks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6">
        <f t="shared" si="300"/>
        <v>5.65</v>
      </c>
      <c r="P3229" s="13">
        <f t="shared" si="301"/>
        <v>41964.594444444447</v>
      </c>
      <c r="Q3229" s="13">
        <f t="shared" si="302"/>
        <v>41998.594444444447</v>
      </c>
      <c r="R3229" s="7">
        <f t="shared" si="303"/>
        <v>89.21052631578948</v>
      </c>
      <c r="S3229" t="str">
        <f t="shared" si="304"/>
        <v>food</v>
      </c>
      <c r="T3229" t="str">
        <f t="shared" si="305"/>
        <v>food trucks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6">
        <f t="shared" si="300"/>
        <v>26.35217391304348</v>
      </c>
      <c r="P3230" s="13">
        <f t="shared" si="301"/>
        <v>42187.690081018518</v>
      </c>
      <c r="Q3230" s="13">
        <f t="shared" si="302"/>
        <v>42218.666666666672</v>
      </c>
      <c r="R3230" s="7">
        <f t="shared" si="303"/>
        <v>116.55769230769231</v>
      </c>
      <c r="S3230" t="str">
        <f t="shared" si="304"/>
        <v>food</v>
      </c>
      <c r="T3230" t="str">
        <f t="shared" si="305"/>
        <v>food trucks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6">
        <f t="shared" si="300"/>
        <v>0.325125</v>
      </c>
      <c r="P3231" s="13">
        <f t="shared" si="301"/>
        <v>41787.648240740738</v>
      </c>
      <c r="Q3231" s="13">
        <f t="shared" si="302"/>
        <v>41817.648240740738</v>
      </c>
      <c r="R3231" s="7">
        <f t="shared" si="303"/>
        <v>13.005000000000001</v>
      </c>
      <c r="S3231" t="str">
        <f t="shared" si="304"/>
        <v>food</v>
      </c>
      <c r="T3231" t="str">
        <f t="shared" si="305"/>
        <v>food trucks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6">
        <f t="shared" si="300"/>
        <v>0</v>
      </c>
      <c r="P3232" s="13">
        <f t="shared" si="301"/>
        <v>41829.646562499998</v>
      </c>
      <c r="Q3232" s="13">
        <f t="shared" si="302"/>
        <v>41859.646562499998</v>
      </c>
      <c r="R3232" s="7" t="e">
        <f t="shared" si="303"/>
        <v>#DIV/0!</v>
      </c>
      <c r="S3232" t="str">
        <f t="shared" si="304"/>
        <v>food</v>
      </c>
      <c r="T3232" t="str">
        <f t="shared" si="305"/>
        <v>food trucks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6">
        <f t="shared" si="300"/>
        <v>0.7000700070007001</v>
      </c>
      <c r="P3233" s="13">
        <f t="shared" si="301"/>
        <v>41870.62467592593</v>
      </c>
      <c r="Q3233" s="13">
        <f t="shared" si="302"/>
        <v>41900.62467592593</v>
      </c>
      <c r="R3233" s="7">
        <f t="shared" si="303"/>
        <v>17.5</v>
      </c>
      <c r="S3233" t="str">
        <f t="shared" si="304"/>
        <v>food</v>
      </c>
      <c r="T3233" t="str">
        <f t="shared" si="305"/>
        <v>food trucks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6">
        <f t="shared" si="300"/>
        <v>0.43750000000000006</v>
      </c>
      <c r="P3234" s="13">
        <f t="shared" si="301"/>
        <v>41911.407430555555</v>
      </c>
      <c r="Q3234" s="13">
        <f t="shared" si="302"/>
        <v>41931.838194444441</v>
      </c>
      <c r="R3234" s="7">
        <f t="shared" si="303"/>
        <v>8.75</v>
      </c>
      <c r="S3234" t="str">
        <f t="shared" si="304"/>
        <v>publishing</v>
      </c>
      <c r="T3234" t="str">
        <f t="shared" si="305"/>
        <v>children's books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6">
        <f t="shared" si="300"/>
        <v>29.24</v>
      </c>
      <c r="P3235" s="13">
        <f t="shared" si="301"/>
        <v>41030.469756944447</v>
      </c>
      <c r="Q3235" s="13">
        <f t="shared" si="302"/>
        <v>41044.469756944447</v>
      </c>
      <c r="R3235" s="7">
        <f t="shared" si="303"/>
        <v>40.611111111111114</v>
      </c>
      <c r="S3235" t="str">
        <f t="shared" si="304"/>
        <v>publishing</v>
      </c>
      <c r="T3235" t="str">
        <f t="shared" si="305"/>
        <v>children's books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6">
        <f t="shared" si="300"/>
        <v>0</v>
      </c>
      <c r="P3236" s="13">
        <f t="shared" si="301"/>
        <v>42632.078784722224</v>
      </c>
      <c r="Q3236" s="13">
        <f t="shared" si="302"/>
        <v>42662.078784722224</v>
      </c>
      <c r="R3236" s="7" t="e">
        <f t="shared" si="303"/>
        <v>#DIV/0!</v>
      </c>
      <c r="S3236" t="str">
        <f t="shared" si="304"/>
        <v>publishing</v>
      </c>
      <c r="T3236" t="str">
        <f t="shared" si="305"/>
        <v>children's books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6">
        <f t="shared" si="300"/>
        <v>5.21875</v>
      </c>
      <c r="P3237" s="13">
        <f t="shared" si="301"/>
        <v>40937.812476851854</v>
      </c>
      <c r="Q3237" s="13">
        <f t="shared" si="302"/>
        <v>40967.812476851854</v>
      </c>
      <c r="R3237" s="7">
        <f t="shared" si="303"/>
        <v>37.954545454545453</v>
      </c>
      <c r="S3237" t="str">
        <f t="shared" si="304"/>
        <v>publishing</v>
      </c>
      <c r="T3237" t="str">
        <f t="shared" si="305"/>
        <v>children's books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6">
        <f t="shared" si="300"/>
        <v>21.887499999999999</v>
      </c>
      <c r="P3238" s="13">
        <f t="shared" si="301"/>
        <v>41044.738055555557</v>
      </c>
      <c r="Q3238" s="13">
        <f t="shared" si="302"/>
        <v>41104.738055555557</v>
      </c>
      <c r="R3238" s="7">
        <f t="shared" si="303"/>
        <v>35.734693877551024</v>
      </c>
      <c r="S3238" t="str">
        <f t="shared" si="304"/>
        <v>publishing</v>
      </c>
      <c r="T3238" t="str">
        <f t="shared" si="305"/>
        <v>children's books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6">
        <f t="shared" si="300"/>
        <v>26.700000000000003</v>
      </c>
      <c r="P3239" s="13">
        <f t="shared" si="301"/>
        <v>41850.531377314815</v>
      </c>
      <c r="Q3239" s="13">
        <f t="shared" si="302"/>
        <v>41880.531377314815</v>
      </c>
      <c r="R3239" s="7">
        <f t="shared" si="303"/>
        <v>42.157894736842103</v>
      </c>
      <c r="S3239" t="str">
        <f t="shared" si="304"/>
        <v>publishing</v>
      </c>
      <c r="T3239" t="str">
        <f t="shared" si="305"/>
        <v>children's books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6">
        <f t="shared" si="300"/>
        <v>28.000000000000004</v>
      </c>
      <c r="P3240" s="13">
        <f t="shared" si="301"/>
        <v>41044.39811342593</v>
      </c>
      <c r="Q3240" s="13">
        <f t="shared" si="302"/>
        <v>41075.881944444445</v>
      </c>
      <c r="R3240" s="7">
        <f t="shared" si="303"/>
        <v>35</v>
      </c>
      <c r="S3240" t="str">
        <f t="shared" si="304"/>
        <v>publishing</v>
      </c>
      <c r="T3240" t="str">
        <f t="shared" si="305"/>
        <v>children's books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6">
        <f t="shared" si="300"/>
        <v>1.06</v>
      </c>
      <c r="P3241" s="13">
        <f t="shared" si="301"/>
        <v>42585.4606712963</v>
      </c>
      <c r="Q3241" s="13">
        <f t="shared" si="302"/>
        <v>42615.4606712963</v>
      </c>
      <c r="R3241" s="7">
        <f t="shared" si="303"/>
        <v>13.25</v>
      </c>
      <c r="S3241" t="str">
        <f t="shared" si="304"/>
        <v>publishing</v>
      </c>
      <c r="T3241" t="str">
        <f t="shared" si="305"/>
        <v>children's books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6">
        <f t="shared" si="300"/>
        <v>1.0999999999999999</v>
      </c>
      <c r="P3242" s="13">
        <f t="shared" si="301"/>
        <v>42068.549039351856</v>
      </c>
      <c r="Q3242" s="13">
        <f t="shared" si="302"/>
        <v>42098.507372685184</v>
      </c>
      <c r="R3242" s="7">
        <f t="shared" si="303"/>
        <v>55</v>
      </c>
      <c r="S3242" t="str">
        <f t="shared" si="304"/>
        <v>publishing</v>
      </c>
      <c r="T3242" t="str">
        <f t="shared" si="305"/>
        <v>children's books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6">
        <f t="shared" si="300"/>
        <v>0</v>
      </c>
      <c r="P3243" s="13">
        <f t="shared" si="301"/>
        <v>41078.649826388886</v>
      </c>
      <c r="Q3243" s="13">
        <f t="shared" si="302"/>
        <v>41090.583333333336</v>
      </c>
      <c r="R3243" s="7" t="e">
        <f t="shared" si="303"/>
        <v>#DIV/0!</v>
      </c>
      <c r="S3243" t="str">
        <f t="shared" si="304"/>
        <v>publishing</v>
      </c>
      <c r="T3243" t="str">
        <f t="shared" si="305"/>
        <v>children's books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6">
        <f t="shared" si="300"/>
        <v>0</v>
      </c>
      <c r="P3244" s="13">
        <f t="shared" si="301"/>
        <v>41747.637060185189</v>
      </c>
      <c r="Q3244" s="13">
        <f t="shared" si="302"/>
        <v>41807.637060185189</v>
      </c>
      <c r="R3244" s="7" t="e">
        <f t="shared" si="303"/>
        <v>#DIV/0!</v>
      </c>
      <c r="S3244" t="str">
        <f t="shared" si="304"/>
        <v>publishing</v>
      </c>
      <c r="T3244" t="str">
        <f t="shared" si="305"/>
        <v>children's books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6">
        <f t="shared" si="300"/>
        <v>11.458333333333332</v>
      </c>
      <c r="P3245" s="13">
        <f t="shared" si="301"/>
        <v>40855.515092592592</v>
      </c>
      <c r="Q3245" s="13">
        <f t="shared" si="302"/>
        <v>40895.515092592592</v>
      </c>
      <c r="R3245" s="7">
        <f t="shared" si="303"/>
        <v>39.285714285714285</v>
      </c>
      <c r="S3245" t="str">
        <f t="shared" si="304"/>
        <v>publishing</v>
      </c>
      <c r="T3245" t="str">
        <f t="shared" si="305"/>
        <v>children's books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6">
        <f t="shared" si="300"/>
        <v>19</v>
      </c>
      <c r="P3246" s="13">
        <f t="shared" si="301"/>
        <v>41117.650729166664</v>
      </c>
      <c r="Q3246" s="13">
        <f t="shared" si="302"/>
        <v>41147.650729166664</v>
      </c>
      <c r="R3246" s="7">
        <f t="shared" si="303"/>
        <v>47.5</v>
      </c>
      <c r="S3246" t="str">
        <f t="shared" si="304"/>
        <v>publishing</v>
      </c>
      <c r="T3246" t="str">
        <f t="shared" si="305"/>
        <v>children's books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6">
        <f t="shared" si="300"/>
        <v>0</v>
      </c>
      <c r="P3247" s="13">
        <f t="shared" si="301"/>
        <v>41863.386006944449</v>
      </c>
      <c r="Q3247" s="13">
        <f t="shared" si="302"/>
        <v>41893.386006944449</v>
      </c>
      <c r="R3247" s="7" t="e">
        <f t="shared" si="303"/>
        <v>#DIV/0!</v>
      </c>
      <c r="S3247" t="str">
        <f t="shared" si="304"/>
        <v>publishing</v>
      </c>
      <c r="T3247" t="str">
        <f t="shared" si="305"/>
        <v>children's books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6">
        <f t="shared" si="300"/>
        <v>52</v>
      </c>
      <c r="P3248" s="13">
        <f t="shared" si="301"/>
        <v>42072.540821759263</v>
      </c>
      <c r="Q3248" s="13">
        <f t="shared" si="302"/>
        <v>42102.540821759263</v>
      </c>
      <c r="R3248" s="7">
        <f t="shared" si="303"/>
        <v>17.333333333333332</v>
      </c>
      <c r="S3248" t="str">
        <f t="shared" si="304"/>
        <v>publishing</v>
      </c>
      <c r="T3248" t="str">
        <f t="shared" si="305"/>
        <v>children's books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6">
        <f t="shared" si="300"/>
        <v>10.48</v>
      </c>
      <c r="P3249" s="13">
        <f t="shared" si="301"/>
        <v>41620.65047453704</v>
      </c>
      <c r="Q3249" s="13">
        <f t="shared" si="302"/>
        <v>41650.65047453704</v>
      </c>
      <c r="R3249" s="7">
        <f t="shared" si="303"/>
        <v>31.757575757575758</v>
      </c>
      <c r="S3249" t="str">
        <f t="shared" si="304"/>
        <v>publishing</v>
      </c>
      <c r="T3249" t="str">
        <f t="shared" si="305"/>
        <v>children's books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6">
        <f t="shared" si="300"/>
        <v>0.66666666666666674</v>
      </c>
      <c r="P3250" s="13">
        <f t="shared" si="301"/>
        <v>42573.40662037037</v>
      </c>
      <c r="Q3250" s="13">
        <f t="shared" si="302"/>
        <v>42588.40662037037</v>
      </c>
      <c r="R3250" s="7">
        <f t="shared" si="303"/>
        <v>5</v>
      </c>
      <c r="S3250" t="str">
        <f t="shared" si="304"/>
        <v>publishing</v>
      </c>
      <c r="T3250" t="str">
        <f t="shared" si="305"/>
        <v>children's books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6">
        <f t="shared" si="300"/>
        <v>11.700000000000001</v>
      </c>
      <c r="P3251" s="13">
        <f t="shared" si="301"/>
        <v>42639.191932870366</v>
      </c>
      <c r="Q3251" s="13">
        <f t="shared" si="302"/>
        <v>42653.191932870366</v>
      </c>
      <c r="R3251" s="7">
        <f t="shared" si="303"/>
        <v>39</v>
      </c>
      <c r="S3251" t="str">
        <f t="shared" si="304"/>
        <v>publishing</v>
      </c>
      <c r="T3251" t="str">
        <f t="shared" si="305"/>
        <v>children's books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6">
        <f t="shared" si="300"/>
        <v>10.5</v>
      </c>
      <c r="P3252" s="13">
        <f t="shared" si="301"/>
        <v>42524.11650462963</v>
      </c>
      <c r="Q3252" s="13">
        <f t="shared" si="302"/>
        <v>42567.11650462963</v>
      </c>
      <c r="R3252" s="7">
        <f t="shared" si="303"/>
        <v>52.5</v>
      </c>
      <c r="S3252" t="str">
        <f t="shared" si="304"/>
        <v>publishing</v>
      </c>
      <c r="T3252" t="str">
        <f t="shared" si="305"/>
        <v>children's books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6">
        <f t="shared" si="300"/>
        <v>0</v>
      </c>
      <c r="P3253" s="13">
        <f t="shared" si="301"/>
        <v>41415.211319444446</v>
      </c>
      <c r="Q3253" s="13">
        <f t="shared" si="302"/>
        <v>41445.211319444446</v>
      </c>
      <c r="R3253" s="7" t="e">
        <f t="shared" si="303"/>
        <v>#DIV/0!</v>
      </c>
      <c r="S3253" t="str">
        <f t="shared" si="304"/>
        <v>publishing</v>
      </c>
      <c r="T3253" t="str">
        <f t="shared" si="305"/>
        <v>children's books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6">
        <f t="shared" si="300"/>
        <v>0.72</v>
      </c>
      <c r="P3254" s="13">
        <f t="shared" si="301"/>
        <v>41246.813576388886</v>
      </c>
      <c r="Q3254" s="13">
        <f t="shared" si="302"/>
        <v>41276.813576388886</v>
      </c>
      <c r="R3254" s="7">
        <f t="shared" si="303"/>
        <v>9</v>
      </c>
      <c r="S3254" t="str">
        <f t="shared" si="304"/>
        <v>publishing</v>
      </c>
      <c r="T3254" t="str">
        <f t="shared" si="305"/>
        <v>children's books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6">
        <f t="shared" si="300"/>
        <v>0.76923076923076927</v>
      </c>
      <c r="P3255" s="13">
        <f t="shared" si="301"/>
        <v>40926.786979166667</v>
      </c>
      <c r="Q3255" s="13">
        <f t="shared" si="302"/>
        <v>40986.745312500003</v>
      </c>
      <c r="R3255" s="7">
        <f t="shared" si="303"/>
        <v>25</v>
      </c>
      <c r="S3255" t="str">
        <f t="shared" si="304"/>
        <v>publishing</v>
      </c>
      <c r="T3255" t="str">
        <f t="shared" si="305"/>
        <v>children's books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6">
        <f t="shared" si="300"/>
        <v>0.22842639593908631</v>
      </c>
      <c r="P3256" s="13">
        <f t="shared" si="301"/>
        <v>41373.329675925925</v>
      </c>
      <c r="Q3256" s="13">
        <f t="shared" si="302"/>
        <v>41418.329675925925</v>
      </c>
      <c r="R3256" s="7">
        <f t="shared" si="303"/>
        <v>30</v>
      </c>
      <c r="S3256" t="str">
        <f t="shared" si="304"/>
        <v>publishing</v>
      </c>
      <c r="T3256" t="str">
        <f t="shared" si="305"/>
        <v>children's books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6">
        <f t="shared" si="300"/>
        <v>1.125</v>
      </c>
      <c r="P3257" s="13">
        <f t="shared" si="301"/>
        <v>41030.042025462964</v>
      </c>
      <c r="Q3257" s="13">
        <f t="shared" si="302"/>
        <v>41059.541666666664</v>
      </c>
      <c r="R3257" s="7">
        <f t="shared" si="303"/>
        <v>11.25</v>
      </c>
      <c r="S3257" t="str">
        <f t="shared" si="304"/>
        <v>publishing</v>
      </c>
      <c r="T3257" t="str">
        <f t="shared" si="305"/>
        <v>children's books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6">
        <f t="shared" si="300"/>
        <v>0</v>
      </c>
      <c r="P3258" s="13">
        <f t="shared" si="301"/>
        <v>41194.329027777778</v>
      </c>
      <c r="Q3258" s="13">
        <f t="shared" si="302"/>
        <v>41210.329027777778</v>
      </c>
      <c r="R3258" s="7" t="e">
        <f t="shared" si="303"/>
        <v>#DIV/0!</v>
      </c>
      <c r="S3258" t="str">
        <f t="shared" si="304"/>
        <v>publishing</v>
      </c>
      <c r="T3258" t="str">
        <f t="shared" si="305"/>
        <v>children's books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300"/>
        <v>2</v>
      </c>
      <c r="P3259" s="13">
        <f t="shared" si="301"/>
        <v>40736.418032407404</v>
      </c>
      <c r="Q3259" s="13">
        <f t="shared" si="302"/>
        <v>40766.418032407404</v>
      </c>
      <c r="R3259" s="7">
        <f t="shared" si="303"/>
        <v>25</v>
      </c>
      <c r="S3259" t="str">
        <f t="shared" si="304"/>
        <v>publishing</v>
      </c>
      <c r="T3259" t="str">
        <f t="shared" si="305"/>
        <v>children's books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6">
        <f t="shared" si="300"/>
        <v>0.85000000000000009</v>
      </c>
      <c r="P3260" s="13">
        <f t="shared" si="301"/>
        <v>42172.708912037036</v>
      </c>
      <c r="Q3260" s="13">
        <f t="shared" si="302"/>
        <v>42232.708912037036</v>
      </c>
      <c r="R3260" s="7">
        <f t="shared" si="303"/>
        <v>11.333333333333334</v>
      </c>
      <c r="S3260" t="str">
        <f t="shared" si="304"/>
        <v>publishing</v>
      </c>
      <c r="T3260" t="str">
        <f t="shared" si="305"/>
        <v>children's books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6">
        <f t="shared" si="300"/>
        <v>14.314285714285715</v>
      </c>
      <c r="P3261" s="13">
        <f t="shared" si="301"/>
        <v>40967.364849537036</v>
      </c>
      <c r="Q3261" s="13">
        <f t="shared" si="302"/>
        <v>40997.323182870372</v>
      </c>
      <c r="R3261" s="7">
        <f t="shared" si="303"/>
        <v>29.470588235294116</v>
      </c>
      <c r="S3261" t="str">
        <f t="shared" si="304"/>
        <v>publishing</v>
      </c>
      <c r="T3261" t="str">
        <f t="shared" si="305"/>
        <v>children's books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6">
        <f t="shared" si="300"/>
        <v>0.25</v>
      </c>
      <c r="P3262" s="13">
        <f t="shared" si="301"/>
        <v>41745.576273148145</v>
      </c>
      <c r="Q3262" s="13">
        <f t="shared" si="302"/>
        <v>41795.576273148145</v>
      </c>
      <c r="R3262" s="7">
        <f t="shared" si="303"/>
        <v>1</v>
      </c>
      <c r="S3262" t="str">
        <f t="shared" si="304"/>
        <v>publishing</v>
      </c>
      <c r="T3262" t="str">
        <f t="shared" si="305"/>
        <v>children's books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6">
        <f t="shared" si="300"/>
        <v>10.411249999999999</v>
      </c>
      <c r="P3263" s="13">
        <f t="shared" si="301"/>
        <v>41686.455208333333</v>
      </c>
      <c r="Q3263" s="13">
        <f t="shared" si="302"/>
        <v>41716.413541666669</v>
      </c>
      <c r="R3263" s="7">
        <f t="shared" si="303"/>
        <v>63.098484848484851</v>
      </c>
      <c r="S3263" t="str">
        <f t="shared" si="304"/>
        <v>publishing</v>
      </c>
      <c r="T3263" t="str">
        <f t="shared" si="305"/>
        <v>children's books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6">
        <f t="shared" si="300"/>
        <v>0</v>
      </c>
      <c r="P3264" s="13">
        <f t="shared" si="301"/>
        <v>41257.281712962962</v>
      </c>
      <c r="Q3264" s="13">
        <f t="shared" si="302"/>
        <v>41306.458333333336</v>
      </c>
      <c r="R3264" s="7" t="e">
        <f t="shared" si="303"/>
        <v>#DIV/0!</v>
      </c>
      <c r="S3264" t="str">
        <f t="shared" si="304"/>
        <v>publishing</v>
      </c>
      <c r="T3264" t="str">
        <f t="shared" si="305"/>
        <v>children's books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6">
        <f t="shared" si="300"/>
        <v>0</v>
      </c>
      <c r="P3265" s="13">
        <f t="shared" si="301"/>
        <v>41537.619143518517</v>
      </c>
      <c r="Q3265" s="13">
        <f t="shared" si="302"/>
        <v>41552.619143518517</v>
      </c>
      <c r="R3265" s="7" t="e">
        <f t="shared" si="303"/>
        <v>#DIV/0!</v>
      </c>
      <c r="S3265" t="str">
        <f t="shared" si="304"/>
        <v>publishing</v>
      </c>
      <c r="T3265" t="str">
        <f t="shared" si="305"/>
        <v>children's books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6">
        <f t="shared" ref="O3266:O3329" si="306">(E3266/D3266)*100</f>
        <v>0.18867924528301888</v>
      </c>
      <c r="P3266" s="13">
        <f t="shared" ref="P3266:P3329" si="307">(((J3266/60)/60)/24)+DATE(1970,1,1)+(-6/24)</f>
        <v>42474.61482638889</v>
      </c>
      <c r="Q3266" s="13">
        <f t="shared" ref="Q3266:Q3329" si="308">(((I3266/60)/60)/24)+DATE(1970,1,1)+(-6/24)</f>
        <v>42484.61482638889</v>
      </c>
      <c r="R3266" s="7">
        <f t="shared" ref="R3266:R3329" si="309">E3266/L3266</f>
        <v>1</v>
      </c>
      <c r="S3266" t="str">
        <f t="shared" ref="S3266:S3329" si="310">LEFT(N3266,SEARCH("/",N3266,1)-1)</f>
        <v>publishing</v>
      </c>
      <c r="T3266" t="str">
        <f t="shared" ref="T3266:T3329" si="311">RIGHT(N3266,LEN(N3266)-SEARCH("/",N3266,1))</f>
        <v>children's books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6">
        <f t="shared" si="306"/>
        <v>14.249999999999998</v>
      </c>
      <c r="P3267" s="13">
        <f t="shared" si="307"/>
        <v>41310.876481481479</v>
      </c>
      <c r="Q3267" s="13">
        <f t="shared" si="308"/>
        <v>41340.876481481479</v>
      </c>
      <c r="R3267" s="7">
        <f t="shared" si="309"/>
        <v>43.846153846153847</v>
      </c>
      <c r="S3267" t="str">
        <f t="shared" si="310"/>
        <v>publishing</v>
      </c>
      <c r="T3267" t="str">
        <f t="shared" si="311"/>
        <v>children's books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6">
        <f t="shared" si="306"/>
        <v>3</v>
      </c>
      <c r="P3268" s="13">
        <f t="shared" si="307"/>
        <v>40862.763356481482</v>
      </c>
      <c r="Q3268" s="13">
        <f t="shared" si="308"/>
        <v>40892.763356481482</v>
      </c>
      <c r="R3268" s="7">
        <f t="shared" si="309"/>
        <v>75</v>
      </c>
      <c r="S3268" t="str">
        <f t="shared" si="310"/>
        <v>publishing</v>
      </c>
      <c r="T3268" t="str">
        <f t="shared" si="311"/>
        <v>children's books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6">
        <f t="shared" si="306"/>
        <v>7.8809523809523814</v>
      </c>
      <c r="P3269" s="13">
        <f t="shared" si="307"/>
        <v>42136.047175925924</v>
      </c>
      <c r="Q3269" s="13">
        <f t="shared" si="308"/>
        <v>42167.047175925924</v>
      </c>
      <c r="R3269" s="7">
        <f t="shared" si="309"/>
        <v>45.972222222222221</v>
      </c>
      <c r="S3269" t="str">
        <f t="shared" si="310"/>
        <v>publishing</v>
      </c>
      <c r="T3269" t="str">
        <f t="shared" si="311"/>
        <v>children's books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6">
        <f t="shared" si="306"/>
        <v>0.33333333333333337</v>
      </c>
      <c r="P3270" s="13">
        <f t="shared" si="307"/>
        <v>42172.419027777782</v>
      </c>
      <c r="Q3270" s="13">
        <f t="shared" si="308"/>
        <v>42202.419027777782</v>
      </c>
      <c r="R3270" s="7">
        <f t="shared" si="309"/>
        <v>10</v>
      </c>
      <c r="S3270" t="str">
        <f t="shared" si="310"/>
        <v>publishing</v>
      </c>
      <c r="T3270" t="str">
        <f t="shared" si="311"/>
        <v>children's books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6">
        <f t="shared" si="306"/>
        <v>25.545454545454543</v>
      </c>
      <c r="P3271" s="13">
        <f t="shared" si="307"/>
        <v>41846.728078703702</v>
      </c>
      <c r="Q3271" s="13">
        <f t="shared" si="308"/>
        <v>41876.728078703702</v>
      </c>
      <c r="R3271" s="7">
        <f t="shared" si="309"/>
        <v>93.666666666666671</v>
      </c>
      <c r="S3271" t="str">
        <f t="shared" si="310"/>
        <v>publishing</v>
      </c>
      <c r="T3271" t="str">
        <f t="shared" si="311"/>
        <v>children's books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6">
        <f t="shared" si="306"/>
        <v>2.12</v>
      </c>
      <c r="P3272" s="13">
        <f t="shared" si="307"/>
        <v>42300.335891203707</v>
      </c>
      <c r="Q3272" s="13">
        <f t="shared" si="308"/>
        <v>42330.377557870372</v>
      </c>
      <c r="R3272" s="7">
        <f t="shared" si="309"/>
        <v>53</v>
      </c>
      <c r="S3272" t="str">
        <f t="shared" si="310"/>
        <v>publishing</v>
      </c>
      <c r="T3272" t="str">
        <f t="shared" si="311"/>
        <v>children's books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6">
        <f t="shared" si="306"/>
        <v>0</v>
      </c>
      <c r="P3273" s="13">
        <f t="shared" si="307"/>
        <v>42774.197777777779</v>
      </c>
      <c r="Q3273" s="13">
        <f t="shared" si="308"/>
        <v>42804.197777777779</v>
      </c>
      <c r="R3273" s="7" t="e">
        <f t="shared" si="309"/>
        <v>#DIV/0!</v>
      </c>
      <c r="S3273" t="str">
        <f t="shared" si="310"/>
        <v>publishing</v>
      </c>
      <c r="T3273" t="str">
        <f t="shared" si="311"/>
        <v>children's books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6">
        <f t="shared" si="306"/>
        <v>1</v>
      </c>
      <c r="P3274" s="13">
        <f t="shared" si="307"/>
        <v>42291.489548611105</v>
      </c>
      <c r="Q3274" s="13">
        <f t="shared" si="308"/>
        <v>42351.531215277777</v>
      </c>
      <c r="R3274" s="7">
        <f t="shared" si="309"/>
        <v>10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6">
        <f t="shared" si="306"/>
        <v>0</v>
      </c>
      <c r="P3275" s="13">
        <f t="shared" si="307"/>
        <v>41784.702488425923</v>
      </c>
      <c r="Q3275" s="13">
        <f t="shared" si="308"/>
        <v>41811.208333333336</v>
      </c>
      <c r="R3275" s="7" t="e">
        <f t="shared" si="309"/>
        <v>#DIV/0!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6">
        <f t="shared" si="306"/>
        <v>0</v>
      </c>
      <c r="P3276" s="13">
        <f t="shared" si="307"/>
        <v>42492.487847222219</v>
      </c>
      <c r="Q3276" s="13">
        <f t="shared" si="308"/>
        <v>42533.916666666672</v>
      </c>
      <c r="R3276" s="7" t="e">
        <f t="shared" si="309"/>
        <v>#DIV/0!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6">
        <f t="shared" si="306"/>
        <v>5.4545454545454541</v>
      </c>
      <c r="P3277" s="13">
        <f t="shared" si="307"/>
        <v>42709.296064814815</v>
      </c>
      <c r="Q3277" s="13">
        <f t="shared" si="308"/>
        <v>42739.296064814815</v>
      </c>
      <c r="R3277" s="7">
        <f t="shared" si="309"/>
        <v>30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6">
        <f t="shared" si="306"/>
        <v>31.546666666666667</v>
      </c>
      <c r="P3278" s="13">
        <f t="shared" si="307"/>
        <v>42102.766585648147</v>
      </c>
      <c r="Q3278" s="13">
        <f t="shared" si="308"/>
        <v>42162.766585648147</v>
      </c>
      <c r="R3278" s="7">
        <f t="shared" si="309"/>
        <v>60.666666666666664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6">
        <f t="shared" si="306"/>
        <v>0</v>
      </c>
      <c r="P3279" s="13">
        <f t="shared" si="307"/>
        <v>42108.442060185189</v>
      </c>
      <c r="Q3279" s="13">
        <f t="shared" si="308"/>
        <v>42153.442060185189</v>
      </c>
      <c r="R3279" s="7" t="e">
        <f t="shared" si="309"/>
        <v>#DIV/0!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6">
        <f t="shared" si="306"/>
        <v>0</v>
      </c>
      <c r="P3280" s="13">
        <f t="shared" si="307"/>
        <v>42453.556307870371</v>
      </c>
      <c r="Q3280" s="13">
        <f t="shared" si="308"/>
        <v>42513.556307870371</v>
      </c>
      <c r="R3280" s="7" t="e">
        <f t="shared" si="309"/>
        <v>#DIV/0!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6">
        <f t="shared" si="306"/>
        <v>0.2</v>
      </c>
      <c r="P3281" s="13">
        <f t="shared" si="307"/>
        <v>42123.398831018523</v>
      </c>
      <c r="Q3281" s="13">
        <f t="shared" si="308"/>
        <v>42153.398831018523</v>
      </c>
      <c r="R3281" s="7">
        <f t="shared" si="309"/>
        <v>23.333333333333332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306"/>
        <v>1</v>
      </c>
      <c r="P3282" s="13">
        <f t="shared" si="307"/>
        <v>42453.178240740745</v>
      </c>
      <c r="Q3282" s="13">
        <f t="shared" si="308"/>
        <v>42483.178240740745</v>
      </c>
      <c r="R3282" s="7">
        <f t="shared" si="309"/>
        <v>5</v>
      </c>
      <c r="S3282" t="str">
        <f t="shared" si="310"/>
        <v>theater</v>
      </c>
      <c r="T3282" t="str">
        <f t="shared" si="311"/>
        <v>plays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6">
        <f t="shared" si="306"/>
        <v>3.8875000000000002</v>
      </c>
      <c r="P3283" s="13">
        <f t="shared" si="307"/>
        <v>41857.757071759261</v>
      </c>
      <c r="Q3283" s="13">
        <f t="shared" si="308"/>
        <v>41887.757071759261</v>
      </c>
      <c r="R3283" s="7">
        <f t="shared" si="309"/>
        <v>23.923076923076923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6">
        <f t="shared" si="306"/>
        <v>0</v>
      </c>
      <c r="P3284" s="13">
        <f t="shared" si="307"/>
        <v>42389.752650462964</v>
      </c>
      <c r="Q3284" s="13">
        <f t="shared" si="308"/>
        <v>42398.720138888893</v>
      </c>
      <c r="R3284" s="7" t="e">
        <f t="shared" si="309"/>
        <v>#DIV/0!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6">
        <f t="shared" si="306"/>
        <v>1.9</v>
      </c>
      <c r="P3285" s="13">
        <f t="shared" si="307"/>
        <v>41780.795173611114</v>
      </c>
      <c r="Q3285" s="13">
        <f t="shared" si="308"/>
        <v>41810.795173611114</v>
      </c>
      <c r="R3285" s="7">
        <f t="shared" si="309"/>
        <v>15.833333333333334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306"/>
        <v>0</v>
      </c>
      <c r="P3286" s="13">
        <f t="shared" si="307"/>
        <v>41835.940937499996</v>
      </c>
      <c r="Q3286" s="13">
        <f t="shared" si="308"/>
        <v>41895.940937499996</v>
      </c>
      <c r="R3286" s="7" t="e">
        <f t="shared" si="309"/>
        <v>#DIV/0!</v>
      </c>
      <c r="S3286" t="str">
        <f t="shared" si="310"/>
        <v>theater</v>
      </c>
      <c r="T3286" t="str">
        <f t="shared" si="311"/>
        <v>plays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6">
        <f t="shared" si="306"/>
        <v>41.699999999999996</v>
      </c>
      <c r="P3287" s="13">
        <f t="shared" si="307"/>
        <v>42111.46665509259</v>
      </c>
      <c r="Q3287" s="13">
        <f t="shared" si="308"/>
        <v>42131.46665509259</v>
      </c>
      <c r="R3287" s="7">
        <f t="shared" si="309"/>
        <v>29.785714285714285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6">
        <f t="shared" si="306"/>
        <v>50</v>
      </c>
      <c r="P3288" s="13">
        <f t="shared" si="307"/>
        <v>42369.757766203707</v>
      </c>
      <c r="Q3288" s="13">
        <f t="shared" si="308"/>
        <v>42398.731944444444</v>
      </c>
      <c r="R3288" s="7">
        <f t="shared" si="309"/>
        <v>60</v>
      </c>
      <c r="S3288" t="str">
        <f t="shared" si="310"/>
        <v>theater</v>
      </c>
      <c r="T3288" t="str">
        <f t="shared" si="311"/>
        <v>plays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6">
        <f t="shared" si="306"/>
        <v>4.8666666666666663</v>
      </c>
      <c r="P3289" s="13">
        <f t="shared" si="307"/>
        <v>42164.787581018521</v>
      </c>
      <c r="Q3289" s="13">
        <f t="shared" si="308"/>
        <v>42224.648611111115</v>
      </c>
      <c r="R3289" s="7">
        <f t="shared" si="309"/>
        <v>24.333333333333332</v>
      </c>
      <c r="S3289" t="str">
        <f t="shared" si="310"/>
        <v>theater</v>
      </c>
      <c r="T3289" t="str">
        <f t="shared" si="311"/>
        <v>plays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6">
        <f t="shared" si="306"/>
        <v>19.736842105263158</v>
      </c>
      <c r="P3290" s="13">
        <f t="shared" si="307"/>
        <v>42726.670081018514</v>
      </c>
      <c r="Q3290" s="13">
        <f t="shared" si="308"/>
        <v>42786.5</v>
      </c>
      <c r="R3290" s="7">
        <f t="shared" si="309"/>
        <v>500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6">
        <f t="shared" si="306"/>
        <v>0</v>
      </c>
      <c r="P3291" s="13">
        <f t="shared" si="307"/>
        <v>41954.295081018514</v>
      </c>
      <c r="Q3291" s="13">
        <f t="shared" si="308"/>
        <v>41978.227777777778</v>
      </c>
      <c r="R3291" s="7" t="e">
        <f t="shared" si="309"/>
        <v>#DIV/0!</v>
      </c>
      <c r="S3291" t="str">
        <f t="shared" si="310"/>
        <v>theater</v>
      </c>
      <c r="T3291" t="str">
        <f t="shared" si="311"/>
        <v>plays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6">
        <f t="shared" si="306"/>
        <v>1.7500000000000002</v>
      </c>
      <c r="P3292" s="13">
        <f t="shared" si="307"/>
        <v>42233.112314814818</v>
      </c>
      <c r="Q3292" s="13">
        <f t="shared" si="308"/>
        <v>42293.112314814818</v>
      </c>
      <c r="R3292" s="7">
        <f t="shared" si="309"/>
        <v>35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6">
        <f t="shared" si="306"/>
        <v>6.65</v>
      </c>
      <c r="P3293" s="13">
        <f t="shared" si="307"/>
        <v>42480.550648148142</v>
      </c>
      <c r="Q3293" s="13">
        <f t="shared" si="308"/>
        <v>42540.550648148142</v>
      </c>
      <c r="R3293" s="7">
        <f t="shared" si="309"/>
        <v>29.555555555555557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6">
        <f t="shared" si="306"/>
        <v>32</v>
      </c>
      <c r="P3294" s="13">
        <f t="shared" si="307"/>
        <v>42257.340833333335</v>
      </c>
      <c r="Q3294" s="13">
        <f t="shared" si="308"/>
        <v>42271.340833333335</v>
      </c>
      <c r="R3294" s="7">
        <f t="shared" si="309"/>
        <v>26.666666666666668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6">
        <f t="shared" si="306"/>
        <v>0.43307086614173229</v>
      </c>
      <c r="P3295" s="13">
        <f t="shared" si="307"/>
        <v>41784.539687500001</v>
      </c>
      <c r="Q3295" s="13">
        <f t="shared" si="308"/>
        <v>41814.539687500001</v>
      </c>
      <c r="R3295" s="7">
        <f t="shared" si="309"/>
        <v>18.333333333333332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6">
        <f t="shared" si="306"/>
        <v>0.04</v>
      </c>
      <c r="P3296" s="13">
        <f t="shared" si="307"/>
        <v>41831.425034722226</v>
      </c>
      <c r="Q3296" s="13">
        <f t="shared" si="308"/>
        <v>41891.425034722226</v>
      </c>
      <c r="R3296" s="7">
        <f t="shared" si="309"/>
        <v>20</v>
      </c>
      <c r="S3296" t="str">
        <f t="shared" si="310"/>
        <v>theater</v>
      </c>
      <c r="T3296" t="str">
        <f t="shared" si="311"/>
        <v>plays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6">
        <f t="shared" si="306"/>
        <v>1.6</v>
      </c>
      <c r="P3297" s="13">
        <f t="shared" si="307"/>
        <v>42172.363506944443</v>
      </c>
      <c r="Q3297" s="13">
        <f t="shared" si="308"/>
        <v>42202.304166666669</v>
      </c>
      <c r="R3297" s="7">
        <f t="shared" si="309"/>
        <v>13.333333333333334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6">
        <f t="shared" si="306"/>
        <v>0</v>
      </c>
      <c r="P3298" s="13">
        <f t="shared" si="307"/>
        <v>41949.864108796297</v>
      </c>
      <c r="Q3298" s="13">
        <f t="shared" si="308"/>
        <v>42009.864108796297</v>
      </c>
      <c r="R3298" s="7" t="e">
        <f t="shared" si="309"/>
        <v>#DIV/0!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6">
        <f t="shared" si="306"/>
        <v>0.89999999999999991</v>
      </c>
      <c r="P3299" s="13">
        <f t="shared" si="307"/>
        <v>42627.705104166671</v>
      </c>
      <c r="Q3299" s="13">
        <f t="shared" si="308"/>
        <v>42657.666666666672</v>
      </c>
      <c r="R3299" s="7">
        <f t="shared" si="309"/>
        <v>22.5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6">
        <f t="shared" si="306"/>
        <v>20.16</v>
      </c>
      <c r="P3300" s="13">
        <f t="shared" si="307"/>
        <v>42530.945277777777</v>
      </c>
      <c r="Q3300" s="13">
        <f t="shared" si="308"/>
        <v>42554.916666666672</v>
      </c>
      <c r="R3300" s="7">
        <f t="shared" si="309"/>
        <v>50.4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6">
        <f t="shared" si="306"/>
        <v>42.011733333333332</v>
      </c>
      <c r="P3301" s="13">
        <f t="shared" si="307"/>
        <v>42618.577013888891</v>
      </c>
      <c r="Q3301" s="13">
        <f t="shared" si="308"/>
        <v>42648.577013888891</v>
      </c>
      <c r="R3301" s="7">
        <f t="shared" si="309"/>
        <v>105.02933333333334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6">
        <f t="shared" si="306"/>
        <v>0.88500000000000001</v>
      </c>
      <c r="P3302" s="13">
        <f t="shared" si="307"/>
        <v>42540.343530092592</v>
      </c>
      <c r="Q3302" s="13">
        <f t="shared" si="308"/>
        <v>42570.343530092592</v>
      </c>
      <c r="R3302" s="7">
        <f t="shared" si="309"/>
        <v>35.4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6">
        <f t="shared" si="306"/>
        <v>15</v>
      </c>
      <c r="P3303" s="13">
        <f t="shared" si="307"/>
        <v>41745.939409722225</v>
      </c>
      <c r="Q3303" s="13">
        <f t="shared" si="308"/>
        <v>41775.939409722225</v>
      </c>
      <c r="R3303" s="7">
        <f t="shared" si="309"/>
        <v>83.333333333333329</v>
      </c>
      <c r="S3303" t="str">
        <f t="shared" si="310"/>
        <v>theater</v>
      </c>
      <c r="T3303" t="str">
        <f t="shared" si="311"/>
        <v>plays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6">
        <f t="shared" si="306"/>
        <v>4.67</v>
      </c>
      <c r="P3304" s="13">
        <f t="shared" si="307"/>
        <v>41974.488576388889</v>
      </c>
      <c r="Q3304" s="13">
        <f t="shared" si="308"/>
        <v>41994.488576388889</v>
      </c>
      <c r="R3304" s="7">
        <f t="shared" si="309"/>
        <v>35.92307692307692</v>
      </c>
      <c r="S3304" t="str">
        <f t="shared" si="310"/>
        <v>theater</v>
      </c>
      <c r="T3304" t="str">
        <f t="shared" si="311"/>
        <v>plays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6">
        <f t="shared" si="306"/>
        <v>0</v>
      </c>
      <c r="P3305" s="13">
        <f t="shared" si="307"/>
        <v>42114.86618055556</v>
      </c>
      <c r="Q3305" s="13">
        <f t="shared" si="308"/>
        <v>42174.86618055556</v>
      </c>
      <c r="R3305" s="7" t="e">
        <f t="shared" si="309"/>
        <v>#DIV/0!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6">
        <f t="shared" si="306"/>
        <v>38.119999999999997</v>
      </c>
      <c r="P3306" s="13">
        <f t="shared" si="307"/>
        <v>42002.567488425921</v>
      </c>
      <c r="Q3306" s="13">
        <f t="shared" si="308"/>
        <v>42032.567488425921</v>
      </c>
      <c r="R3306" s="7">
        <f t="shared" si="309"/>
        <v>119.125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6">
        <f t="shared" si="306"/>
        <v>5.42</v>
      </c>
      <c r="P3307" s="13">
        <f t="shared" si="307"/>
        <v>42722.59474537037</v>
      </c>
      <c r="Q3307" s="13">
        <f t="shared" si="308"/>
        <v>42752.59474537037</v>
      </c>
      <c r="R3307" s="7">
        <f t="shared" si="309"/>
        <v>90.333333333333329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6">
        <f t="shared" si="306"/>
        <v>3.4999999999999996E-2</v>
      </c>
      <c r="P3308" s="13">
        <f t="shared" si="307"/>
        <v>42464.878391203703</v>
      </c>
      <c r="Q3308" s="13">
        <f t="shared" si="308"/>
        <v>42494.878391203703</v>
      </c>
      <c r="R3308" s="7">
        <f t="shared" si="309"/>
        <v>2.3333333333333335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6">
        <f t="shared" si="306"/>
        <v>0</v>
      </c>
      <c r="P3309" s="13">
        <f t="shared" si="307"/>
        <v>42171.493969907402</v>
      </c>
      <c r="Q3309" s="13">
        <f t="shared" si="308"/>
        <v>42201.493969907402</v>
      </c>
      <c r="R3309" s="7" t="e">
        <f t="shared" si="309"/>
        <v>#DIV/0!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6">
        <f t="shared" si="306"/>
        <v>10.833333333333334</v>
      </c>
      <c r="P3310" s="13">
        <f t="shared" si="307"/>
        <v>42672.705138888887</v>
      </c>
      <c r="Q3310" s="13">
        <f t="shared" si="308"/>
        <v>42704.458333333328</v>
      </c>
      <c r="R3310" s="7">
        <f t="shared" si="309"/>
        <v>108.33333333333333</v>
      </c>
      <c r="S3310" t="str">
        <f t="shared" si="310"/>
        <v>theater</v>
      </c>
      <c r="T3310" t="str">
        <f t="shared" si="311"/>
        <v>plays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6">
        <f t="shared" si="306"/>
        <v>2.1</v>
      </c>
      <c r="P3311" s="13">
        <f t="shared" si="307"/>
        <v>42128.365682870368</v>
      </c>
      <c r="Q3311" s="13">
        <f t="shared" si="308"/>
        <v>42188.365682870368</v>
      </c>
      <c r="R3311" s="7">
        <f t="shared" si="309"/>
        <v>15.75</v>
      </c>
      <c r="S3311" t="str">
        <f t="shared" si="310"/>
        <v>theater</v>
      </c>
      <c r="T3311" t="str">
        <f t="shared" si="311"/>
        <v>plays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6">
        <f t="shared" si="306"/>
        <v>0.2589285714285714</v>
      </c>
      <c r="P3312" s="13">
        <f t="shared" si="307"/>
        <v>42359.475243055553</v>
      </c>
      <c r="Q3312" s="13">
        <f t="shared" si="308"/>
        <v>42389.475243055553</v>
      </c>
      <c r="R3312" s="7">
        <f t="shared" si="309"/>
        <v>29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6">
        <f t="shared" si="306"/>
        <v>23.333333333333332</v>
      </c>
      <c r="P3313" s="13">
        <f t="shared" si="307"/>
        <v>42192.655694444446</v>
      </c>
      <c r="Q3313" s="13">
        <f t="shared" si="308"/>
        <v>42236.461805555555</v>
      </c>
      <c r="R3313" s="7">
        <f t="shared" si="309"/>
        <v>96.551724137931032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6">
        <f t="shared" si="306"/>
        <v>0</v>
      </c>
      <c r="P3314" s="13">
        <f t="shared" si="307"/>
        <v>41916.347638888888</v>
      </c>
      <c r="Q3314" s="13">
        <f t="shared" si="308"/>
        <v>41976.389305555553</v>
      </c>
      <c r="R3314" s="7" t="e">
        <f t="shared" si="309"/>
        <v>#DIV/0!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6">
        <f t="shared" si="306"/>
        <v>33.6</v>
      </c>
      <c r="P3315" s="13">
        <f t="shared" si="307"/>
        <v>42461.346273148149</v>
      </c>
      <c r="Q3315" s="13">
        <f t="shared" si="308"/>
        <v>42491.346273148149</v>
      </c>
      <c r="R3315" s="7">
        <f t="shared" si="309"/>
        <v>63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6">
        <f t="shared" si="306"/>
        <v>19.079999999999998</v>
      </c>
      <c r="P3316" s="13">
        <f t="shared" si="307"/>
        <v>42370.65320601852</v>
      </c>
      <c r="Q3316" s="13">
        <f t="shared" si="308"/>
        <v>42405.957638888889</v>
      </c>
      <c r="R3316" s="7">
        <f t="shared" si="309"/>
        <v>381.6</v>
      </c>
      <c r="S3316" t="str">
        <f t="shared" si="310"/>
        <v>theater</v>
      </c>
      <c r="T3316" t="str">
        <f t="shared" si="311"/>
        <v>plays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6">
        <f t="shared" si="306"/>
        <v>0.41111111111111115</v>
      </c>
      <c r="P3317" s="13">
        <f t="shared" si="307"/>
        <v>41948.477256944447</v>
      </c>
      <c r="Q3317" s="13">
        <f t="shared" si="308"/>
        <v>41978.477256944447</v>
      </c>
      <c r="R3317" s="7">
        <f t="shared" si="309"/>
        <v>46.25</v>
      </c>
      <c r="S3317" t="str">
        <f t="shared" si="310"/>
        <v>theater</v>
      </c>
      <c r="T3317" t="str">
        <f t="shared" si="311"/>
        <v>plays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6">
        <f t="shared" si="306"/>
        <v>32.5</v>
      </c>
      <c r="P3318" s="13">
        <f t="shared" si="307"/>
        <v>42046.82640046296</v>
      </c>
      <c r="Q3318" s="13">
        <f t="shared" si="308"/>
        <v>42076.784733796296</v>
      </c>
      <c r="R3318" s="7">
        <f t="shared" si="309"/>
        <v>26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6">
        <f t="shared" si="306"/>
        <v>5</v>
      </c>
      <c r="P3319" s="13">
        <f t="shared" si="307"/>
        <v>42261.382916666669</v>
      </c>
      <c r="Q3319" s="13">
        <f t="shared" si="308"/>
        <v>42265.915972222225</v>
      </c>
      <c r="R3319" s="7">
        <f t="shared" si="309"/>
        <v>10</v>
      </c>
      <c r="S3319" t="str">
        <f t="shared" si="310"/>
        <v>theater</v>
      </c>
      <c r="T3319" t="str">
        <f t="shared" si="311"/>
        <v>plays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6">
        <f t="shared" si="306"/>
        <v>0.16666666666666669</v>
      </c>
      <c r="P3320" s="13">
        <f t="shared" si="307"/>
        <v>41985.177361111113</v>
      </c>
      <c r="Q3320" s="13">
        <f t="shared" si="308"/>
        <v>42015.177361111113</v>
      </c>
      <c r="R3320" s="7">
        <f t="shared" si="309"/>
        <v>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6">
        <f t="shared" si="306"/>
        <v>0</v>
      </c>
      <c r="P3321" s="13">
        <f t="shared" si="307"/>
        <v>41922.285185185188</v>
      </c>
      <c r="Q3321" s="13">
        <f t="shared" si="308"/>
        <v>41929.957638888889</v>
      </c>
      <c r="R3321" s="7" t="e">
        <f t="shared" si="309"/>
        <v>#DIV/0!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6">
        <f t="shared" si="306"/>
        <v>38.066666666666663</v>
      </c>
      <c r="P3322" s="13">
        <f t="shared" si="307"/>
        <v>41850.613252314812</v>
      </c>
      <c r="Q3322" s="13">
        <f t="shared" si="308"/>
        <v>41880.613252314812</v>
      </c>
      <c r="R3322" s="7">
        <f t="shared" si="309"/>
        <v>81.571428571428569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6">
        <f t="shared" si="306"/>
        <v>1.05</v>
      </c>
      <c r="P3323" s="13">
        <f t="shared" si="307"/>
        <v>41831.492962962962</v>
      </c>
      <c r="Q3323" s="13">
        <f t="shared" si="308"/>
        <v>41859.875</v>
      </c>
      <c r="R3323" s="7">
        <f t="shared" si="309"/>
        <v>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6">
        <f t="shared" si="306"/>
        <v>2.73</v>
      </c>
      <c r="P3324" s="13">
        <f t="shared" si="307"/>
        <v>42415.633425925931</v>
      </c>
      <c r="Q3324" s="13">
        <f t="shared" si="308"/>
        <v>42475.59175925926</v>
      </c>
      <c r="R3324" s="7">
        <f t="shared" si="309"/>
        <v>27.3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6">
        <f t="shared" si="306"/>
        <v>9.0909090909090917</v>
      </c>
      <c r="P3325" s="13">
        <f t="shared" si="307"/>
        <v>41869.464166666665</v>
      </c>
      <c r="Q3325" s="13">
        <f t="shared" si="308"/>
        <v>41876.625</v>
      </c>
      <c r="R3325" s="7">
        <f t="shared" si="309"/>
        <v>29.411764705882351</v>
      </c>
      <c r="S3325" t="str">
        <f t="shared" si="310"/>
        <v>theater</v>
      </c>
      <c r="T3325" t="str">
        <f t="shared" si="311"/>
        <v>plays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6">
        <f t="shared" si="306"/>
        <v>0.5</v>
      </c>
      <c r="P3326" s="13">
        <f t="shared" si="307"/>
        <v>41953.523090277777</v>
      </c>
      <c r="Q3326" s="13">
        <f t="shared" si="308"/>
        <v>42012.833333333328</v>
      </c>
      <c r="R3326" s="7">
        <f t="shared" si="309"/>
        <v>12.5</v>
      </c>
      <c r="S3326" t="str">
        <f t="shared" si="310"/>
        <v>theater</v>
      </c>
      <c r="T3326" t="str">
        <f t="shared" si="311"/>
        <v>plays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6">
        <f t="shared" si="306"/>
        <v>0</v>
      </c>
      <c r="P3327" s="13">
        <f t="shared" si="307"/>
        <v>42037.736284722225</v>
      </c>
      <c r="Q3327" s="13">
        <f t="shared" si="308"/>
        <v>42097.694618055553</v>
      </c>
      <c r="R3327" s="7" t="e">
        <f t="shared" si="309"/>
        <v>#DIV/0!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6">
        <f t="shared" si="306"/>
        <v>4.5999999999999996</v>
      </c>
      <c r="P3328" s="13">
        <f t="shared" si="307"/>
        <v>41811.305462962962</v>
      </c>
      <c r="Q3328" s="13">
        <f t="shared" si="308"/>
        <v>41812.625</v>
      </c>
      <c r="R3328" s="7">
        <f t="shared" si="309"/>
        <v>5.75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6">
        <f t="shared" si="306"/>
        <v>20.833333333333336</v>
      </c>
      <c r="P3329" s="13">
        <f t="shared" si="307"/>
        <v>42701.658807870372</v>
      </c>
      <c r="Q3329" s="13">
        <f t="shared" si="308"/>
        <v>42716</v>
      </c>
      <c r="R3329" s="7">
        <f t="shared" si="309"/>
        <v>52.083333333333336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6">
        <f t="shared" ref="O3330:O3393" si="312">(E3330/D3330)*100</f>
        <v>4.583333333333333</v>
      </c>
      <c r="P3330" s="13">
        <f t="shared" ref="P3330:P3393" si="313">(((J3330/60)/60)/24)+DATE(1970,1,1)+(-6/24)</f>
        <v>42258.396504629629</v>
      </c>
      <c r="Q3330" s="13">
        <f t="shared" ref="Q3330:Q3393" si="314">(((I3330/60)/60)/24)+DATE(1970,1,1)+(-6/24)</f>
        <v>42288.395196759258</v>
      </c>
      <c r="R3330" s="7">
        <f t="shared" ref="R3330:R3393" si="315">E3330/L3330</f>
        <v>183.33333333333334</v>
      </c>
      <c r="S3330" t="str">
        <f t="shared" ref="S3330:S3393" si="316">LEFT(N3330,SEARCH("/",N3330,1)-1)</f>
        <v>theater</v>
      </c>
      <c r="T3330" t="str">
        <f t="shared" ref="T3330:T3393" si="317">RIGHT(N3330,LEN(N3330)-SEARCH("/",N3330,1))</f>
        <v>plays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6">
        <f t="shared" si="312"/>
        <v>4.2133333333333338</v>
      </c>
      <c r="P3331" s="13">
        <f t="shared" si="313"/>
        <v>42278.414965277778</v>
      </c>
      <c r="Q3331" s="13">
        <f t="shared" si="314"/>
        <v>42308.414965277778</v>
      </c>
      <c r="R3331" s="7">
        <f t="shared" si="315"/>
        <v>26.333333333333332</v>
      </c>
      <c r="S3331" t="str">
        <f t="shared" si="316"/>
        <v>theater</v>
      </c>
      <c r="T3331" t="str">
        <f t="shared" si="317"/>
        <v>plays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6">
        <f t="shared" si="312"/>
        <v>0</v>
      </c>
      <c r="P3332" s="13">
        <f t="shared" si="313"/>
        <v>42514.828217592592</v>
      </c>
      <c r="Q3332" s="13">
        <f t="shared" si="314"/>
        <v>42574.828217592592</v>
      </c>
      <c r="R3332" s="7" t="e">
        <f t="shared" si="315"/>
        <v>#DIV/0!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6">
        <f t="shared" si="312"/>
        <v>61.909090909090914</v>
      </c>
      <c r="P3333" s="13">
        <f t="shared" si="313"/>
        <v>41829.984166666669</v>
      </c>
      <c r="Q3333" s="13">
        <f t="shared" si="314"/>
        <v>41859.984166666669</v>
      </c>
      <c r="R3333" s="7">
        <f t="shared" si="315"/>
        <v>486.42857142857144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6">
        <f t="shared" si="312"/>
        <v>0.8</v>
      </c>
      <c r="P3334" s="13">
        <f t="shared" si="313"/>
        <v>41982.654386574075</v>
      </c>
      <c r="Q3334" s="13">
        <f t="shared" si="314"/>
        <v>42042.654386574075</v>
      </c>
      <c r="R3334" s="7">
        <f t="shared" si="315"/>
        <v>3</v>
      </c>
      <c r="S3334" t="str">
        <f t="shared" si="316"/>
        <v>theater</v>
      </c>
      <c r="T3334" t="str">
        <f t="shared" si="317"/>
        <v>plays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6">
        <f t="shared" si="312"/>
        <v>1.6666666666666666E-2</v>
      </c>
      <c r="P3335" s="13">
        <f t="shared" si="313"/>
        <v>42210.189768518518</v>
      </c>
      <c r="Q3335" s="13">
        <f t="shared" si="314"/>
        <v>42240.189768518518</v>
      </c>
      <c r="R3335" s="7">
        <f t="shared" si="315"/>
        <v>25</v>
      </c>
      <c r="S3335" t="str">
        <f t="shared" si="316"/>
        <v>theater</v>
      </c>
      <c r="T3335" t="str">
        <f t="shared" si="317"/>
        <v>plays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6">
        <f t="shared" si="312"/>
        <v>0.77999999999999992</v>
      </c>
      <c r="P3336" s="13">
        <f t="shared" si="313"/>
        <v>42195.916874999995</v>
      </c>
      <c r="Q3336" s="13">
        <f t="shared" si="314"/>
        <v>42255.916874999995</v>
      </c>
      <c r="R3336" s="7">
        <f t="shared" si="315"/>
        <v>9.75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6">
        <f t="shared" si="312"/>
        <v>5</v>
      </c>
      <c r="P3337" s="13">
        <f t="shared" si="313"/>
        <v>41940.717951388891</v>
      </c>
      <c r="Q3337" s="13">
        <f t="shared" si="314"/>
        <v>41952.25</v>
      </c>
      <c r="R3337" s="7">
        <f t="shared" si="315"/>
        <v>18.75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6">
        <f t="shared" si="312"/>
        <v>17.771428571428572</v>
      </c>
      <c r="P3338" s="13">
        <f t="shared" si="313"/>
        <v>42605.806863425925</v>
      </c>
      <c r="Q3338" s="13">
        <f t="shared" si="314"/>
        <v>42619.806863425925</v>
      </c>
      <c r="R3338" s="7">
        <f t="shared" si="315"/>
        <v>36.588235294117645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6">
        <f t="shared" si="312"/>
        <v>9.4166666666666661</v>
      </c>
      <c r="P3339" s="13">
        <f t="shared" si="313"/>
        <v>42199.398912037039</v>
      </c>
      <c r="Q3339" s="13">
        <f t="shared" si="314"/>
        <v>42216.791666666672</v>
      </c>
      <c r="R3339" s="7">
        <f t="shared" si="315"/>
        <v>80.714285714285708</v>
      </c>
      <c r="S3339" t="str">
        <f t="shared" si="316"/>
        <v>theater</v>
      </c>
      <c r="T3339" t="str">
        <f t="shared" si="317"/>
        <v>plays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6">
        <f t="shared" si="312"/>
        <v>0.08</v>
      </c>
      <c r="P3340" s="13">
        <f t="shared" si="313"/>
        <v>42444.627743055549</v>
      </c>
      <c r="Q3340" s="13">
        <f t="shared" si="314"/>
        <v>42504.627743055549</v>
      </c>
      <c r="R3340" s="7">
        <f t="shared" si="315"/>
        <v>1</v>
      </c>
      <c r="S3340" t="str">
        <f t="shared" si="316"/>
        <v>theater</v>
      </c>
      <c r="T3340" t="str">
        <f t="shared" si="317"/>
        <v>plays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6">
        <f t="shared" si="312"/>
        <v>2.75</v>
      </c>
      <c r="P3341" s="13">
        <f t="shared" si="313"/>
        <v>42499.481701388882</v>
      </c>
      <c r="Q3341" s="13">
        <f t="shared" si="314"/>
        <v>42529.481701388882</v>
      </c>
      <c r="R3341" s="7">
        <f t="shared" si="315"/>
        <v>52.8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6">
        <f t="shared" si="312"/>
        <v>1.1111111111111112E-2</v>
      </c>
      <c r="P3342" s="13">
        <f t="shared" si="313"/>
        <v>41929.016215277778</v>
      </c>
      <c r="Q3342" s="13">
        <f t="shared" si="314"/>
        <v>41968.573611111111</v>
      </c>
      <c r="R3342" s="7">
        <f t="shared" si="315"/>
        <v>20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6">
        <f t="shared" si="312"/>
        <v>3.3333333333333335E-3</v>
      </c>
      <c r="P3343" s="13">
        <f t="shared" si="313"/>
        <v>42107.591284722221</v>
      </c>
      <c r="Q3343" s="13">
        <f t="shared" si="314"/>
        <v>42167.591284722221</v>
      </c>
      <c r="R3343" s="7">
        <f t="shared" si="315"/>
        <v>1</v>
      </c>
      <c r="S3343" t="str">
        <f t="shared" si="316"/>
        <v>theater</v>
      </c>
      <c r="T3343" t="str">
        <f t="shared" si="317"/>
        <v>plays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6">
        <f t="shared" si="312"/>
        <v>36.5</v>
      </c>
      <c r="P3344" s="13">
        <f t="shared" si="313"/>
        <v>42142.518819444449</v>
      </c>
      <c r="Q3344" s="13">
        <f t="shared" si="314"/>
        <v>42182.518819444449</v>
      </c>
      <c r="R3344" s="7">
        <f t="shared" si="315"/>
        <v>46.928571428571431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6">
        <f t="shared" si="312"/>
        <v>14.058171745152354</v>
      </c>
      <c r="P3345" s="13">
        <f t="shared" si="313"/>
        <v>42353.881643518514</v>
      </c>
      <c r="Q3345" s="13">
        <f t="shared" si="314"/>
        <v>42383.881643518514</v>
      </c>
      <c r="R3345" s="7">
        <f t="shared" si="315"/>
        <v>78.07692307692308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2"/>
        <v>0.02</v>
      </c>
      <c r="P3346" s="13">
        <f t="shared" si="313"/>
        <v>41828.672905092593</v>
      </c>
      <c r="Q3346" s="13">
        <f t="shared" si="314"/>
        <v>41888.672905092593</v>
      </c>
      <c r="R3346" s="7">
        <f t="shared" si="315"/>
        <v>1</v>
      </c>
      <c r="S3346" t="str">
        <f t="shared" si="316"/>
        <v>theater</v>
      </c>
      <c r="T3346" t="str">
        <f t="shared" si="317"/>
        <v>plays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6">
        <f t="shared" si="312"/>
        <v>4.0000000000000001E-3</v>
      </c>
      <c r="P3347" s="13">
        <f t="shared" si="313"/>
        <v>42017.657337962963</v>
      </c>
      <c r="Q3347" s="13">
        <f t="shared" si="314"/>
        <v>42077.615671296298</v>
      </c>
      <c r="R3347" s="7">
        <f t="shared" si="315"/>
        <v>1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6">
        <f t="shared" si="312"/>
        <v>61.1</v>
      </c>
      <c r="P3348" s="13">
        <f t="shared" si="313"/>
        <v>42415.148032407407</v>
      </c>
      <c r="Q3348" s="13">
        <f t="shared" si="314"/>
        <v>42445.106365740736</v>
      </c>
      <c r="R3348" s="7">
        <f t="shared" si="315"/>
        <v>203.66666666666666</v>
      </c>
      <c r="S3348" t="str">
        <f t="shared" si="316"/>
        <v>theater</v>
      </c>
      <c r="T3348" t="str">
        <f t="shared" si="317"/>
        <v>plays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6">
        <f t="shared" si="312"/>
        <v>7.8378378378378386</v>
      </c>
      <c r="P3349" s="13">
        <f t="shared" si="313"/>
        <v>41755.226724537039</v>
      </c>
      <c r="Q3349" s="13">
        <f t="shared" si="314"/>
        <v>41778.226724537039</v>
      </c>
      <c r="R3349" s="7">
        <f t="shared" si="315"/>
        <v>20.714285714285715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6">
        <f t="shared" si="312"/>
        <v>21.85</v>
      </c>
      <c r="P3350" s="13">
        <f t="shared" si="313"/>
        <v>42244.984340277777</v>
      </c>
      <c r="Q3350" s="13">
        <f t="shared" si="314"/>
        <v>42262.984340277777</v>
      </c>
      <c r="R3350" s="7">
        <f t="shared" si="315"/>
        <v>48.555555555555557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6">
        <f t="shared" si="312"/>
        <v>27.24</v>
      </c>
      <c r="P3351" s="13">
        <f t="shared" si="313"/>
        <v>42278.379710648151</v>
      </c>
      <c r="Q3351" s="13">
        <f t="shared" si="314"/>
        <v>42306.379710648151</v>
      </c>
      <c r="R3351" s="7">
        <f t="shared" si="315"/>
        <v>68.099999999999994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6">
        <f t="shared" si="312"/>
        <v>8.5</v>
      </c>
      <c r="P3352" s="13">
        <f t="shared" si="313"/>
        <v>41826.36954861111</v>
      </c>
      <c r="Q3352" s="13">
        <f t="shared" si="314"/>
        <v>41856.36954861111</v>
      </c>
      <c r="R3352" s="7">
        <f t="shared" si="315"/>
        <v>8.5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6">
        <f t="shared" si="312"/>
        <v>26.840000000000003</v>
      </c>
      <c r="P3353" s="13">
        <f t="shared" si="313"/>
        <v>42058.542476851857</v>
      </c>
      <c r="Q3353" s="13">
        <f t="shared" si="314"/>
        <v>42088.500810185185</v>
      </c>
      <c r="R3353" s="7">
        <f t="shared" si="315"/>
        <v>51.615384615384613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6">
        <f t="shared" si="312"/>
        <v>4.0000000000000001E-3</v>
      </c>
      <c r="P3354" s="13">
        <f t="shared" si="313"/>
        <v>42034.710127314815</v>
      </c>
      <c r="Q3354" s="13">
        <f t="shared" si="314"/>
        <v>42064.710127314815</v>
      </c>
      <c r="R3354" s="7">
        <f t="shared" si="315"/>
        <v>1</v>
      </c>
      <c r="S3354" t="str">
        <f t="shared" si="316"/>
        <v>theater</v>
      </c>
      <c r="T3354" t="str">
        <f t="shared" si="317"/>
        <v>spaces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6">
        <f t="shared" si="312"/>
        <v>20.424999999999997</v>
      </c>
      <c r="P3355" s="13">
        <f t="shared" si="313"/>
        <v>42334.553923611107</v>
      </c>
      <c r="Q3355" s="13">
        <f t="shared" si="314"/>
        <v>42354.595833333333</v>
      </c>
      <c r="R3355" s="7">
        <f t="shared" si="315"/>
        <v>202.22772277227722</v>
      </c>
      <c r="S3355" t="str">
        <f t="shared" si="316"/>
        <v>theater</v>
      </c>
      <c r="T3355" t="str">
        <f t="shared" si="317"/>
        <v>spaces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6">
        <f t="shared" si="312"/>
        <v>0</v>
      </c>
      <c r="P3356" s="13">
        <f t="shared" si="313"/>
        <v>42076.879398148143</v>
      </c>
      <c r="Q3356" s="13">
        <f t="shared" si="314"/>
        <v>42106.879398148143</v>
      </c>
      <c r="R3356" s="7" t="e">
        <f t="shared" si="315"/>
        <v>#DIV/0!</v>
      </c>
      <c r="S3356" t="str">
        <f t="shared" si="316"/>
        <v>theater</v>
      </c>
      <c r="T3356" t="str">
        <f t="shared" si="317"/>
        <v>spaces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6">
        <f t="shared" si="312"/>
        <v>1</v>
      </c>
      <c r="P3357" s="13">
        <f t="shared" si="313"/>
        <v>42132.6643287037</v>
      </c>
      <c r="Q3357" s="13">
        <f t="shared" si="314"/>
        <v>42162.6643287037</v>
      </c>
      <c r="R3357" s="7">
        <f t="shared" si="315"/>
        <v>100</v>
      </c>
      <c r="S3357" t="str">
        <f t="shared" si="316"/>
        <v>theater</v>
      </c>
      <c r="T3357" t="str">
        <f t="shared" si="317"/>
        <v>spaces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6">
        <f t="shared" si="312"/>
        <v>0</v>
      </c>
      <c r="P3358" s="13">
        <f t="shared" si="313"/>
        <v>42117.889583333337</v>
      </c>
      <c r="Q3358" s="13">
        <f t="shared" si="314"/>
        <v>42147.889583333337</v>
      </c>
      <c r="R3358" s="7" t="e">
        <f t="shared" si="315"/>
        <v>#DIV/0!</v>
      </c>
      <c r="S3358" t="str">
        <f t="shared" si="316"/>
        <v>theater</v>
      </c>
      <c r="T3358" t="str">
        <f t="shared" si="317"/>
        <v>spaces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6">
        <f t="shared" si="312"/>
        <v>0.1</v>
      </c>
      <c r="P3359" s="13">
        <f t="shared" si="313"/>
        <v>42567.281157407408</v>
      </c>
      <c r="Q3359" s="13">
        <f t="shared" si="314"/>
        <v>42597.281157407408</v>
      </c>
      <c r="R3359" s="7">
        <f t="shared" si="315"/>
        <v>1</v>
      </c>
      <c r="S3359" t="str">
        <f t="shared" si="316"/>
        <v>theater</v>
      </c>
      <c r="T3359" t="str">
        <f t="shared" si="317"/>
        <v>spaces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6">
        <f t="shared" si="312"/>
        <v>4.2880000000000003</v>
      </c>
      <c r="P3360" s="13">
        <f t="shared" si="313"/>
        <v>42649.312118055561</v>
      </c>
      <c r="Q3360" s="13">
        <f t="shared" si="314"/>
        <v>42698.465972222228</v>
      </c>
      <c r="R3360" s="7">
        <f t="shared" si="315"/>
        <v>82.461538461538467</v>
      </c>
      <c r="S3360" t="str">
        <f t="shared" si="316"/>
        <v>theater</v>
      </c>
      <c r="T3360" t="str">
        <f t="shared" si="317"/>
        <v>spaces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6">
        <f t="shared" si="312"/>
        <v>4.8000000000000004E-3</v>
      </c>
      <c r="P3361" s="13">
        <f t="shared" si="313"/>
        <v>42097.399224537032</v>
      </c>
      <c r="Q3361" s="13">
        <f t="shared" si="314"/>
        <v>42157.399224537032</v>
      </c>
      <c r="R3361" s="7">
        <f t="shared" si="315"/>
        <v>2.6666666666666665</v>
      </c>
      <c r="S3361" t="str">
        <f t="shared" si="316"/>
        <v>theater</v>
      </c>
      <c r="T3361" t="str">
        <f t="shared" si="317"/>
        <v>spaces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6">
        <f t="shared" si="312"/>
        <v>2.5</v>
      </c>
      <c r="P3362" s="13">
        <f t="shared" si="313"/>
        <v>42297.573113425926</v>
      </c>
      <c r="Q3362" s="13">
        <f t="shared" si="314"/>
        <v>42327.614780092597</v>
      </c>
      <c r="R3362" s="7">
        <f t="shared" si="315"/>
        <v>12.5</v>
      </c>
      <c r="S3362" t="str">
        <f t="shared" si="316"/>
        <v>theater</v>
      </c>
      <c r="T3362" t="str">
        <f t="shared" si="317"/>
        <v>spaces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6">
        <f t="shared" si="312"/>
        <v>0</v>
      </c>
      <c r="P3363" s="13">
        <f t="shared" si="313"/>
        <v>42362.11518518519</v>
      </c>
      <c r="Q3363" s="13">
        <f t="shared" si="314"/>
        <v>42392.11518518519</v>
      </c>
      <c r="R3363" s="7" t="e">
        <f t="shared" si="315"/>
        <v>#DIV/0!</v>
      </c>
      <c r="S3363" t="str">
        <f t="shared" si="316"/>
        <v>theater</v>
      </c>
      <c r="T3363" t="str">
        <f t="shared" si="317"/>
        <v>spaces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6">
        <f t="shared" si="312"/>
        <v>23.62857142857143</v>
      </c>
      <c r="P3364" s="13">
        <f t="shared" si="313"/>
        <v>42744.166030092587</v>
      </c>
      <c r="Q3364" s="13">
        <f t="shared" si="314"/>
        <v>42774.166030092587</v>
      </c>
      <c r="R3364" s="7">
        <f t="shared" si="315"/>
        <v>23.62857142857143</v>
      </c>
      <c r="S3364" t="str">
        <f t="shared" si="316"/>
        <v>theater</v>
      </c>
      <c r="T3364" t="str">
        <f t="shared" si="317"/>
        <v>spaces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6">
        <f t="shared" si="312"/>
        <v>0.15</v>
      </c>
      <c r="P3365" s="13">
        <f t="shared" si="313"/>
        <v>42122.420069444444</v>
      </c>
      <c r="Q3365" s="13">
        <f t="shared" si="314"/>
        <v>42152.415972222225</v>
      </c>
      <c r="R3365" s="7">
        <f t="shared" si="315"/>
        <v>37.5</v>
      </c>
      <c r="S3365" t="str">
        <f t="shared" si="316"/>
        <v>theater</v>
      </c>
      <c r="T3365" t="str">
        <f t="shared" si="317"/>
        <v>spaces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6">
        <f t="shared" si="312"/>
        <v>0.4</v>
      </c>
      <c r="P3366" s="13">
        <f t="shared" si="313"/>
        <v>41862.511724537035</v>
      </c>
      <c r="Q3366" s="13">
        <f t="shared" si="314"/>
        <v>41913.915972222225</v>
      </c>
      <c r="R3366" s="7">
        <f t="shared" si="315"/>
        <v>13.333333333333334</v>
      </c>
      <c r="S3366" t="str">
        <f t="shared" si="316"/>
        <v>theater</v>
      </c>
      <c r="T3366" t="str">
        <f t="shared" si="317"/>
        <v>spaces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6">
        <f t="shared" si="312"/>
        <v>0</v>
      </c>
      <c r="P3367" s="13">
        <f t="shared" si="313"/>
        <v>42027.582800925928</v>
      </c>
      <c r="Q3367" s="13">
        <f t="shared" si="314"/>
        <v>42064.794444444444</v>
      </c>
      <c r="R3367" s="7" t="e">
        <f t="shared" si="315"/>
        <v>#DIV/0!</v>
      </c>
      <c r="S3367" t="str">
        <f t="shared" si="316"/>
        <v>theater</v>
      </c>
      <c r="T3367" t="str">
        <f t="shared" si="317"/>
        <v>spaces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6">
        <f t="shared" si="312"/>
        <v>5.0000000000000001E-3</v>
      </c>
      <c r="P3368" s="13">
        <f t="shared" si="313"/>
        <v>41953.70821759259</v>
      </c>
      <c r="Q3368" s="13">
        <f t="shared" si="314"/>
        <v>42013.70821759259</v>
      </c>
      <c r="R3368" s="7">
        <f t="shared" si="315"/>
        <v>1</v>
      </c>
      <c r="S3368" t="str">
        <f t="shared" si="316"/>
        <v>theater</v>
      </c>
      <c r="T3368" t="str">
        <f t="shared" si="317"/>
        <v>spaces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6">
        <f t="shared" si="312"/>
        <v>0</v>
      </c>
      <c r="P3369" s="13">
        <f t="shared" si="313"/>
        <v>41851.386388888888</v>
      </c>
      <c r="Q3369" s="13">
        <f t="shared" si="314"/>
        <v>41911.386388888888</v>
      </c>
      <c r="R3369" s="7" t="e">
        <f t="shared" si="315"/>
        <v>#DIV/0!</v>
      </c>
      <c r="S3369" t="str">
        <f t="shared" si="316"/>
        <v>theater</v>
      </c>
      <c r="T3369" t="str">
        <f t="shared" si="317"/>
        <v>spaces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6">
        <f t="shared" si="312"/>
        <v>0</v>
      </c>
      <c r="P3370" s="13">
        <f t="shared" si="313"/>
        <v>42433.400590277779</v>
      </c>
      <c r="Q3370" s="13">
        <f t="shared" si="314"/>
        <v>42463.358923611115</v>
      </c>
      <c r="R3370" s="7" t="e">
        <f t="shared" si="315"/>
        <v>#DIV/0!</v>
      </c>
      <c r="S3370" t="str">
        <f t="shared" si="316"/>
        <v>theater</v>
      </c>
      <c r="T3370" t="str">
        <f t="shared" si="317"/>
        <v>spaces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6">
        <f t="shared" si="312"/>
        <v>1.6666666666666666E-2</v>
      </c>
      <c r="P3371" s="13">
        <f t="shared" si="313"/>
        <v>42460.124305555553</v>
      </c>
      <c r="Q3371" s="13">
        <f t="shared" si="314"/>
        <v>42510.124305555553</v>
      </c>
      <c r="R3371" s="7">
        <f t="shared" si="315"/>
        <v>1</v>
      </c>
      <c r="S3371" t="str">
        <f t="shared" si="316"/>
        <v>theater</v>
      </c>
      <c r="T3371" t="str">
        <f t="shared" si="317"/>
        <v>spaces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6">
        <f t="shared" si="312"/>
        <v>3.0066666666666664</v>
      </c>
      <c r="P3372" s="13">
        <f t="shared" si="313"/>
        <v>41829.685717592591</v>
      </c>
      <c r="Q3372" s="13">
        <f t="shared" si="314"/>
        <v>41859.685717592591</v>
      </c>
      <c r="R3372" s="7">
        <f t="shared" si="315"/>
        <v>41</v>
      </c>
      <c r="S3372" t="str">
        <f t="shared" si="316"/>
        <v>theater</v>
      </c>
      <c r="T3372" t="str">
        <f t="shared" si="317"/>
        <v>spaces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6">
        <f t="shared" si="312"/>
        <v>0.15227272727272728</v>
      </c>
      <c r="P3373" s="13">
        <f t="shared" si="313"/>
        <v>42245.024699074071</v>
      </c>
      <c r="Q3373" s="13">
        <f t="shared" si="314"/>
        <v>42275.024699074071</v>
      </c>
      <c r="R3373" s="7">
        <f t="shared" si="315"/>
        <v>55.833333333333336</v>
      </c>
      <c r="S3373" t="str">
        <f t="shared" si="316"/>
        <v>theater</v>
      </c>
      <c r="T3373" t="str">
        <f t="shared" si="317"/>
        <v>spaces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6">
        <f t="shared" si="312"/>
        <v>0</v>
      </c>
      <c r="P3374" s="13">
        <f t="shared" si="313"/>
        <v>41834.534120370372</v>
      </c>
      <c r="Q3374" s="13">
        <f t="shared" si="314"/>
        <v>41864.534120370372</v>
      </c>
      <c r="R3374" s="7" t="e">
        <f t="shared" si="315"/>
        <v>#DIV/0!</v>
      </c>
      <c r="S3374" t="str">
        <f t="shared" si="316"/>
        <v>theater</v>
      </c>
      <c r="T3374" t="str">
        <f t="shared" si="317"/>
        <v>spaces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6">
        <f t="shared" si="312"/>
        <v>66.84</v>
      </c>
      <c r="P3375" s="13">
        <f t="shared" si="313"/>
        <v>42248.285787037035</v>
      </c>
      <c r="Q3375" s="13">
        <f t="shared" si="314"/>
        <v>42277.5</v>
      </c>
      <c r="R3375" s="7">
        <f t="shared" si="315"/>
        <v>99.761194029850742</v>
      </c>
      <c r="S3375" t="str">
        <f t="shared" si="316"/>
        <v>theater</v>
      </c>
      <c r="T3375" t="str">
        <f t="shared" si="317"/>
        <v>spaces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6">
        <f t="shared" si="312"/>
        <v>19.566666666666666</v>
      </c>
      <c r="P3376" s="13">
        <f t="shared" si="313"/>
        <v>42630.672893518517</v>
      </c>
      <c r="Q3376" s="13">
        <f t="shared" si="314"/>
        <v>42665.672893518517</v>
      </c>
      <c r="R3376" s="7">
        <f t="shared" si="315"/>
        <v>25.521739130434781</v>
      </c>
      <c r="S3376" t="str">
        <f t="shared" si="316"/>
        <v>theater</v>
      </c>
      <c r="T3376" t="str">
        <f t="shared" si="317"/>
        <v>spaces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6">
        <f t="shared" si="312"/>
        <v>11.294666666666666</v>
      </c>
      <c r="P3377" s="13">
        <f t="shared" si="313"/>
        <v>42298.880162037036</v>
      </c>
      <c r="Q3377" s="13">
        <f t="shared" si="314"/>
        <v>42330.040972222225</v>
      </c>
      <c r="R3377" s="7">
        <f t="shared" si="315"/>
        <v>117.65277777777777</v>
      </c>
      <c r="S3377" t="str">
        <f t="shared" si="316"/>
        <v>theater</v>
      </c>
      <c r="T3377" t="str">
        <f t="shared" si="317"/>
        <v>spaces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6">
        <f t="shared" si="312"/>
        <v>0.04</v>
      </c>
      <c r="P3378" s="13">
        <f t="shared" si="313"/>
        <v>41824.805231481485</v>
      </c>
      <c r="Q3378" s="13">
        <f t="shared" si="314"/>
        <v>41849.805231481485</v>
      </c>
      <c r="R3378" s="7">
        <f t="shared" si="315"/>
        <v>5</v>
      </c>
      <c r="S3378" t="str">
        <f t="shared" si="316"/>
        <v>theater</v>
      </c>
      <c r="T3378" t="str">
        <f t="shared" si="317"/>
        <v>spaces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6">
        <f t="shared" si="312"/>
        <v>11.985714285714286</v>
      </c>
      <c r="P3379" s="13">
        <f t="shared" si="313"/>
        <v>42530.978437500002</v>
      </c>
      <c r="Q3379" s="13">
        <f t="shared" si="314"/>
        <v>42560.978437500002</v>
      </c>
      <c r="R3379" s="7">
        <f t="shared" si="315"/>
        <v>2796.6666666666665</v>
      </c>
      <c r="S3379" t="str">
        <f t="shared" si="316"/>
        <v>theater</v>
      </c>
      <c r="T3379" t="str">
        <f t="shared" si="317"/>
        <v>spaces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6">
        <f t="shared" si="312"/>
        <v>2.5</v>
      </c>
      <c r="P3380" s="13">
        <f t="shared" si="313"/>
        <v>42226.688414351855</v>
      </c>
      <c r="Q3380" s="13">
        <f t="shared" si="314"/>
        <v>42256.688414351855</v>
      </c>
      <c r="R3380" s="7">
        <f t="shared" si="315"/>
        <v>200</v>
      </c>
      <c r="S3380" t="str">
        <f t="shared" si="316"/>
        <v>theater</v>
      </c>
      <c r="T3380" t="str">
        <f t="shared" si="317"/>
        <v>spaces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6">
        <f t="shared" si="312"/>
        <v>6.9999999999999993E-2</v>
      </c>
      <c r="P3381" s="13">
        <f t="shared" si="313"/>
        <v>42263.441574074073</v>
      </c>
      <c r="Q3381" s="13">
        <f t="shared" si="314"/>
        <v>42293.441574074073</v>
      </c>
      <c r="R3381" s="7">
        <f t="shared" si="315"/>
        <v>87.5</v>
      </c>
      <c r="S3381" t="str">
        <f t="shared" si="316"/>
        <v>theater</v>
      </c>
      <c r="T3381" t="str">
        <f t="shared" si="317"/>
        <v>spaces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6">
        <f t="shared" si="312"/>
        <v>14.099999999999998</v>
      </c>
      <c r="P3382" s="13">
        <f t="shared" si="313"/>
        <v>41957.583726851852</v>
      </c>
      <c r="Q3382" s="13">
        <f t="shared" si="314"/>
        <v>41987.583726851852</v>
      </c>
      <c r="R3382" s="7">
        <f t="shared" si="315"/>
        <v>20.142857142857142</v>
      </c>
      <c r="S3382" t="str">
        <f t="shared" si="316"/>
        <v>theater</v>
      </c>
      <c r="T3382" t="str">
        <f t="shared" si="317"/>
        <v>spaces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6">
        <f t="shared" si="312"/>
        <v>3.34</v>
      </c>
      <c r="P3383" s="13">
        <f t="shared" si="313"/>
        <v>42690.483437499999</v>
      </c>
      <c r="Q3383" s="13">
        <f t="shared" si="314"/>
        <v>42711.483437499999</v>
      </c>
      <c r="R3383" s="7">
        <f t="shared" si="315"/>
        <v>20.875</v>
      </c>
      <c r="S3383" t="str">
        <f t="shared" si="316"/>
        <v>theater</v>
      </c>
      <c r="T3383" t="str">
        <f t="shared" si="317"/>
        <v>spaces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6">
        <f t="shared" si="312"/>
        <v>59.774999999999999</v>
      </c>
      <c r="P3384" s="13">
        <f t="shared" si="313"/>
        <v>42097.482418981483</v>
      </c>
      <c r="Q3384" s="13">
        <f t="shared" si="314"/>
        <v>42114.999305555553</v>
      </c>
      <c r="R3384" s="7">
        <f t="shared" si="315"/>
        <v>61.307692307692307</v>
      </c>
      <c r="S3384" t="str">
        <f t="shared" si="316"/>
        <v>theater</v>
      </c>
      <c r="T3384" t="str">
        <f t="shared" si="317"/>
        <v>spaces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6">
        <f t="shared" si="312"/>
        <v>1.6666666666666666E-2</v>
      </c>
      <c r="P3385" s="13">
        <f t="shared" si="313"/>
        <v>42658.440532407403</v>
      </c>
      <c r="Q3385" s="13">
        <f t="shared" si="314"/>
        <v>42672.823611111111</v>
      </c>
      <c r="R3385" s="7">
        <f t="shared" si="315"/>
        <v>1</v>
      </c>
      <c r="S3385" t="str">
        <f t="shared" si="316"/>
        <v>theater</v>
      </c>
      <c r="T3385" t="str">
        <f t="shared" si="317"/>
        <v>spaces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6">
        <f t="shared" si="312"/>
        <v>2.3035714285714284E-2</v>
      </c>
      <c r="P3386" s="13">
        <f t="shared" si="313"/>
        <v>42111.434027777781</v>
      </c>
      <c r="Q3386" s="13">
        <f t="shared" si="314"/>
        <v>42169.554861111115</v>
      </c>
      <c r="R3386" s="7">
        <f t="shared" si="315"/>
        <v>92.142857142857139</v>
      </c>
      <c r="S3386" t="str">
        <f t="shared" si="316"/>
        <v>theater</v>
      </c>
      <c r="T3386" t="str">
        <f t="shared" si="317"/>
        <v>spaces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6">
        <f t="shared" si="312"/>
        <v>8.8000000000000009E-2</v>
      </c>
      <c r="P3387" s="13">
        <f t="shared" si="313"/>
        <v>42409.321284722217</v>
      </c>
      <c r="Q3387" s="13">
        <f t="shared" si="314"/>
        <v>42439.321284722217</v>
      </c>
      <c r="R3387" s="7">
        <f t="shared" si="315"/>
        <v>7.333333333333333</v>
      </c>
      <c r="S3387" t="str">
        <f t="shared" si="316"/>
        <v>theater</v>
      </c>
      <c r="T3387" t="str">
        <f t="shared" si="317"/>
        <v>spaces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6">
        <f t="shared" si="312"/>
        <v>8.64</v>
      </c>
      <c r="P3388" s="13">
        <f t="shared" si="313"/>
        <v>42550.852314814809</v>
      </c>
      <c r="Q3388" s="13">
        <f t="shared" si="314"/>
        <v>42600.852314814809</v>
      </c>
      <c r="R3388" s="7">
        <f t="shared" si="315"/>
        <v>64.8</v>
      </c>
      <c r="S3388" t="str">
        <f t="shared" si="316"/>
        <v>theater</v>
      </c>
      <c r="T3388" t="str">
        <f t="shared" si="317"/>
        <v>spaces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6">
        <f t="shared" si="312"/>
        <v>15.06</v>
      </c>
      <c r="P3389" s="13">
        <f t="shared" si="313"/>
        <v>42226.401886574073</v>
      </c>
      <c r="Q3389" s="13">
        <f t="shared" si="314"/>
        <v>42286.401886574073</v>
      </c>
      <c r="R3389" s="7">
        <f t="shared" si="315"/>
        <v>30.12</v>
      </c>
      <c r="S3389" t="str">
        <f t="shared" si="316"/>
        <v>theater</v>
      </c>
      <c r="T3389" t="str">
        <f t="shared" si="317"/>
        <v>spaces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6">
        <f t="shared" si="312"/>
        <v>0.47727272727272729</v>
      </c>
      <c r="P3390" s="13">
        <f t="shared" si="313"/>
        <v>42766.706921296296</v>
      </c>
      <c r="Q3390" s="13">
        <f t="shared" si="314"/>
        <v>42796.706921296296</v>
      </c>
      <c r="R3390" s="7">
        <f t="shared" si="315"/>
        <v>52.5</v>
      </c>
      <c r="S3390" t="str">
        <f t="shared" si="316"/>
        <v>theater</v>
      </c>
      <c r="T3390" t="str">
        <f t="shared" si="317"/>
        <v>spaces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6">
        <f t="shared" si="312"/>
        <v>0.11833333333333333</v>
      </c>
      <c r="P3391" s="13">
        <f t="shared" si="313"/>
        <v>42030.888831018514</v>
      </c>
      <c r="Q3391" s="13">
        <f t="shared" si="314"/>
        <v>42060.888831018514</v>
      </c>
      <c r="R3391" s="7">
        <f t="shared" si="315"/>
        <v>23.666666666666668</v>
      </c>
      <c r="S3391" t="str">
        <f t="shared" si="316"/>
        <v>theater</v>
      </c>
      <c r="T3391" t="str">
        <f t="shared" si="317"/>
        <v>spaces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6">
        <f t="shared" si="312"/>
        <v>0.8417399858735245</v>
      </c>
      <c r="P3392" s="13">
        <f t="shared" si="313"/>
        <v>42055.463368055556</v>
      </c>
      <c r="Q3392" s="13">
        <f t="shared" si="314"/>
        <v>42085.421701388885</v>
      </c>
      <c r="R3392" s="7">
        <f t="shared" si="315"/>
        <v>415.77777777777777</v>
      </c>
      <c r="S3392" t="str">
        <f t="shared" si="316"/>
        <v>theater</v>
      </c>
      <c r="T3392" t="str">
        <f t="shared" si="317"/>
        <v>spaces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6">
        <f t="shared" si="312"/>
        <v>1.8799999999999997E-2</v>
      </c>
      <c r="P3393" s="13">
        <f t="shared" si="313"/>
        <v>41939.778287037036</v>
      </c>
      <c r="Q3393" s="13">
        <f t="shared" si="314"/>
        <v>41999.8199537037</v>
      </c>
      <c r="R3393" s="7">
        <f t="shared" si="315"/>
        <v>53.714285714285715</v>
      </c>
      <c r="S3393" t="str">
        <f t="shared" si="316"/>
        <v>theater</v>
      </c>
      <c r="T3393" t="str">
        <f t="shared" si="317"/>
        <v>spaces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6">
        <f t="shared" ref="O3394:O3457" si="318">(E3394/D3394)*100</f>
        <v>0.21029999999999999</v>
      </c>
      <c r="P3394" s="13">
        <f t="shared" ref="P3394:P3457" si="319">(((J3394/60)/60)/24)+DATE(1970,1,1)+(-6/24)</f>
        <v>42236.931608796294</v>
      </c>
      <c r="Q3394" s="13">
        <f t="shared" ref="Q3394:Q3457" si="320">(((I3394/60)/60)/24)+DATE(1970,1,1)+(-6/24)</f>
        <v>42266.931608796294</v>
      </c>
      <c r="R3394" s="7">
        <f t="shared" ref="R3394:R3457" si="321">E3394/L3394</f>
        <v>420.6</v>
      </c>
      <c r="S3394" t="str">
        <f t="shared" ref="S3394:S3457" si="322">LEFT(N3394,SEARCH("/",N3394,1)-1)</f>
        <v>theater</v>
      </c>
      <c r="T3394" t="str">
        <f t="shared" ref="T3394:T3457" si="323">RIGHT(N3394,LEN(N3394)-SEARCH("/",N3394,1))</f>
        <v>spaces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6">
        <f t="shared" si="318"/>
        <v>0</v>
      </c>
      <c r="P3395" s="13">
        <f t="shared" si="319"/>
        <v>42293.672986111109</v>
      </c>
      <c r="Q3395" s="13">
        <f t="shared" si="320"/>
        <v>42323.71465277778</v>
      </c>
      <c r="R3395" s="7" t="e">
        <f t="shared" si="321"/>
        <v>#DIV/0!</v>
      </c>
      <c r="S3395" t="str">
        <f t="shared" si="322"/>
        <v>theater</v>
      </c>
      <c r="T3395" t="str">
        <f t="shared" si="323"/>
        <v>spaces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6">
        <f t="shared" si="318"/>
        <v>0.27999999999999997</v>
      </c>
      <c r="P3396" s="13">
        <f t="shared" si="319"/>
        <v>41853.313402777778</v>
      </c>
      <c r="Q3396" s="13">
        <f t="shared" si="320"/>
        <v>41882.958333333336</v>
      </c>
      <c r="R3396" s="7">
        <f t="shared" si="321"/>
        <v>18.666666666666668</v>
      </c>
      <c r="S3396" t="str">
        <f t="shared" si="322"/>
        <v>theater</v>
      </c>
      <c r="T3396" t="str">
        <f t="shared" si="323"/>
        <v>spaces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6">
        <f t="shared" si="318"/>
        <v>11.57920670115792</v>
      </c>
      <c r="P3397" s="13">
        <f t="shared" si="319"/>
        <v>42100.473738425921</v>
      </c>
      <c r="Q3397" s="13">
        <f t="shared" si="320"/>
        <v>42129.533333333333</v>
      </c>
      <c r="R3397" s="7">
        <f t="shared" si="321"/>
        <v>78.333333333333329</v>
      </c>
      <c r="S3397" t="str">
        <f t="shared" si="322"/>
        <v>theater</v>
      </c>
      <c r="T3397" t="str">
        <f t="shared" si="323"/>
        <v>spaces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6">
        <f t="shared" si="318"/>
        <v>2.44</v>
      </c>
      <c r="P3398" s="13">
        <f t="shared" si="319"/>
        <v>42246.633784722217</v>
      </c>
      <c r="Q3398" s="13">
        <f t="shared" si="320"/>
        <v>42276.633784722217</v>
      </c>
      <c r="R3398" s="7">
        <f t="shared" si="321"/>
        <v>67.777777777777771</v>
      </c>
      <c r="S3398" t="str">
        <f t="shared" si="322"/>
        <v>theater</v>
      </c>
      <c r="T3398" t="str">
        <f t="shared" si="323"/>
        <v>spaces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6">
        <f t="shared" si="318"/>
        <v>0.25</v>
      </c>
      <c r="P3399" s="13">
        <f t="shared" si="319"/>
        <v>42173.42082175926</v>
      </c>
      <c r="Q3399" s="13">
        <f t="shared" si="320"/>
        <v>42233.42082175926</v>
      </c>
      <c r="R3399" s="7">
        <f t="shared" si="321"/>
        <v>16.666666666666668</v>
      </c>
      <c r="S3399" t="str">
        <f t="shared" si="322"/>
        <v>theater</v>
      </c>
      <c r="T3399" t="str">
        <f t="shared" si="323"/>
        <v>spaces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318"/>
        <v>0.625</v>
      </c>
      <c r="P3400" s="13">
        <f t="shared" si="319"/>
        <v>42664.900347222225</v>
      </c>
      <c r="Q3400" s="13">
        <f t="shared" si="320"/>
        <v>42724.942013888889</v>
      </c>
      <c r="R3400" s="7">
        <f t="shared" si="321"/>
        <v>62.5</v>
      </c>
      <c r="S3400" t="str">
        <f t="shared" si="322"/>
        <v>theater</v>
      </c>
      <c r="T3400" t="str">
        <f t="shared" si="323"/>
        <v>spaces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318"/>
        <v>0.19384615384615383</v>
      </c>
      <c r="P3401" s="13">
        <f t="shared" si="319"/>
        <v>41981.32230324074</v>
      </c>
      <c r="Q3401" s="13">
        <f t="shared" si="320"/>
        <v>42012.320138888885</v>
      </c>
      <c r="R3401" s="7">
        <f t="shared" si="321"/>
        <v>42</v>
      </c>
      <c r="S3401" t="str">
        <f t="shared" si="322"/>
        <v>theater</v>
      </c>
      <c r="T3401" t="str">
        <f t="shared" si="323"/>
        <v>spaces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6">
        <f t="shared" si="318"/>
        <v>23.416</v>
      </c>
      <c r="P3402" s="13">
        <f t="shared" si="319"/>
        <v>42528.292627314819</v>
      </c>
      <c r="Q3402" s="13">
        <f t="shared" si="320"/>
        <v>42559.832638888889</v>
      </c>
      <c r="R3402" s="7">
        <f t="shared" si="321"/>
        <v>130.0888888888889</v>
      </c>
      <c r="S3402" t="str">
        <f t="shared" si="322"/>
        <v>theater</v>
      </c>
      <c r="T3402" t="str">
        <f t="shared" si="323"/>
        <v>spaces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6">
        <f t="shared" si="318"/>
        <v>5.0808888888888886</v>
      </c>
      <c r="P3403" s="13">
        <f t="shared" si="319"/>
        <v>42065.568807870368</v>
      </c>
      <c r="Q3403" s="13">
        <f t="shared" si="320"/>
        <v>42125.527141203704</v>
      </c>
      <c r="R3403" s="7">
        <f t="shared" si="321"/>
        <v>1270.2222222222222</v>
      </c>
      <c r="S3403" t="str">
        <f t="shared" si="322"/>
        <v>theater</v>
      </c>
      <c r="T3403" t="str">
        <f t="shared" si="323"/>
        <v>spaces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6">
        <f t="shared" si="318"/>
        <v>15.920000000000002</v>
      </c>
      <c r="P3404" s="13">
        <f t="shared" si="319"/>
        <v>42566.698414351849</v>
      </c>
      <c r="Q3404" s="13">
        <f t="shared" si="320"/>
        <v>42596.698414351849</v>
      </c>
      <c r="R3404" s="7">
        <f t="shared" si="321"/>
        <v>88.444444444444443</v>
      </c>
      <c r="S3404" t="str">
        <f t="shared" si="322"/>
        <v>theater</v>
      </c>
      <c r="T3404" t="str">
        <f t="shared" si="323"/>
        <v>spaces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6">
        <f t="shared" si="318"/>
        <v>1.1831900000000002</v>
      </c>
      <c r="P3405" s="13">
        <f t="shared" si="319"/>
        <v>42255.369351851856</v>
      </c>
      <c r="Q3405" s="13">
        <f t="shared" si="320"/>
        <v>42292.666666666672</v>
      </c>
      <c r="R3405" s="7">
        <f t="shared" si="321"/>
        <v>56.342380952380957</v>
      </c>
      <c r="S3405" t="str">
        <f t="shared" si="322"/>
        <v>theater</v>
      </c>
      <c r="T3405" t="str">
        <f t="shared" si="323"/>
        <v>spaces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6">
        <f t="shared" si="318"/>
        <v>22.75</v>
      </c>
      <c r="P3406" s="13">
        <f t="shared" si="319"/>
        <v>41760.659039351849</v>
      </c>
      <c r="Q3406" s="13">
        <f t="shared" si="320"/>
        <v>41790.915972222225</v>
      </c>
      <c r="R3406" s="7">
        <f t="shared" si="321"/>
        <v>53.529411764705884</v>
      </c>
      <c r="S3406" t="str">
        <f t="shared" si="322"/>
        <v>theater</v>
      </c>
      <c r="T3406" t="str">
        <f t="shared" si="323"/>
        <v>spaces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6">
        <f t="shared" si="318"/>
        <v>2.5000000000000001E-2</v>
      </c>
      <c r="P3407" s="13">
        <f t="shared" si="319"/>
        <v>42207.545787037037</v>
      </c>
      <c r="Q3407" s="13">
        <f t="shared" si="320"/>
        <v>42267.545787037037</v>
      </c>
      <c r="R3407" s="7">
        <f t="shared" si="321"/>
        <v>25</v>
      </c>
      <c r="S3407" t="str">
        <f t="shared" si="322"/>
        <v>theater</v>
      </c>
      <c r="T3407" t="str">
        <f t="shared" si="323"/>
        <v>spaces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6">
        <f t="shared" si="318"/>
        <v>0.33512064343163539</v>
      </c>
      <c r="P3408" s="13">
        <f t="shared" si="319"/>
        <v>42522.775231481486</v>
      </c>
      <c r="Q3408" s="13">
        <f t="shared" si="320"/>
        <v>42582.775231481486</v>
      </c>
      <c r="R3408" s="7">
        <f t="shared" si="321"/>
        <v>50</v>
      </c>
      <c r="S3408" t="str">
        <f t="shared" si="322"/>
        <v>theater</v>
      </c>
      <c r="T3408" t="str">
        <f t="shared" si="323"/>
        <v>spaces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6">
        <f t="shared" si="318"/>
        <v>3.9750000000000001</v>
      </c>
      <c r="P3409" s="13">
        <f t="shared" si="319"/>
        <v>42114.575532407413</v>
      </c>
      <c r="Q3409" s="13">
        <f t="shared" si="320"/>
        <v>42144.575532407413</v>
      </c>
      <c r="R3409" s="7">
        <f t="shared" si="321"/>
        <v>56.785714285714285</v>
      </c>
      <c r="S3409" t="str">
        <f t="shared" si="322"/>
        <v>theater</v>
      </c>
      <c r="T3409" t="str">
        <f t="shared" si="323"/>
        <v>spaces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6">
        <f t="shared" si="318"/>
        <v>17.150000000000002</v>
      </c>
      <c r="P3410" s="13">
        <f t="shared" si="319"/>
        <v>42629.253483796296</v>
      </c>
      <c r="Q3410" s="13">
        <f t="shared" si="320"/>
        <v>42650.333333333328</v>
      </c>
      <c r="R3410" s="7">
        <f t="shared" si="321"/>
        <v>40.833333333333336</v>
      </c>
      <c r="S3410" t="str">
        <f t="shared" si="322"/>
        <v>theater</v>
      </c>
      <c r="T3410" t="str">
        <f t="shared" si="323"/>
        <v>spaces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6">
        <f t="shared" si="318"/>
        <v>3.6080041046690612</v>
      </c>
      <c r="P3411" s="13">
        <f t="shared" si="319"/>
        <v>42359.542233796295</v>
      </c>
      <c r="Q3411" s="13">
        <f t="shared" si="320"/>
        <v>42407.76180555555</v>
      </c>
      <c r="R3411" s="7">
        <f t="shared" si="321"/>
        <v>65.111111111111114</v>
      </c>
      <c r="S3411" t="str">
        <f t="shared" si="322"/>
        <v>theater</v>
      </c>
      <c r="T3411" t="str">
        <f t="shared" si="323"/>
        <v>spaces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6">
        <f t="shared" si="318"/>
        <v>13.900000000000002</v>
      </c>
      <c r="P3412" s="13">
        <f t="shared" si="319"/>
        <v>42381.939710648148</v>
      </c>
      <c r="Q3412" s="13">
        <f t="shared" si="320"/>
        <v>42411.939710648148</v>
      </c>
      <c r="R3412" s="7">
        <f t="shared" si="321"/>
        <v>55.6</v>
      </c>
      <c r="S3412" t="str">
        <f t="shared" si="322"/>
        <v>theater</v>
      </c>
      <c r="T3412" t="str">
        <f t="shared" si="323"/>
        <v>spaces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6">
        <f t="shared" si="318"/>
        <v>15.225</v>
      </c>
      <c r="P3413" s="13">
        <f t="shared" si="319"/>
        <v>41902.372395833336</v>
      </c>
      <c r="Q3413" s="13">
        <f t="shared" si="320"/>
        <v>41932.372395833336</v>
      </c>
      <c r="R3413" s="7">
        <f t="shared" si="321"/>
        <v>140.53846153846155</v>
      </c>
      <c r="S3413" t="str">
        <f t="shared" si="322"/>
        <v>theater</v>
      </c>
      <c r="T3413" t="str">
        <f t="shared" si="323"/>
        <v>spaces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6">
        <f t="shared" si="318"/>
        <v>12</v>
      </c>
      <c r="P3414" s="13">
        <f t="shared" si="319"/>
        <v>42171.133530092593</v>
      </c>
      <c r="Q3414" s="13">
        <f t="shared" si="320"/>
        <v>42201.080555555556</v>
      </c>
      <c r="R3414" s="7">
        <f t="shared" si="321"/>
        <v>25</v>
      </c>
      <c r="S3414" t="str">
        <f t="shared" si="322"/>
        <v>theater</v>
      </c>
      <c r="T3414" t="str">
        <f t="shared" si="323"/>
        <v>spaces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6">
        <f t="shared" si="318"/>
        <v>39.112499999999997</v>
      </c>
      <c r="P3415" s="13">
        <f t="shared" si="319"/>
        <v>42555.090486111112</v>
      </c>
      <c r="Q3415" s="13">
        <f t="shared" si="320"/>
        <v>42605.090486111112</v>
      </c>
      <c r="R3415" s="7">
        <f t="shared" si="321"/>
        <v>69.533333333333331</v>
      </c>
      <c r="S3415" t="str">
        <f t="shared" si="322"/>
        <v>theater</v>
      </c>
      <c r="T3415" t="str">
        <f t="shared" si="323"/>
        <v>spaces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6">
        <f t="shared" si="318"/>
        <v>0.26829268292682928</v>
      </c>
      <c r="P3416" s="13">
        <f t="shared" si="319"/>
        <v>42106.906319444446</v>
      </c>
      <c r="Q3416" s="13">
        <f t="shared" si="320"/>
        <v>42166.906319444446</v>
      </c>
      <c r="R3416" s="7">
        <f t="shared" si="321"/>
        <v>5.5</v>
      </c>
      <c r="S3416" t="str">
        <f t="shared" si="322"/>
        <v>theater</v>
      </c>
      <c r="T3416" t="str">
        <f t="shared" si="323"/>
        <v>spaces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6">
        <f t="shared" si="318"/>
        <v>29.625</v>
      </c>
      <c r="P3417" s="13">
        <f t="shared" si="319"/>
        <v>42006.658692129626</v>
      </c>
      <c r="Q3417" s="13">
        <f t="shared" si="320"/>
        <v>42037.833333333328</v>
      </c>
      <c r="R3417" s="7">
        <f t="shared" si="321"/>
        <v>237</v>
      </c>
      <c r="S3417" t="str">
        <f t="shared" si="322"/>
        <v>theater</v>
      </c>
      <c r="T3417" t="str">
        <f t="shared" si="323"/>
        <v>spaces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6">
        <f t="shared" si="318"/>
        <v>42.360992301112063</v>
      </c>
      <c r="P3418" s="13">
        <f t="shared" si="319"/>
        <v>41876.468935185185</v>
      </c>
      <c r="Q3418" s="13">
        <f t="shared" si="320"/>
        <v>41930.958333333336</v>
      </c>
      <c r="R3418" s="7">
        <f t="shared" si="321"/>
        <v>79.870967741935488</v>
      </c>
      <c r="S3418" t="str">
        <f t="shared" si="322"/>
        <v>theater</v>
      </c>
      <c r="T3418" t="str">
        <f t="shared" si="323"/>
        <v>spaces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6">
        <f t="shared" si="318"/>
        <v>4.1000000000000005</v>
      </c>
      <c r="P3419" s="13">
        <f t="shared" si="319"/>
        <v>42241.179120370376</v>
      </c>
      <c r="Q3419" s="13">
        <f t="shared" si="320"/>
        <v>42263.666666666672</v>
      </c>
      <c r="R3419" s="7">
        <f t="shared" si="321"/>
        <v>10.25</v>
      </c>
      <c r="S3419" t="str">
        <f t="shared" si="322"/>
        <v>theater</v>
      </c>
      <c r="T3419" t="str">
        <f t="shared" si="323"/>
        <v>spaces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6">
        <f t="shared" si="318"/>
        <v>19.762499999999999</v>
      </c>
      <c r="P3420" s="13">
        <f t="shared" si="319"/>
        <v>42128.564247685179</v>
      </c>
      <c r="Q3420" s="13">
        <f t="shared" si="320"/>
        <v>42135.564247685179</v>
      </c>
      <c r="R3420" s="7">
        <f t="shared" si="321"/>
        <v>272.58620689655174</v>
      </c>
      <c r="S3420" t="str">
        <f t="shared" si="322"/>
        <v>theater</v>
      </c>
      <c r="T3420" t="str">
        <f t="shared" si="323"/>
        <v>spaces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6">
        <f t="shared" si="318"/>
        <v>5.1999999999999998E-2</v>
      </c>
      <c r="P3421" s="13">
        <f t="shared" si="319"/>
        <v>42062.430486111116</v>
      </c>
      <c r="Q3421" s="13">
        <f t="shared" si="320"/>
        <v>42122.388819444444</v>
      </c>
      <c r="R3421" s="7">
        <f t="shared" si="321"/>
        <v>13</v>
      </c>
      <c r="S3421" t="str">
        <f t="shared" si="322"/>
        <v>theater</v>
      </c>
      <c r="T3421" t="str">
        <f t="shared" si="323"/>
        <v>spaces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6">
        <f t="shared" si="318"/>
        <v>25.030188679245285</v>
      </c>
      <c r="P3422" s="13">
        <f t="shared" si="319"/>
        <v>41843.875115740739</v>
      </c>
      <c r="Q3422" s="13">
        <f t="shared" si="320"/>
        <v>41878.875115740739</v>
      </c>
      <c r="R3422" s="7">
        <f t="shared" si="321"/>
        <v>58.184210526315788</v>
      </c>
      <c r="S3422" t="str">
        <f t="shared" si="322"/>
        <v>theater</v>
      </c>
      <c r="T3422" t="str">
        <f t="shared" si="323"/>
        <v>spaces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6">
        <f t="shared" si="318"/>
        <v>0.04</v>
      </c>
      <c r="P3423" s="13">
        <f t="shared" si="319"/>
        <v>42744.781469907408</v>
      </c>
      <c r="Q3423" s="13">
        <f t="shared" si="320"/>
        <v>42784.781469907408</v>
      </c>
      <c r="R3423" s="7">
        <f t="shared" si="321"/>
        <v>10</v>
      </c>
      <c r="S3423" t="str">
        <f t="shared" si="322"/>
        <v>theater</v>
      </c>
      <c r="T3423" t="str">
        <f t="shared" si="323"/>
        <v>spaces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6">
        <f t="shared" si="318"/>
        <v>26.640000000000004</v>
      </c>
      <c r="P3424" s="13">
        <f t="shared" si="319"/>
        <v>41885.345138888886</v>
      </c>
      <c r="Q3424" s="13">
        <f t="shared" si="320"/>
        <v>41916.345138888886</v>
      </c>
      <c r="R3424" s="7">
        <f t="shared" si="321"/>
        <v>70.10526315789474</v>
      </c>
      <c r="S3424" t="str">
        <f t="shared" si="322"/>
        <v>theater</v>
      </c>
      <c r="T3424" t="str">
        <f t="shared" si="323"/>
        <v>spaces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6">
        <f t="shared" si="318"/>
        <v>4.7363636363636363</v>
      </c>
      <c r="P3425" s="13">
        <f t="shared" si="319"/>
        <v>42614.871921296297</v>
      </c>
      <c r="Q3425" s="13">
        <f t="shared" si="320"/>
        <v>42674.871921296297</v>
      </c>
      <c r="R3425" s="7">
        <f t="shared" si="321"/>
        <v>57.888888888888886</v>
      </c>
      <c r="S3425" t="str">
        <f t="shared" si="322"/>
        <v>theater</v>
      </c>
      <c r="T3425" t="str">
        <f t="shared" si="323"/>
        <v>spaces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6">
        <f t="shared" si="318"/>
        <v>4.2435339894712749</v>
      </c>
      <c r="P3426" s="13">
        <f t="shared" si="319"/>
        <v>42081.481273148151</v>
      </c>
      <c r="Q3426" s="13">
        <f t="shared" si="320"/>
        <v>42111.481273148151</v>
      </c>
      <c r="R3426" s="7">
        <f t="shared" si="321"/>
        <v>125.27027027027027</v>
      </c>
      <c r="S3426" t="str">
        <f t="shared" si="322"/>
        <v>theater</v>
      </c>
      <c r="T3426" t="str">
        <f t="shared" si="323"/>
        <v>spaces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6">
        <f t="shared" si="318"/>
        <v>0</v>
      </c>
      <c r="P3427" s="13">
        <f t="shared" si="319"/>
        <v>41843.382523148146</v>
      </c>
      <c r="Q3427" s="13">
        <f t="shared" si="320"/>
        <v>41903.382523148146</v>
      </c>
      <c r="R3427" s="7" t="e">
        <f t="shared" si="321"/>
        <v>#DIV/0!</v>
      </c>
      <c r="S3427" t="str">
        <f t="shared" si="322"/>
        <v>theater</v>
      </c>
      <c r="T3427" t="str">
        <f t="shared" si="323"/>
        <v>spaces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318"/>
        <v>3</v>
      </c>
      <c r="P3428" s="13">
        <f t="shared" si="319"/>
        <v>42496.197071759263</v>
      </c>
      <c r="Q3428" s="13">
        <f t="shared" si="320"/>
        <v>42526.197071759263</v>
      </c>
      <c r="R3428" s="7">
        <f t="shared" si="321"/>
        <v>300</v>
      </c>
      <c r="S3428" t="str">
        <f t="shared" si="322"/>
        <v>theater</v>
      </c>
      <c r="T3428" t="str">
        <f t="shared" si="323"/>
        <v>spaces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6">
        <f t="shared" si="318"/>
        <v>57.333333333333336</v>
      </c>
      <c r="P3429" s="13">
        <f t="shared" si="319"/>
        <v>42081.265335648146</v>
      </c>
      <c r="Q3429" s="13">
        <f t="shared" si="320"/>
        <v>42095.265335648146</v>
      </c>
      <c r="R3429" s="7">
        <f t="shared" si="321"/>
        <v>43</v>
      </c>
      <c r="S3429" t="str">
        <f t="shared" si="322"/>
        <v>theater</v>
      </c>
      <c r="T3429" t="str">
        <f t="shared" si="323"/>
        <v>spaces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6">
        <f t="shared" si="318"/>
        <v>0.1</v>
      </c>
      <c r="P3430" s="13">
        <f t="shared" si="319"/>
        <v>42509.124537037031</v>
      </c>
      <c r="Q3430" s="13">
        <f t="shared" si="320"/>
        <v>42517.3</v>
      </c>
      <c r="R3430" s="7">
        <f t="shared" si="321"/>
        <v>1</v>
      </c>
      <c r="S3430" t="str">
        <f t="shared" si="322"/>
        <v>theater</v>
      </c>
      <c r="T3430" t="str">
        <f t="shared" si="323"/>
        <v>spaces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6">
        <f t="shared" si="318"/>
        <v>0.31</v>
      </c>
      <c r="P3431" s="13">
        <f t="shared" si="319"/>
        <v>42534.399571759262</v>
      </c>
      <c r="Q3431" s="13">
        <f t="shared" si="320"/>
        <v>42553.399571759262</v>
      </c>
      <c r="R3431" s="7">
        <f t="shared" si="321"/>
        <v>775</v>
      </c>
      <c r="S3431" t="str">
        <f t="shared" si="322"/>
        <v>theater</v>
      </c>
      <c r="T3431" t="str">
        <f t="shared" si="323"/>
        <v>spaces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6">
        <f t="shared" si="318"/>
        <v>0.05</v>
      </c>
      <c r="P3432" s="13">
        <f t="shared" si="319"/>
        <v>42059.79550925926</v>
      </c>
      <c r="Q3432" s="13">
        <f t="shared" si="320"/>
        <v>42089.753842592589</v>
      </c>
      <c r="R3432" s="7">
        <f t="shared" si="321"/>
        <v>5</v>
      </c>
      <c r="S3432" t="str">
        <f t="shared" si="322"/>
        <v>theater</v>
      </c>
      <c r="T3432" t="str">
        <f t="shared" si="323"/>
        <v>spaces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6">
        <f t="shared" si="318"/>
        <v>9.8461538461538465E-3</v>
      </c>
      <c r="P3433" s="13">
        <f t="shared" si="319"/>
        <v>42435.692083333335</v>
      </c>
      <c r="Q3433" s="13">
        <f t="shared" si="320"/>
        <v>42495.650416666671</v>
      </c>
      <c r="R3433" s="7">
        <f t="shared" si="321"/>
        <v>12.8</v>
      </c>
      <c r="S3433" t="str">
        <f t="shared" si="322"/>
        <v>theater</v>
      </c>
      <c r="T3433" t="str">
        <f t="shared" si="323"/>
        <v>spaces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6">
        <f t="shared" si="318"/>
        <v>65</v>
      </c>
      <c r="P3434" s="13">
        <f t="shared" si="319"/>
        <v>42144.165532407409</v>
      </c>
      <c r="Q3434" s="13">
        <f t="shared" si="320"/>
        <v>42165.165532407409</v>
      </c>
      <c r="R3434" s="7">
        <f t="shared" si="321"/>
        <v>14.444444444444445</v>
      </c>
      <c r="S3434" t="str">
        <f t="shared" si="322"/>
        <v>theater</v>
      </c>
      <c r="T3434" t="str">
        <f t="shared" si="323"/>
        <v>musical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6">
        <f t="shared" si="318"/>
        <v>12.327272727272726</v>
      </c>
      <c r="P3435" s="13">
        <f t="shared" si="319"/>
        <v>42118.096435185187</v>
      </c>
      <c r="Q3435" s="13">
        <f t="shared" si="320"/>
        <v>42148.096435185187</v>
      </c>
      <c r="R3435" s="7">
        <f t="shared" si="321"/>
        <v>356.84210526315792</v>
      </c>
      <c r="S3435" t="str">
        <f t="shared" si="322"/>
        <v>theater</v>
      </c>
      <c r="T3435" t="str">
        <f t="shared" si="323"/>
        <v>musical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318"/>
        <v>0</v>
      </c>
      <c r="P3436" s="13">
        <f t="shared" si="319"/>
        <v>42682.901331018518</v>
      </c>
      <c r="Q3436" s="13">
        <f t="shared" si="320"/>
        <v>42712.942997685182</v>
      </c>
      <c r="R3436" s="7" t="e">
        <f t="shared" si="321"/>
        <v>#DIV/0!</v>
      </c>
      <c r="S3436" t="str">
        <f t="shared" si="322"/>
        <v>theater</v>
      </c>
      <c r="T3436" t="str">
        <f t="shared" si="323"/>
        <v>musical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6">
        <f t="shared" si="318"/>
        <v>4.0266666666666664</v>
      </c>
      <c r="P3437" s="13">
        <f t="shared" si="319"/>
        <v>42538.505428240736</v>
      </c>
      <c r="Q3437" s="13">
        <f t="shared" si="320"/>
        <v>42598.505428240736</v>
      </c>
      <c r="R3437" s="7">
        <f t="shared" si="321"/>
        <v>37.75</v>
      </c>
      <c r="S3437" t="str">
        <f t="shared" si="322"/>
        <v>theater</v>
      </c>
      <c r="T3437" t="str">
        <f t="shared" si="323"/>
        <v>musical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6">
        <f t="shared" si="318"/>
        <v>1.02</v>
      </c>
      <c r="P3438" s="13">
        <f t="shared" si="319"/>
        <v>42018.69049768518</v>
      </c>
      <c r="Q3438" s="13">
        <f t="shared" si="320"/>
        <v>42063.666666666672</v>
      </c>
      <c r="R3438" s="7">
        <f t="shared" si="321"/>
        <v>12.75</v>
      </c>
      <c r="S3438" t="str">
        <f t="shared" si="322"/>
        <v>theater</v>
      </c>
      <c r="T3438" t="str">
        <f t="shared" si="323"/>
        <v>musical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6">
        <f t="shared" si="318"/>
        <v>11.74</v>
      </c>
      <c r="P3439" s="13">
        <f t="shared" si="319"/>
        <v>42010.718240740738</v>
      </c>
      <c r="Q3439" s="13">
        <f t="shared" si="320"/>
        <v>42055.718240740738</v>
      </c>
      <c r="R3439" s="7">
        <f t="shared" si="321"/>
        <v>24.458333333333332</v>
      </c>
      <c r="S3439" t="str">
        <f t="shared" si="322"/>
        <v>theater</v>
      </c>
      <c r="T3439" t="str">
        <f t="shared" si="323"/>
        <v>musical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6">
        <f t="shared" si="318"/>
        <v>0</v>
      </c>
      <c r="P3440" s="13">
        <f t="shared" si="319"/>
        <v>42181.812476851846</v>
      </c>
      <c r="Q3440" s="13">
        <f t="shared" si="320"/>
        <v>42211.812476851846</v>
      </c>
      <c r="R3440" s="7" t="e">
        <f t="shared" si="321"/>
        <v>#DIV/0!</v>
      </c>
      <c r="S3440" t="str">
        <f t="shared" si="322"/>
        <v>theater</v>
      </c>
      <c r="T3440" t="str">
        <f t="shared" si="323"/>
        <v>musical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6">
        <f t="shared" si="318"/>
        <v>59.142857142857139</v>
      </c>
      <c r="P3441" s="13">
        <f t="shared" si="319"/>
        <v>42017.344236111108</v>
      </c>
      <c r="Q3441" s="13">
        <f t="shared" si="320"/>
        <v>42047.344236111108</v>
      </c>
      <c r="R3441" s="7">
        <f t="shared" si="321"/>
        <v>53.07692307692308</v>
      </c>
      <c r="S3441" t="str">
        <f t="shared" si="322"/>
        <v>theater</v>
      </c>
      <c r="T3441" t="str">
        <f t="shared" si="323"/>
        <v>musical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6">
        <f t="shared" si="318"/>
        <v>0.06</v>
      </c>
      <c r="P3442" s="13">
        <f t="shared" si="319"/>
        <v>42157.348090277781</v>
      </c>
      <c r="Q3442" s="13">
        <f t="shared" si="320"/>
        <v>42217.333333333328</v>
      </c>
      <c r="R3442" s="7">
        <f t="shared" si="321"/>
        <v>300</v>
      </c>
      <c r="S3442" t="str">
        <f t="shared" si="322"/>
        <v>theater</v>
      </c>
      <c r="T3442" t="str">
        <f t="shared" si="323"/>
        <v>musical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6">
        <f t="shared" si="318"/>
        <v>11.450000000000001</v>
      </c>
      <c r="P3443" s="13">
        <f t="shared" si="319"/>
        <v>42009.243263888886</v>
      </c>
      <c r="Q3443" s="13">
        <f t="shared" si="320"/>
        <v>42039.243263888886</v>
      </c>
      <c r="R3443" s="7">
        <f t="shared" si="321"/>
        <v>286.25</v>
      </c>
      <c r="S3443" t="str">
        <f t="shared" si="322"/>
        <v>theater</v>
      </c>
      <c r="T3443" t="str">
        <f t="shared" si="323"/>
        <v>musical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6">
        <f t="shared" si="318"/>
        <v>0.36666666666666664</v>
      </c>
      <c r="P3444" s="13">
        <f t="shared" si="319"/>
        <v>42013.174502314811</v>
      </c>
      <c r="Q3444" s="13">
        <f t="shared" si="320"/>
        <v>42051.174502314811</v>
      </c>
      <c r="R3444" s="7">
        <f t="shared" si="321"/>
        <v>36.666666666666664</v>
      </c>
      <c r="S3444" t="str">
        <f t="shared" si="322"/>
        <v>theater</v>
      </c>
      <c r="T3444" t="str">
        <f t="shared" si="323"/>
        <v>musical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6">
        <f t="shared" si="318"/>
        <v>52.16</v>
      </c>
      <c r="P3445" s="13">
        <f t="shared" si="319"/>
        <v>41858.511782407404</v>
      </c>
      <c r="Q3445" s="13">
        <f t="shared" si="320"/>
        <v>41888.625</v>
      </c>
      <c r="R3445" s="7">
        <f t="shared" si="321"/>
        <v>49.20754716981132</v>
      </c>
      <c r="S3445" t="str">
        <f t="shared" si="322"/>
        <v>theater</v>
      </c>
      <c r="T3445" t="str">
        <f t="shared" si="323"/>
        <v>musical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6">
        <f t="shared" si="318"/>
        <v>2E-3</v>
      </c>
      <c r="P3446" s="13">
        <f t="shared" si="319"/>
        <v>42460.070613425924</v>
      </c>
      <c r="Q3446" s="13">
        <f t="shared" si="320"/>
        <v>42489.981944444444</v>
      </c>
      <c r="R3446" s="7">
        <f t="shared" si="321"/>
        <v>1</v>
      </c>
      <c r="S3446" t="str">
        <f t="shared" si="322"/>
        <v>theater</v>
      </c>
      <c r="T3446" t="str">
        <f t="shared" si="323"/>
        <v>musical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6">
        <f t="shared" si="318"/>
        <v>1.25</v>
      </c>
      <c r="P3447" s="13">
        <f t="shared" si="319"/>
        <v>41861.517094907409</v>
      </c>
      <c r="Q3447" s="13">
        <f t="shared" si="320"/>
        <v>41882.517094907409</v>
      </c>
      <c r="R3447" s="7">
        <f t="shared" si="321"/>
        <v>12.5</v>
      </c>
      <c r="S3447" t="str">
        <f t="shared" si="322"/>
        <v>theater</v>
      </c>
      <c r="T3447" t="str">
        <f t="shared" si="323"/>
        <v>musical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6">
        <f t="shared" si="318"/>
        <v>54.52</v>
      </c>
      <c r="P3448" s="13">
        <f t="shared" si="319"/>
        <v>42293.603541666671</v>
      </c>
      <c r="Q3448" s="13">
        <f t="shared" si="320"/>
        <v>42351.999305555553</v>
      </c>
      <c r="R3448" s="7">
        <f t="shared" si="321"/>
        <v>109.04</v>
      </c>
      <c r="S3448" t="str">
        <f t="shared" si="322"/>
        <v>theater</v>
      </c>
      <c r="T3448" t="str">
        <f t="shared" si="323"/>
        <v>musical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6">
        <f t="shared" si="318"/>
        <v>25</v>
      </c>
      <c r="P3449" s="13">
        <f t="shared" si="319"/>
        <v>42242.738680555558</v>
      </c>
      <c r="Q3449" s="13">
        <f t="shared" si="320"/>
        <v>42272.738680555558</v>
      </c>
      <c r="R3449" s="7">
        <f t="shared" si="321"/>
        <v>41.666666666666664</v>
      </c>
      <c r="S3449" t="str">
        <f t="shared" si="322"/>
        <v>theater</v>
      </c>
      <c r="T3449" t="str">
        <f t="shared" si="323"/>
        <v>musical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6">
        <f t="shared" si="318"/>
        <v>0</v>
      </c>
      <c r="P3450" s="13">
        <f t="shared" si="319"/>
        <v>42172.436099537037</v>
      </c>
      <c r="Q3450" s="13">
        <f t="shared" si="320"/>
        <v>42202.426388888889</v>
      </c>
      <c r="R3450" s="7" t="e">
        <f t="shared" si="321"/>
        <v>#DIV/0!</v>
      </c>
      <c r="S3450" t="str">
        <f t="shared" si="322"/>
        <v>theater</v>
      </c>
      <c r="T3450" t="str">
        <f t="shared" si="323"/>
        <v>musical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6">
        <f t="shared" si="318"/>
        <v>3.4125000000000001</v>
      </c>
      <c r="P3451" s="13">
        <f t="shared" si="319"/>
        <v>42095.124675925923</v>
      </c>
      <c r="Q3451" s="13">
        <f t="shared" si="320"/>
        <v>42125.124675925923</v>
      </c>
      <c r="R3451" s="7">
        <f t="shared" si="321"/>
        <v>22.75</v>
      </c>
      <c r="S3451" t="str">
        <f t="shared" si="322"/>
        <v>theater</v>
      </c>
      <c r="T3451" t="str">
        <f t="shared" si="323"/>
        <v>musical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6">
        <f t="shared" si="318"/>
        <v>0</v>
      </c>
      <c r="P3452" s="13">
        <f t="shared" si="319"/>
        <v>42236.026053240741</v>
      </c>
      <c r="Q3452" s="13">
        <f t="shared" si="320"/>
        <v>42266.026053240741</v>
      </c>
      <c r="R3452" s="7" t="e">
        <f t="shared" si="321"/>
        <v>#DIV/0!</v>
      </c>
      <c r="S3452" t="str">
        <f t="shared" si="322"/>
        <v>theater</v>
      </c>
      <c r="T3452" t="str">
        <f t="shared" si="323"/>
        <v>musical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6">
        <f t="shared" si="318"/>
        <v>46.36363636363636</v>
      </c>
      <c r="P3453" s="13">
        <f t="shared" si="319"/>
        <v>42057.027858796297</v>
      </c>
      <c r="Q3453" s="13">
        <f t="shared" si="320"/>
        <v>42116.986192129625</v>
      </c>
      <c r="R3453" s="7">
        <f t="shared" si="321"/>
        <v>70.833333333333329</v>
      </c>
      <c r="S3453" t="str">
        <f t="shared" si="322"/>
        <v>theater</v>
      </c>
      <c r="T3453" t="str">
        <f t="shared" si="323"/>
        <v>musical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6">
        <f t="shared" si="318"/>
        <v>0</v>
      </c>
      <c r="P3454" s="13">
        <f t="shared" si="319"/>
        <v>42291.583287037036</v>
      </c>
      <c r="Q3454" s="13">
        <f t="shared" si="320"/>
        <v>42351.624953703707</v>
      </c>
      <c r="R3454" s="7" t="e">
        <f t="shared" si="321"/>
        <v>#DIV/0!</v>
      </c>
      <c r="S3454" t="str">
        <f t="shared" si="322"/>
        <v>theater</v>
      </c>
      <c r="T3454" t="str">
        <f t="shared" si="323"/>
        <v>musical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6">
        <f t="shared" si="318"/>
        <v>1.9999999999999998E-4</v>
      </c>
      <c r="P3455" s="13">
        <f t="shared" si="319"/>
        <v>42436.844490740739</v>
      </c>
      <c r="Q3455" s="13">
        <f t="shared" si="320"/>
        <v>42495.458333333328</v>
      </c>
      <c r="R3455" s="7">
        <f t="shared" si="321"/>
        <v>1</v>
      </c>
      <c r="S3455" t="str">
        <f t="shared" si="322"/>
        <v>theater</v>
      </c>
      <c r="T3455" t="str">
        <f t="shared" si="323"/>
        <v>musical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6">
        <f t="shared" si="318"/>
        <v>3.3333333333333333E-2</v>
      </c>
      <c r="P3456" s="13">
        <f t="shared" si="319"/>
        <v>41942.59710648148</v>
      </c>
      <c r="Q3456" s="13">
        <f t="shared" si="320"/>
        <v>41972.638773148152</v>
      </c>
      <c r="R3456" s="7">
        <f t="shared" si="321"/>
        <v>1</v>
      </c>
      <c r="S3456" t="str">
        <f t="shared" si="322"/>
        <v>theater</v>
      </c>
      <c r="T3456" t="str">
        <f t="shared" si="323"/>
        <v>musical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6">
        <f t="shared" si="318"/>
        <v>51.023391812865491</v>
      </c>
      <c r="P3457" s="13">
        <f t="shared" si="319"/>
        <v>41880.503437499996</v>
      </c>
      <c r="Q3457" s="13">
        <f t="shared" si="320"/>
        <v>41904.915972222225</v>
      </c>
      <c r="R3457" s="7">
        <f t="shared" si="321"/>
        <v>147.88135593220338</v>
      </c>
      <c r="S3457" t="str">
        <f t="shared" si="322"/>
        <v>theater</v>
      </c>
      <c r="T3457" t="str">
        <f t="shared" si="323"/>
        <v>musical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6">
        <f t="shared" ref="O3458:O3521" si="324">(E3458/D3458)*100</f>
        <v>20</v>
      </c>
      <c r="P3458" s="13">
        <f t="shared" ref="P3458:P3521" si="325">(((J3458/60)/60)/24)+DATE(1970,1,1)+(-6/24)</f>
        <v>41946.686909722222</v>
      </c>
      <c r="Q3458" s="13">
        <f t="shared" ref="Q3458:Q3521" si="326">(((I3458/60)/60)/24)+DATE(1970,1,1)+(-6/24)</f>
        <v>41966.686909722222</v>
      </c>
      <c r="R3458" s="7">
        <f t="shared" ref="R3458:R3521" si="327">E3458/L3458</f>
        <v>100</v>
      </c>
      <c r="S3458" t="str">
        <f t="shared" ref="S3458:S3521" si="328">LEFT(N3458,SEARCH("/",N3458,1)-1)</f>
        <v>theater</v>
      </c>
      <c r="T3458" t="str">
        <f t="shared" ref="T3458:T3521" si="329">RIGHT(N3458,LEN(N3458)-SEARCH("/",N3458,1))</f>
        <v>musical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6">
        <f t="shared" si="324"/>
        <v>35.24</v>
      </c>
      <c r="P3459" s="13">
        <f t="shared" si="325"/>
        <v>42649.373460648145</v>
      </c>
      <c r="Q3459" s="13">
        <f t="shared" si="326"/>
        <v>42692.791666666672</v>
      </c>
      <c r="R3459" s="7">
        <f t="shared" si="327"/>
        <v>56.838709677419352</v>
      </c>
      <c r="S3459" t="str">
        <f t="shared" si="328"/>
        <v>theater</v>
      </c>
      <c r="T3459" t="str">
        <f t="shared" si="329"/>
        <v>musical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6">
        <f t="shared" si="324"/>
        <v>4.246666666666667</v>
      </c>
      <c r="P3460" s="13">
        <f t="shared" si="325"/>
        <v>42700.916365740741</v>
      </c>
      <c r="Q3460" s="13">
        <f t="shared" si="326"/>
        <v>42748.915972222225</v>
      </c>
      <c r="R3460" s="7">
        <f t="shared" si="327"/>
        <v>176.94444444444446</v>
      </c>
      <c r="S3460" t="str">
        <f t="shared" si="328"/>
        <v>theater</v>
      </c>
      <c r="T3460" t="str">
        <f t="shared" si="329"/>
        <v>musical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6">
        <f t="shared" si="324"/>
        <v>36.457142857142856</v>
      </c>
      <c r="P3461" s="13">
        <f t="shared" si="325"/>
        <v>42450.63282407407</v>
      </c>
      <c r="Q3461" s="13">
        <f t="shared" si="326"/>
        <v>42480.63282407407</v>
      </c>
      <c r="R3461" s="7">
        <f t="shared" si="327"/>
        <v>127.6</v>
      </c>
      <c r="S3461" t="str">
        <f t="shared" si="328"/>
        <v>theater</v>
      </c>
      <c r="T3461" t="str">
        <f t="shared" si="329"/>
        <v>musical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6">
        <f t="shared" si="324"/>
        <v>0</v>
      </c>
      <c r="P3462" s="13">
        <f t="shared" si="325"/>
        <v>42226.444780092599</v>
      </c>
      <c r="Q3462" s="13">
        <f t="shared" si="326"/>
        <v>42261.444780092599</v>
      </c>
      <c r="R3462" s="7" t="e">
        <f t="shared" si="327"/>
        <v>#DIV/0!</v>
      </c>
      <c r="S3462" t="str">
        <f t="shared" si="328"/>
        <v>theater</v>
      </c>
      <c r="T3462" t="str">
        <f t="shared" si="329"/>
        <v>musical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6">
        <f t="shared" si="324"/>
        <v>30.866666666666664</v>
      </c>
      <c r="P3463" s="13">
        <f t="shared" si="325"/>
        <v>41975.450636574074</v>
      </c>
      <c r="Q3463" s="13">
        <f t="shared" si="326"/>
        <v>42005.450636574074</v>
      </c>
      <c r="R3463" s="7">
        <f t="shared" si="327"/>
        <v>66.142857142857139</v>
      </c>
      <c r="S3463" t="str">
        <f t="shared" si="328"/>
        <v>theater</v>
      </c>
      <c r="T3463" t="str">
        <f t="shared" si="329"/>
        <v>musical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6">
        <f t="shared" si="324"/>
        <v>6.5454545454545459</v>
      </c>
      <c r="P3464" s="13">
        <f t="shared" si="325"/>
        <v>42053.422824074078</v>
      </c>
      <c r="Q3464" s="13">
        <f t="shared" si="326"/>
        <v>42113.381157407406</v>
      </c>
      <c r="R3464" s="7">
        <f t="shared" si="327"/>
        <v>108</v>
      </c>
      <c r="S3464" t="str">
        <f t="shared" si="328"/>
        <v>theater</v>
      </c>
      <c r="T3464" t="str">
        <f t="shared" si="329"/>
        <v>musical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6">
        <f t="shared" si="324"/>
        <v>4.0000000000000001E-3</v>
      </c>
      <c r="P3465" s="13">
        <f t="shared" si="325"/>
        <v>42590.427152777775</v>
      </c>
      <c r="Q3465" s="13">
        <f t="shared" si="326"/>
        <v>42650.382638888885</v>
      </c>
      <c r="R3465" s="7">
        <f t="shared" si="327"/>
        <v>1</v>
      </c>
      <c r="S3465" t="str">
        <f t="shared" si="328"/>
        <v>theater</v>
      </c>
      <c r="T3465" t="str">
        <f t="shared" si="329"/>
        <v>musical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6">
        <f t="shared" si="324"/>
        <v>5.5</v>
      </c>
      <c r="P3466" s="13">
        <f t="shared" si="325"/>
        <v>42104.531597222223</v>
      </c>
      <c r="Q3466" s="13">
        <f t="shared" si="326"/>
        <v>42134.531597222223</v>
      </c>
      <c r="R3466" s="7">
        <f t="shared" si="327"/>
        <v>18.333333333333332</v>
      </c>
      <c r="S3466" t="str">
        <f t="shared" si="328"/>
        <v>theater</v>
      </c>
      <c r="T3466" t="str">
        <f t="shared" si="329"/>
        <v>musical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6">
        <f t="shared" si="324"/>
        <v>0</v>
      </c>
      <c r="P3467" s="13">
        <f t="shared" si="325"/>
        <v>41899.377071759263</v>
      </c>
      <c r="Q3467" s="13">
        <f t="shared" si="326"/>
        <v>41916.958333333336</v>
      </c>
      <c r="R3467" s="7" t="e">
        <f t="shared" si="327"/>
        <v>#DIV/0!</v>
      </c>
      <c r="S3467" t="str">
        <f t="shared" si="328"/>
        <v>theater</v>
      </c>
      <c r="T3467" t="str">
        <f t="shared" si="329"/>
        <v>musical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6">
        <f t="shared" si="324"/>
        <v>2.1428571428571428</v>
      </c>
      <c r="P3468" s="13">
        <f t="shared" si="325"/>
        <v>42297.566284722227</v>
      </c>
      <c r="Q3468" s="13">
        <f t="shared" si="326"/>
        <v>42338.458333333328</v>
      </c>
      <c r="R3468" s="7">
        <f t="shared" si="327"/>
        <v>7.5</v>
      </c>
      <c r="S3468" t="str">
        <f t="shared" si="328"/>
        <v>theater</v>
      </c>
      <c r="T3468" t="str">
        <f t="shared" si="329"/>
        <v>musical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6">
        <f t="shared" si="324"/>
        <v>0</v>
      </c>
      <c r="P3469" s="13">
        <f t="shared" si="325"/>
        <v>42284.893969907411</v>
      </c>
      <c r="Q3469" s="13">
        <f t="shared" si="326"/>
        <v>42324.935636574075</v>
      </c>
      <c r="R3469" s="7" t="e">
        <f t="shared" si="327"/>
        <v>#DIV/0!</v>
      </c>
      <c r="S3469" t="str">
        <f t="shared" si="328"/>
        <v>theater</v>
      </c>
      <c r="T3469" t="str">
        <f t="shared" si="329"/>
        <v>musical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6">
        <f t="shared" si="324"/>
        <v>16.420000000000002</v>
      </c>
      <c r="P3470" s="13">
        <f t="shared" si="325"/>
        <v>42408.991747685184</v>
      </c>
      <c r="Q3470" s="13">
        <f t="shared" si="326"/>
        <v>42436.957638888889</v>
      </c>
      <c r="R3470" s="7">
        <f t="shared" si="327"/>
        <v>68.416666666666671</v>
      </c>
      <c r="S3470" t="str">
        <f t="shared" si="328"/>
        <v>theater</v>
      </c>
      <c r="T3470" t="str">
        <f t="shared" si="329"/>
        <v>musical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6">
        <f t="shared" si="324"/>
        <v>0.1</v>
      </c>
      <c r="P3471" s="13">
        <f t="shared" si="325"/>
        <v>42665.720347222217</v>
      </c>
      <c r="Q3471" s="13">
        <f t="shared" si="326"/>
        <v>42695.762013888889</v>
      </c>
      <c r="R3471" s="7">
        <f t="shared" si="327"/>
        <v>1</v>
      </c>
      <c r="S3471" t="str">
        <f t="shared" si="328"/>
        <v>theater</v>
      </c>
      <c r="T3471" t="str">
        <f t="shared" si="329"/>
        <v>musical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6">
        <f t="shared" si="324"/>
        <v>4.8099999999999996</v>
      </c>
      <c r="P3472" s="13">
        <f t="shared" si="325"/>
        <v>42140.171319444446</v>
      </c>
      <c r="Q3472" s="13">
        <f t="shared" si="326"/>
        <v>42171.729166666672</v>
      </c>
      <c r="R3472" s="7">
        <f t="shared" si="327"/>
        <v>60.125</v>
      </c>
      <c r="S3472" t="str">
        <f t="shared" si="328"/>
        <v>theater</v>
      </c>
      <c r="T3472" t="str">
        <f t="shared" si="329"/>
        <v>musical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6">
        <f t="shared" si="324"/>
        <v>6</v>
      </c>
      <c r="P3473" s="13">
        <f t="shared" si="325"/>
        <v>42598.499155092592</v>
      </c>
      <c r="Q3473" s="13">
        <f t="shared" si="326"/>
        <v>42643.499155092592</v>
      </c>
      <c r="R3473" s="7">
        <f t="shared" si="327"/>
        <v>15</v>
      </c>
      <c r="S3473" t="str">
        <f t="shared" si="328"/>
        <v>theater</v>
      </c>
      <c r="T3473" t="str">
        <f t="shared" si="329"/>
        <v>musical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6">
        <f t="shared" si="324"/>
        <v>9.31</v>
      </c>
      <c r="P3474" s="13">
        <f t="shared" si="325"/>
        <v>42204.921018518522</v>
      </c>
      <c r="Q3474" s="13">
        <f t="shared" si="326"/>
        <v>42234.921018518522</v>
      </c>
      <c r="R3474" s="7">
        <f t="shared" si="327"/>
        <v>60.064516129032256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6">
        <f t="shared" si="324"/>
        <v>7.24</v>
      </c>
      <c r="P3475" s="13">
        <f t="shared" si="325"/>
        <v>42040.955000000002</v>
      </c>
      <c r="Q3475" s="13">
        <f t="shared" si="326"/>
        <v>42085.91333333333</v>
      </c>
      <c r="R3475" s="7">
        <f t="shared" si="327"/>
        <v>72.400000000000006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6">
        <f t="shared" si="324"/>
        <v>10</v>
      </c>
      <c r="P3476" s="13">
        <f t="shared" si="325"/>
        <v>42203.427766203706</v>
      </c>
      <c r="Q3476" s="13">
        <f t="shared" si="326"/>
        <v>42233.427766203706</v>
      </c>
      <c r="R3476" s="7">
        <f t="shared" si="327"/>
        <v>100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6">
        <f t="shared" si="324"/>
        <v>11.272727272727273</v>
      </c>
      <c r="P3477" s="13">
        <f t="shared" si="325"/>
        <v>41983.502847222218</v>
      </c>
      <c r="Q3477" s="13">
        <f t="shared" si="326"/>
        <v>42013.890972222223</v>
      </c>
      <c r="R3477" s="7">
        <f t="shared" si="327"/>
        <v>51.666666666666664</v>
      </c>
      <c r="S3477" t="str">
        <f t="shared" si="328"/>
        <v>theater</v>
      </c>
      <c r="T3477" t="str">
        <f t="shared" si="329"/>
        <v>plays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6">
        <f t="shared" si="324"/>
        <v>15.411764705882353</v>
      </c>
      <c r="P3478" s="13">
        <f t="shared" si="325"/>
        <v>41968.427465277782</v>
      </c>
      <c r="Q3478" s="13">
        <f t="shared" si="326"/>
        <v>42028.25</v>
      </c>
      <c r="R3478" s="7">
        <f t="shared" si="327"/>
        <v>32.75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6">
        <f t="shared" si="324"/>
        <v>0</v>
      </c>
      <c r="P3479" s="13">
        <f t="shared" si="325"/>
        <v>42102.774398148147</v>
      </c>
      <c r="Q3479" s="13">
        <f t="shared" si="326"/>
        <v>42112.6875</v>
      </c>
      <c r="R3479" s="7" t="e">
        <f t="shared" si="327"/>
        <v>#DIV/0!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6">
        <f t="shared" si="324"/>
        <v>28.466666666666669</v>
      </c>
      <c r="P3480" s="13">
        <f t="shared" si="325"/>
        <v>42089.651574074072</v>
      </c>
      <c r="Q3480" s="13">
        <f t="shared" si="326"/>
        <v>42149.651574074072</v>
      </c>
      <c r="R3480" s="7">
        <f t="shared" si="327"/>
        <v>61</v>
      </c>
      <c r="S3480" t="str">
        <f t="shared" si="328"/>
        <v>theater</v>
      </c>
      <c r="T3480" t="str">
        <f t="shared" si="329"/>
        <v>plays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6">
        <f t="shared" si="324"/>
        <v>13.333333333333334</v>
      </c>
      <c r="P3481" s="13">
        <f t="shared" si="325"/>
        <v>42122.443159722221</v>
      </c>
      <c r="Q3481" s="13">
        <f t="shared" si="326"/>
        <v>42152.443159722221</v>
      </c>
      <c r="R3481" s="7">
        <f t="shared" si="327"/>
        <v>10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6">
        <f t="shared" si="324"/>
        <v>0.66666666666666674</v>
      </c>
      <c r="P3482" s="13">
        <f t="shared" si="325"/>
        <v>42048.461724537032</v>
      </c>
      <c r="Q3482" s="13">
        <f t="shared" si="326"/>
        <v>42086.5</v>
      </c>
      <c r="R3482" s="7">
        <f t="shared" si="327"/>
        <v>10</v>
      </c>
      <c r="S3482" t="str">
        <f t="shared" si="328"/>
        <v>theater</v>
      </c>
      <c r="T3482" t="str">
        <f t="shared" si="329"/>
        <v>plays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6">
        <f t="shared" si="324"/>
        <v>21.428571428571427</v>
      </c>
      <c r="P3483" s="13">
        <f t="shared" si="325"/>
        <v>42297.441006944442</v>
      </c>
      <c r="Q3483" s="13">
        <f t="shared" si="326"/>
        <v>42320.040972222225</v>
      </c>
      <c r="R3483" s="7">
        <f t="shared" si="327"/>
        <v>37.5</v>
      </c>
      <c r="S3483" t="str">
        <f t="shared" si="328"/>
        <v>theater</v>
      </c>
      <c r="T3483" t="str">
        <f t="shared" si="329"/>
        <v>plays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6">
        <f t="shared" si="324"/>
        <v>18</v>
      </c>
      <c r="P3484" s="13">
        <f t="shared" si="325"/>
        <v>41813.688715277778</v>
      </c>
      <c r="Q3484" s="13">
        <f t="shared" si="326"/>
        <v>41835.666666666664</v>
      </c>
      <c r="R3484" s="7">
        <f t="shared" si="327"/>
        <v>45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6">
        <f t="shared" si="324"/>
        <v>20.125</v>
      </c>
      <c r="P3485" s="13">
        <f t="shared" si="325"/>
        <v>42548.199861111112</v>
      </c>
      <c r="Q3485" s="13">
        <f t="shared" si="326"/>
        <v>42568.199861111112</v>
      </c>
      <c r="R3485" s="7">
        <f t="shared" si="327"/>
        <v>100.625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6">
        <f t="shared" si="324"/>
        <v>17.899999999999999</v>
      </c>
      <c r="P3486" s="13">
        <f t="shared" si="325"/>
        <v>41832.839756944442</v>
      </c>
      <c r="Q3486" s="13">
        <f t="shared" si="326"/>
        <v>41862.829143518517</v>
      </c>
      <c r="R3486" s="7">
        <f t="shared" si="327"/>
        <v>25.571428571428573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6">
        <f t="shared" si="324"/>
        <v>0</v>
      </c>
      <c r="P3487" s="13">
        <f t="shared" si="325"/>
        <v>42325.670717592591</v>
      </c>
      <c r="Q3487" s="13">
        <f t="shared" si="326"/>
        <v>42355.670717592591</v>
      </c>
      <c r="R3487" s="7" t="e">
        <f t="shared" si="327"/>
        <v>#DIV/0!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6">
        <f t="shared" si="324"/>
        <v>2</v>
      </c>
      <c r="P3488" s="13">
        <f t="shared" si="325"/>
        <v>41857.964629629627</v>
      </c>
      <c r="Q3488" s="13">
        <f t="shared" si="326"/>
        <v>41887.964629629627</v>
      </c>
      <c r="R3488" s="7">
        <f t="shared" si="327"/>
        <v>25</v>
      </c>
      <c r="S3488" t="str">
        <f t="shared" si="328"/>
        <v>theater</v>
      </c>
      <c r="T3488" t="str">
        <f t="shared" si="329"/>
        <v>plays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6">
        <f t="shared" si="324"/>
        <v>0</v>
      </c>
      <c r="P3489" s="13">
        <f t="shared" si="325"/>
        <v>41793.460231481484</v>
      </c>
      <c r="Q3489" s="13">
        <f t="shared" si="326"/>
        <v>41823.460231481484</v>
      </c>
      <c r="R3489" s="7" t="e">
        <f t="shared" si="327"/>
        <v>#DIV/0!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6">
        <f t="shared" si="324"/>
        <v>0</v>
      </c>
      <c r="P3490" s="13">
        <f t="shared" si="325"/>
        <v>41793.564259259263</v>
      </c>
      <c r="Q3490" s="13">
        <f t="shared" si="326"/>
        <v>41824.915972222225</v>
      </c>
      <c r="R3490" s="7" t="e">
        <f t="shared" si="327"/>
        <v>#DIV/0!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6">
        <f t="shared" si="324"/>
        <v>10</v>
      </c>
      <c r="P3491" s="13">
        <f t="shared" si="325"/>
        <v>41831.447939814818</v>
      </c>
      <c r="Q3491" s="13">
        <f t="shared" si="326"/>
        <v>41861.447939814818</v>
      </c>
      <c r="R3491" s="7">
        <f t="shared" si="327"/>
        <v>10</v>
      </c>
      <c r="S3491" t="str">
        <f t="shared" si="328"/>
        <v>theater</v>
      </c>
      <c r="T3491" t="str">
        <f t="shared" si="329"/>
        <v>plays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324"/>
        <v>2.3764705882352941</v>
      </c>
      <c r="P3492" s="13">
        <f t="shared" si="325"/>
        <v>42621.139340277776</v>
      </c>
      <c r="Q3492" s="13">
        <f t="shared" si="326"/>
        <v>42651.139340277776</v>
      </c>
      <c r="R3492" s="7">
        <f t="shared" si="327"/>
        <v>202</v>
      </c>
      <c r="S3492" t="str">
        <f t="shared" si="328"/>
        <v>theater</v>
      </c>
      <c r="T3492" t="str">
        <f t="shared" si="329"/>
        <v>plays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6">
        <f t="shared" si="324"/>
        <v>1</v>
      </c>
      <c r="P3493" s="13">
        <f t="shared" si="325"/>
        <v>42164.049722222218</v>
      </c>
      <c r="Q3493" s="13">
        <f t="shared" si="326"/>
        <v>42190.707638888889</v>
      </c>
      <c r="R3493" s="7">
        <f t="shared" si="327"/>
        <v>25</v>
      </c>
      <c r="S3493" t="str">
        <f t="shared" si="328"/>
        <v>theater</v>
      </c>
      <c r="T3493" t="str">
        <f t="shared" si="329"/>
        <v>plays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6">
        <f t="shared" si="324"/>
        <v>0.66666666666666674</v>
      </c>
      <c r="P3494" s="13">
        <f t="shared" si="325"/>
        <v>42333.445821759262</v>
      </c>
      <c r="Q3494" s="13">
        <f t="shared" si="326"/>
        <v>42361.429166666669</v>
      </c>
      <c r="R3494" s="7">
        <f t="shared" si="327"/>
        <v>500</v>
      </c>
      <c r="S3494" t="str">
        <f t="shared" si="328"/>
        <v>theater</v>
      </c>
      <c r="T3494" t="str">
        <f t="shared" si="329"/>
        <v>musical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6">
        <f t="shared" si="324"/>
        <v>3.267605633802817</v>
      </c>
      <c r="P3495" s="13">
        <f t="shared" si="325"/>
        <v>42138.548819444448</v>
      </c>
      <c r="Q3495" s="13">
        <f t="shared" si="326"/>
        <v>42170.548819444448</v>
      </c>
      <c r="R3495" s="7">
        <f t="shared" si="327"/>
        <v>29</v>
      </c>
      <c r="S3495" t="str">
        <f t="shared" si="328"/>
        <v>theater</v>
      </c>
      <c r="T3495" t="str">
        <f t="shared" si="329"/>
        <v>musical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6">
        <f t="shared" si="324"/>
        <v>0</v>
      </c>
      <c r="P3496" s="13">
        <f t="shared" si="325"/>
        <v>42666.416932870372</v>
      </c>
      <c r="Q3496" s="13">
        <f t="shared" si="326"/>
        <v>42696.458599537036</v>
      </c>
      <c r="R3496" s="7" t="e">
        <f t="shared" si="327"/>
        <v>#DIV/0!</v>
      </c>
      <c r="S3496" t="str">
        <f t="shared" si="328"/>
        <v>theater</v>
      </c>
      <c r="T3496" t="str">
        <f t="shared" si="329"/>
        <v>musical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6">
        <f t="shared" si="324"/>
        <v>0</v>
      </c>
      <c r="P3497" s="13">
        <f t="shared" si="325"/>
        <v>41766.442037037035</v>
      </c>
      <c r="Q3497" s="13">
        <f t="shared" si="326"/>
        <v>41826.442037037035</v>
      </c>
      <c r="R3497" s="7" t="e">
        <f t="shared" si="327"/>
        <v>#DIV/0!</v>
      </c>
      <c r="S3497" t="str">
        <f t="shared" si="328"/>
        <v>theater</v>
      </c>
      <c r="T3497" t="str">
        <f t="shared" si="329"/>
        <v>musical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6">
        <f t="shared" si="324"/>
        <v>0.27999999999999997</v>
      </c>
      <c r="P3498" s="13">
        <f t="shared" si="325"/>
        <v>42170.197013888886</v>
      </c>
      <c r="Q3498" s="13">
        <f t="shared" si="326"/>
        <v>42200.197013888886</v>
      </c>
      <c r="R3498" s="7">
        <f t="shared" si="327"/>
        <v>17.5</v>
      </c>
      <c r="S3498" t="str">
        <f t="shared" si="328"/>
        <v>theater</v>
      </c>
      <c r="T3498" t="str">
        <f t="shared" si="329"/>
        <v>musical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6">
        <f t="shared" si="324"/>
        <v>59.657142857142851</v>
      </c>
      <c r="P3499" s="13">
        <f t="shared" si="325"/>
        <v>41968.688993055555</v>
      </c>
      <c r="Q3499" s="13">
        <f t="shared" si="326"/>
        <v>41989.688993055555</v>
      </c>
      <c r="R3499" s="7">
        <f t="shared" si="327"/>
        <v>174</v>
      </c>
      <c r="S3499" t="str">
        <f t="shared" si="328"/>
        <v>theater</v>
      </c>
      <c r="T3499" t="str">
        <f t="shared" si="329"/>
        <v>musical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6">
        <f t="shared" si="324"/>
        <v>1</v>
      </c>
      <c r="P3500" s="13">
        <f t="shared" si="325"/>
        <v>42132.33048611111</v>
      </c>
      <c r="Q3500" s="13">
        <f t="shared" si="326"/>
        <v>42162.33048611111</v>
      </c>
      <c r="R3500" s="7">
        <f t="shared" si="327"/>
        <v>50</v>
      </c>
      <c r="S3500" t="str">
        <f t="shared" si="328"/>
        <v>theater</v>
      </c>
      <c r="T3500" t="str">
        <f t="shared" si="329"/>
        <v>musical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6">
        <f t="shared" si="324"/>
        <v>1.6666666666666667</v>
      </c>
      <c r="P3501" s="13">
        <f t="shared" si="325"/>
        <v>42201.186226851853</v>
      </c>
      <c r="Q3501" s="13">
        <f t="shared" si="326"/>
        <v>42244.6875</v>
      </c>
      <c r="R3501" s="7">
        <f t="shared" si="327"/>
        <v>5</v>
      </c>
      <c r="S3501" t="str">
        <f t="shared" si="328"/>
        <v>theater</v>
      </c>
      <c r="T3501" t="str">
        <f t="shared" si="329"/>
        <v>musical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6">
        <f t="shared" si="324"/>
        <v>4.4444444444444444E-3</v>
      </c>
      <c r="P3502" s="13">
        <f t="shared" si="325"/>
        <v>42688.779583333337</v>
      </c>
      <c r="Q3502" s="13">
        <f t="shared" si="326"/>
        <v>42748.779583333337</v>
      </c>
      <c r="R3502" s="7">
        <f t="shared" si="327"/>
        <v>1</v>
      </c>
      <c r="S3502" t="str">
        <f t="shared" si="328"/>
        <v>theater</v>
      </c>
      <c r="T3502" t="str">
        <f t="shared" si="329"/>
        <v>musical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6">
        <f t="shared" si="324"/>
        <v>89.666666666666657</v>
      </c>
      <c r="P3503" s="13">
        <f t="shared" si="325"/>
        <v>42084.631539351853</v>
      </c>
      <c r="Q3503" s="13">
        <f t="shared" si="326"/>
        <v>42114.631539351853</v>
      </c>
      <c r="R3503" s="7">
        <f t="shared" si="327"/>
        <v>145.40540540540542</v>
      </c>
      <c r="S3503" t="str">
        <f t="shared" si="328"/>
        <v>theater</v>
      </c>
      <c r="T3503" t="str">
        <f t="shared" si="329"/>
        <v>musical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6">
        <f t="shared" si="324"/>
        <v>1.4642857142857144</v>
      </c>
      <c r="P3504" s="13">
        <f t="shared" si="325"/>
        <v>41831.472777777781</v>
      </c>
      <c r="Q3504" s="13">
        <f t="shared" si="326"/>
        <v>41861.472777777781</v>
      </c>
      <c r="R3504" s="7">
        <f t="shared" si="327"/>
        <v>205</v>
      </c>
      <c r="S3504" t="str">
        <f t="shared" si="328"/>
        <v>theater</v>
      </c>
      <c r="T3504" t="str">
        <f t="shared" si="329"/>
        <v>musical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6">
        <f t="shared" si="324"/>
        <v>4.0199999999999996</v>
      </c>
      <c r="P3505" s="13">
        <f t="shared" si="325"/>
        <v>42410.68105324074</v>
      </c>
      <c r="Q3505" s="13">
        <f t="shared" si="326"/>
        <v>42440.68105324074</v>
      </c>
      <c r="R3505" s="7">
        <f t="shared" si="327"/>
        <v>100.5</v>
      </c>
      <c r="S3505" t="str">
        <f t="shared" si="328"/>
        <v>theater</v>
      </c>
      <c r="T3505" t="str">
        <f t="shared" si="329"/>
        <v>musical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6">
        <f t="shared" si="324"/>
        <v>4.004545454545454</v>
      </c>
      <c r="P3506" s="13">
        <f t="shared" si="325"/>
        <v>41982.487071759257</v>
      </c>
      <c r="Q3506" s="13">
        <f t="shared" si="326"/>
        <v>42014.957638888889</v>
      </c>
      <c r="R3506" s="7">
        <f t="shared" si="327"/>
        <v>55.0625</v>
      </c>
      <c r="S3506" t="str">
        <f t="shared" si="328"/>
        <v>theater</v>
      </c>
      <c r="T3506" t="str">
        <f t="shared" si="329"/>
        <v>musical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6">
        <f t="shared" si="324"/>
        <v>8.52</v>
      </c>
      <c r="P3507" s="13">
        <f t="shared" si="325"/>
        <v>41975.426111111112</v>
      </c>
      <c r="Q3507" s="13">
        <f t="shared" si="326"/>
        <v>42006.426111111112</v>
      </c>
      <c r="R3507" s="7">
        <f t="shared" si="327"/>
        <v>47.333333333333336</v>
      </c>
      <c r="S3507" t="str">
        <f t="shared" si="328"/>
        <v>theater</v>
      </c>
      <c r="T3507" t="str">
        <f t="shared" si="329"/>
        <v>musical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6">
        <f t="shared" si="324"/>
        <v>0</v>
      </c>
      <c r="P3508" s="13">
        <f t="shared" si="325"/>
        <v>42268.876226851848</v>
      </c>
      <c r="Q3508" s="13">
        <f t="shared" si="326"/>
        <v>42298.876226851848</v>
      </c>
      <c r="R3508" s="7" t="e">
        <f t="shared" si="327"/>
        <v>#DIV/0!</v>
      </c>
      <c r="S3508" t="str">
        <f t="shared" si="328"/>
        <v>theater</v>
      </c>
      <c r="T3508" t="str">
        <f t="shared" si="329"/>
        <v>musical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6">
        <f t="shared" si="324"/>
        <v>19.650000000000002</v>
      </c>
      <c r="P3509" s="13">
        <f t="shared" si="325"/>
        <v>42403.721851851849</v>
      </c>
      <c r="Q3509" s="13">
        <f t="shared" si="326"/>
        <v>42433.721851851849</v>
      </c>
      <c r="R3509" s="7">
        <f t="shared" si="327"/>
        <v>58.95</v>
      </c>
      <c r="S3509" t="str">
        <f t="shared" si="328"/>
        <v>theater</v>
      </c>
      <c r="T3509" t="str">
        <f t="shared" si="329"/>
        <v>musical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6">
        <f t="shared" si="324"/>
        <v>0</v>
      </c>
      <c r="P3510" s="13">
        <f t="shared" si="325"/>
        <v>42526.75953703704</v>
      </c>
      <c r="Q3510" s="13">
        <f t="shared" si="326"/>
        <v>42582.041666666672</v>
      </c>
      <c r="R3510" s="7" t="e">
        <f t="shared" si="327"/>
        <v>#DIV/0!</v>
      </c>
      <c r="S3510" t="str">
        <f t="shared" si="328"/>
        <v>theater</v>
      </c>
      <c r="T3510" t="str">
        <f t="shared" si="329"/>
        <v>musical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6">
        <f t="shared" si="324"/>
        <v>2E-3</v>
      </c>
      <c r="P3511" s="13">
        <f t="shared" si="325"/>
        <v>41849.637037037035</v>
      </c>
      <c r="Q3511" s="13">
        <f t="shared" si="326"/>
        <v>41909.637037037035</v>
      </c>
      <c r="R3511" s="7">
        <f t="shared" si="327"/>
        <v>1.5</v>
      </c>
      <c r="S3511" t="str">
        <f t="shared" si="328"/>
        <v>theater</v>
      </c>
      <c r="T3511" t="str">
        <f t="shared" si="329"/>
        <v>musical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6">
        <f t="shared" si="324"/>
        <v>6.6666666666666666E-2</v>
      </c>
      <c r="P3512" s="13">
        <f t="shared" si="325"/>
        <v>41799.009039351848</v>
      </c>
      <c r="Q3512" s="13">
        <f t="shared" si="326"/>
        <v>41819.009039351848</v>
      </c>
      <c r="R3512" s="7">
        <f t="shared" si="327"/>
        <v>5</v>
      </c>
      <c r="S3512" t="str">
        <f t="shared" si="328"/>
        <v>theater</v>
      </c>
      <c r="T3512" t="str">
        <f t="shared" si="329"/>
        <v>musical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6">
        <f t="shared" si="324"/>
        <v>30.333333333333336</v>
      </c>
      <c r="P3513" s="13">
        <f t="shared" si="325"/>
        <v>42090.659016203703</v>
      </c>
      <c r="Q3513" s="13">
        <f t="shared" si="326"/>
        <v>42097.659016203703</v>
      </c>
      <c r="R3513" s="7">
        <f t="shared" si="327"/>
        <v>50.555555555555557</v>
      </c>
      <c r="S3513" t="str">
        <f t="shared" si="328"/>
        <v>theater</v>
      </c>
      <c r="T3513" t="str">
        <f t="shared" si="329"/>
        <v>musical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6">
        <f t="shared" si="324"/>
        <v>8.7200000000000006</v>
      </c>
      <c r="P3514" s="13">
        <f t="shared" si="325"/>
        <v>41780.535729166666</v>
      </c>
      <c r="Q3514" s="13">
        <f t="shared" si="326"/>
        <v>41840.535729166666</v>
      </c>
      <c r="R3514" s="7">
        <f t="shared" si="327"/>
        <v>25.647058823529413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6">
        <f t="shared" si="324"/>
        <v>21.94</v>
      </c>
      <c r="P3515" s="13">
        <f t="shared" si="325"/>
        <v>41740.243657407409</v>
      </c>
      <c r="Q3515" s="13">
        <f t="shared" si="326"/>
        <v>41770.243657407409</v>
      </c>
      <c r="R3515" s="7">
        <f t="shared" si="327"/>
        <v>47.695652173913047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6">
        <f t="shared" si="324"/>
        <v>21.3</v>
      </c>
      <c r="P3516" s="13">
        <f t="shared" si="325"/>
        <v>41765.822500000002</v>
      </c>
      <c r="Q3516" s="13">
        <f t="shared" si="326"/>
        <v>41790.822500000002</v>
      </c>
      <c r="R3516" s="7">
        <f t="shared" si="327"/>
        <v>56.05263157894737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6">
        <f t="shared" si="324"/>
        <v>41.489795918367342</v>
      </c>
      <c r="P3517" s="13">
        <f t="shared" si="325"/>
        <v>41766.367291666669</v>
      </c>
      <c r="Q3517" s="13">
        <f t="shared" si="326"/>
        <v>41793.040972222225</v>
      </c>
      <c r="R3517" s="7">
        <f t="shared" si="327"/>
        <v>81.319999999999993</v>
      </c>
      <c r="S3517" t="str">
        <f t="shared" si="328"/>
        <v>theater</v>
      </c>
      <c r="T3517" t="str">
        <f t="shared" si="329"/>
        <v>plays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6">
        <f t="shared" si="324"/>
        <v>2.105</v>
      </c>
      <c r="P3518" s="13">
        <f t="shared" si="325"/>
        <v>42248.377013888887</v>
      </c>
      <c r="Q3518" s="13">
        <f t="shared" si="326"/>
        <v>42278.377013888887</v>
      </c>
      <c r="R3518" s="7">
        <f t="shared" si="327"/>
        <v>70.166666666666671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6">
        <f t="shared" si="324"/>
        <v>2.7</v>
      </c>
      <c r="P3519" s="13">
        <f t="shared" si="325"/>
        <v>41884.971550925926</v>
      </c>
      <c r="Q3519" s="13">
        <f t="shared" si="326"/>
        <v>41916.040972222225</v>
      </c>
      <c r="R3519" s="7">
        <f t="shared" si="327"/>
        <v>23.625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6">
        <f t="shared" si="324"/>
        <v>16.161904761904761</v>
      </c>
      <c r="P3520" s="13">
        <f t="shared" si="325"/>
        <v>42158.974432870367</v>
      </c>
      <c r="Q3520" s="13">
        <f t="shared" si="326"/>
        <v>42203.974432870367</v>
      </c>
      <c r="R3520" s="7">
        <f t="shared" si="327"/>
        <v>188.55555555555554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6">
        <f t="shared" si="324"/>
        <v>16.376923076923077</v>
      </c>
      <c r="P3521" s="13">
        <f t="shared" si="325"/>
        <v>42265.567002314812</v>
      </c>
      <c r="Q3521" s="13">
        <f t="shared" si="326"/>
        <v>42295.567002314812</v>
      </c>
      <c r="R3521" s="7">
        <f t="shared" si="327"/>
        <v>49.511627906976742</v>
      </c>
      <c r="S3521" t="str">
        <f t="shared" si="328"/>
        <v>theater</v>
      </c>
      <c r="T3521" t="str">
        <f t="shared" si="329"/>
        <v>plays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6">
        <f t="shared" ref="O3522:O3585" si="330">(E3522/D3522)*100</f>
        <v>7.043333333333333</v>
      </c>
      <c r="P3522" s="13">
        <f t="shared" ref="P3522:P3585" si="331">(((J3522/60)/60)/24)+DATE(1970,1,1)+(-6/24)</f>
        <v>42136.517175925925</v>
      </c>
      <c r="Q3522" s="13">
        <f t="shared" ref="Q3522:Q3585" si="332">(((I3522/60)/60)/24)+DATE(1970,1,1)+(-6/24)</f>
        <v>42166.517175925925</v>
      </c>
      <c r="R3522" s="7">
        <f t="shared" ref="R3522:R3585" si="333">E3522/L3522</f>
        <v>75.464285714285708</v>
      </c>
      <c r="S3522" t="str">
        <f t="shared" ref="S3522:S3585" si="334">LEFT(N3522,SEARCH("/",N3522,1)-1)</f>
        <v>theater</v>
      </c>
      <c r="T3522" t="str">
        <f t="shared" ref="T3522:T3585" si="335">RIGHT(N3522,LEN(N3522)-SEARCH("/",N3522,1))</f>
        <v>plays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6">
        <f t="shared" si="330"/>
        <v>3.8</v>
      </c>
      <c r="P3523" s="13">
        <f t="shared" si="331"/>
        <v>41974.874340277776</v>
      </c>
      <c r="Q3523" s="13">
        <f t="shared" si="332"/>
        <v>42004.874340277776</v>
      </c>
      <c r="R3523" s="7">
        <f t="shared" si="333"/>
        <v>9.5</v>
      </c>
      <c r="S3523" t="str">
        <f t="shared" si="334"/>
        <v>theater</v>
      </c>
      <c r="T3523" t="str">
        <f t="shared" si="335"/>
        <v>plays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6">
        <f t="shared" si="330"/>
        <v>34.08</v>
      </c>
      <c r="P3524" s="13">
        <f t="shared" si="331"/>
        <v>42172.189571759256</v>
      </c>
      <c r="Q3524" s="13">
        <f t="shared" si="332"/>
        <v>42202.189571759256</v>
      </c>
      <c r="R3524" s="7">
        <f t="shared" si="333"/>
        <v>35.5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6">
        <f t="shared" si="330"/>
        <v>0.2</v>
      </c>
      <c r="P3525" s="13">
        <f t="shared" si="331"/>
        <v>42064.940694444449</v>
      </c>
      <c r="Q3525" s="13">
        <f t="shared" si="332"/>
        <v>42089.899027777778</v>
      </c>
      <c r="R3525" s="7">
        <f t="shared" si="333"/>
        <v>10</v>
      </c>
      <c r="S3525" t="str">
        <f t="shared" si="334"/>
        <v>theater</v>
      </c>
      <c r="T3525" t="str">
        <f t="shared" si="335"/>
        <v>plays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6">
        <f t="shared" si="330"/>
        <v>2.5999999999999999E-2</v>
      </c>
      <c r="P3526" s="13">
        <f t="shared" si="331"/>
        <v>41848.59002314815</v>
      </c>
      <c r="Q3526" s="13">
        <f t="shared" si="332"/>
        <v>41883.59002314815</v>
      </c>
      <c r="R3526" s="7">
        <f t="shared" si="333"/>
        <v>13</v>
      </c>
      <c r="S3526" t="str">
        <f t="shared" si="334"/>
        <v>theater</v>
      </c>
      <c r="T3526" t="str">
        <f t="shared" si="335"/>
        <v>plays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6">
        <f t="shared" si="330"/>
        <v>16.254545454545454</v>
      </c>
      <c r="P3527" s="13">
        <f t="shared" si="331"/>
        <v>42103.634930555556</v>
      </c>
      <c r="Q3527" s="13">
        <f t="shared" si="332"/>
        <v>42133.634930555556</v>
      </c>
      <c r="R3527" s="7">
        <f t="shared" si="333"/>
        <v>89.4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6">
        <f t="shared" si="330"/>
        <v>2.5</v>
      </c>
      <c r="P3528" s="13">
        <f t="shared" si="331"/>
        <v>42059.720729166671</v>
      </c>
      <c r="Q3528" s="13">
        <f t="shared" si="332"/>
        <v>42089.679062499999</v>
      </c>
      <c r="R3528" s="7">
        <f t="shared" si="333"/>
        <v>25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6">
        <f t="shared" si="330"/>
        <v>0.02</v>
      </c>
      <c r="P3529" s="13">
        <f t="shared" si="331"/>
        <v>42041.493090277778</v>
      </c>
      <c r="Q3529" s="13">
        <f t="shared" si="332"/>
        <v>42071.451423611114</v>
      </c>
      <c r="R3529" s="7">
        <f t="shared" si="333"/>
        <v>1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6">
        <f t="shared" si="330"/>
        <v>5.2</v>
      </c>
      <c r="P3530" s="13">
        <f t="shared" si="331"/>
        <v>41829.48715277778</v>
      </c>
      <c r="Q3530" s="13">
        <f t="shared" si="332"/>
        <v>41852.466666666667</v>
      </c>
      <c r="R3530" s="7">
        <f t="shared" si="333"/>
        <v>65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6">
        <f t="shared" si="330"/>
        <v>2</v>
      </c>
      <c r="P3531" s="13">
        <f t="shared" si="331"/>
        <v>42128.181064814817</v>
      </c>
      <c r="Q3531" s="13">
        <f t="shared" si="332"/>
        <v>42146.625</v>
      </c>
      <c r="R3531" s="7">
        <f t="shared" si="333"/>
        <v>10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330"/>
        <v>0.04</v>
      </c>
      <c r="P3532" s="13">
        <f t="shared" si="331"/>
        <v>41789.643599537041</v>
      </c>
      <c r="Q3532" s="13">
        <f t="shared" si="332"/>
        <v>41815.625</v>
      </c>
      <c r="R3532" s="7">
        <f t="shared" si="333"/>
        <v>1</v>
      </c>
      <c r="S3532" t="str">
        <f t="shared" si="334"/>
        <v>theater</v>
      </c>
      <c r="T3532" t="str">
        <f t="shared" si="335"/>
        <v>plays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6">
        <f t="shared" si="330"/>
        <v>17.666666666666668</v>
      </c>
      <c r="P3533" s="13">
        <f t="shared" si="331"/>
        <v>41833.410995370366</v>
      </c>
      <c r="Q3533" s="13">
        <f t="shared" si="332"/>
        <v>41863.410995370366</v>
      </c>
      <c r="R3533" s="7">
        <f t="shared" si="333"/>
        <v>81.538461538461533</v>
      </c>
      <c r="S3533" t="str">
        <f t="shared" si="334"/>
        <v>theater</v>
      </c>
      <c r="T3533" t="str">
        <f t="shared" si="335"/>
        <v>plays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330"/>
        <v>5</v>
      </c>
      <c r="P3534" s="13">
        <f t="shared" si="331"/>
        <v>41914.340011574073</v>
      </c>
      <c r="Q3534" s="13">
        <f t="shared" si="332"/>
        <v>41955.657638888893</v>
      </c>
      <c r="R3534" s="7">
        <f t="shared" si="333"/>
        <v>100</v>
      </c>
      <c r="S3534" t="str">
        <f t="shared" si="334"/>
        <v>theater</v>
      </c>
      <c r="T3534" t="str">
        <f t="shared" si="335"/>
        <v>plays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6">
        <f t="shared" si="330"/>
        <v>1.3333333333333334E-2</v>
      </c>
      <c r="P3535" s="13">
        <f t="shared" si="331"/>
        <v>42611.011064814811</v>
      </c>
      <c r="Q3535" s="13">
        <f t="shared" si="332"/>
        <v>42625.457638888889</v>
      </c>
      <c r="R3535" s="7">
        <f t="shared" si="333"/>
        <v>1</v>
      </c>
      <c r="S3535" t="str">
        <f t="shared" si="334"/>
        <v>theater</v>
      </c>
      <c r="T3535" t="str">
        <f t="shared" si="335"/>
        <v>plays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6">
        <f t="shared" si="330"/>
        <v>0</v>
      </c>
      <c r="P3536" s="13">
        <f t="shared" si="331"/>
        <v>42253.383159722223</v>
      </c>
      <c r="Q3536" s="13">
        <f t="shared" si="332"/>
        <v>42313.424826388888</v>
      </c>
      <c r="R3536" s="7" t="e">
        <f t="shared" si="333"/>
        <v>#DIV/0!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6">
        <f t="shared" si="330"/>
        <v>1.2</v>
      </c>
      <c r="P3537" s="13">
        <f t="shared" si="331"/>
        <v>42295.641828703709</v>
      </c>
      <c r="Q3537" s="13">
        <f t="shared" si="332"/>
        <v>42325.683495370366</v>
      </c>
      <c r="R3537" s="7">
        <f t="shared" si="333"/>
        <v>20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6">
        <f t="shared" si="330"/>
        <v>26.937422295897225</v>
      </c>
      <c r="P3538" s="13">
        <f t="shared" si="331"/>
        <v>41841.401597222226</v>
      </c>
      <c r="Q3538" s="13">
        <f t="shared" si="332"/>
        <v>41880.979166666664</v>
      </c>
      <c r="R3538" s="7">
        <f t="shared" si="333"/>
        <v>46.428571428571431</v>
      </c>
      <c r="S3538" t="str">
        <f t="shared" si="334"/>
        <v>theater</v>
      </c>
      <c r="T3538" t="str">
        <f t="shared" si="335"/>
        <v>plays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6">
        <f t="shared" si="330"/>
        <v>0.54999999999999993</v>
      </c>
      <c r="P3539" s="13">
        <f t="shared" si="331"/>
        <v>42402.697002314817</v>
      </c>
      <c r="Q3539" s="13">
        <f t="shared" si="332"/>
        <v>42451.895138888889</v>
      </c>
      <c r="R3539" s="7">
        <f t="shared" si="333"/>
        <v>5.5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6">
        <f t="shared" si="330"/>
        <v>12.55</v>
      </c>
      <c r="P3540" s="13">
        <f t="shared" si="331"/>
        <v>42509.564108796301</v>
      </c>
      <c r="Q3540" s="13">
        <f t="shared" si="332"/>
        <v>42539.564108796301</v>
      </c>
      <c r="R3540" s="7">
        <f t="shared" si="333"/>
        <v>50.2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6">
        <f t="shared" si="330"/>
        <v>27.1</v>
      </c>
      <c r="P3541" s="13">
        <f t="shared" si="331"/>
        <v>42762.295810185184</v>
      </c>
      <c r="Q3541" s="13">
        <f t="shared" si="332"/>
        <v>42792.295810185184</v>
      </c>
      <c r="R3541" s="7">
        <f t="shared" si="333"/>
        <v>38.714285714285715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6">
        <f t="shared" si="330"/>
        <v>1.4749999999999999</v>
      </c>
      <c r="P3542" s="13">
        <f t="shared" si="331"/>
        <v>41976.754976851851</v>
      </c>
      <c r="Q3542" s="13">
        <f t="shared" si="332"/>
        <v>42008.726388888885</v>
      </c>
      <c r="R3542" s="7">
        <f t="shared" si="333"/>
        <v>13.111111111111111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6">
        <f t="shared" si="330"/>
        <v>16.826666666666668</v>
      </c>
      <c r="P3543" s="13">
        <f t="shared" si="331"/>
        <v>42171.508611111116</v>
      </c>
      <c r="Q3543" s="13">
        <f t="shared" si="332"/>
        <v>42231.508611111116</v>
      </c>
      <c r="R3543" s="7">
        <f t="shared" si="333"/>
        <v>315.5</v>
      </c>
      <c r="S3543" t="str">
        <f t="shared" si="334"/>
        <v>theater</v>
      </c>
      <c r="T3543" t="str">
        <f t="shared" si="335"/>
        <v>plays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6">
        <f t="shared" si="330"/>
        <v>32.5</v>
      </c>
      <c r="P3544" s="13">
        <f t="shared" si="331"/>
        <v>42055.8824537037</v>
      </c>
      <c r="Q3544" s="13">
        <f t="shared" si="332"/>
        <v>42085.957638888889</v>
      </c>
      <c r="R3544" s="7">
        <f t="shared" si="333"/>
        <v>37.142857142857146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6">
        <f t="shared" si="330"/>
        <v>0</v>
      </c>
      <c r="P3545" s="13">
        <f t="shared" si="331"/>
        <v>41867.402280092596</v>
      </c>
      <c r="Q3545" s="13">
        <f t="shared" si="332"/>
        <v>41875.041666666664</v>
      </c>
      <c r="R3545" s="7" t="e">
        <f t="shared" si="333"/>
        <v>#DIV/0!</v>
      </c>
      <c r="S3545" t="str">
        <f t="shared" si="334"/>
        <v>theater</v>
      </c>
      <c r="T3545" t="str">
        <f t="shared" si="335"/>
        <v>plays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6">
        <f t="shared" si="330"/>
        <v>21.55</v>
      </c>
      <c r="P3546" s="13">
        <f t="shared" si="331"/>
        <v>41779.407870370371</v>
      </c>
      <c r="Q3546" s="13">
        <f t="shared" si="332"/>
        <v>41821</v>
      </c>
      <c r="R3546" s="7">
        <f t="shared" si="333"/>
        <v>128.27380952380952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6">
        <f t="shared" si="330"/>
        <v>3.4666666666666663</v>
      </c>
      <c r="P3547" s="13">
        <f t="shared" si="331"/>
        <v>42679.708472222221</v>
      </c>
      <c r="Q3547" s="13">
        <f t="shared" si="332"/>
        <v>42709.957638888889</v>
      </c>
      <c r="R3547" s="7">
        <f t="shared" si="333"/>
        <v>47.272727272727273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6">
        <f t="shared" si="330"/>
        <v>5</v>
      </c>
      <c r="P3548" s="13">
        <f t="shared" si="331"/>
        <v>42032.000208333338</v>
      </c>
      <c r="Q3548" s="13">
        <f t="shared" si="332"/>
        <v>42063.000208333338</v>
      </c>
      <c r="R3548" s="7">
        <f t="shared" si="333"/>
        <v>50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6">
        <f t="shared" si="330"/>
        <v>10.625</v>
      </c>
      <c r="P3549" s="13">
        <f t="shared" si="331"/>
        <v>41792.941875000004</v>
      </c>
      <c r="Q3549" s="13">
        <f t="shared" si="332"/>
        <v>41806.941875000004</v>
      </c>
      <c r="R3549" s="7">
        <f t="shared" si="333"/>
        <v>42.5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6">
        <f t="shared" si="330"/>
        <v>17.599999999999998</v>
      </c>
      <c r="P3550" s="13">
        <f t="shared" si="331"/>
        <v>41982.62364583333</v>
      </c>
      <c r="Q3550" s="13">
        <f t="shared" si="332"/>
        <v>42012.62364583333</v>
      </c>
      <c r="R3550" s="7">
        <f t="shared" si="333"/>
        <v>44</v>
      </c>
      <c r="S3550" t="str">
        <f t="shared" si="334"/>
        <v>theater</v>
      </c>
      <c r="T3550" t="str">
        <f t="shared" si="335"/>
        <v>plays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6">
        <f t="shared" si="330"/>
        <v>32.56</v>
      </c>
      <c r="P3551" s="13">
        <f t="shared" si="331"/>
        <v>42193.232291666667</v>
      </c>
      <c r="Q3551" s="13">
        <f t="shared" si="332"/>
        <v>42233.416666666672</v>
      </c>
      <c r="R3551" s="7">
        <f t="shared" si="333"/>
        <v>50.875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6">
        <f t="shared" si="330"/>
        <v>1.25</v>
      </c>
      <c r="P3552" s="13">
        <f t="shared" si="331"/>
        <v>41843.525011574071</v>
      </c>
      <c r="Q3552" s="13">
        <f t="shared" si="332"/>
        <v>41863.525011574071</v>
      </c>
      <c r="R3552" s="7">
        <f t="shared" si="333"/>
        <v>62.5</v>
      </c>
      <c r="S3552" t="str">
        <f t="shared" si="334"/>
        <v>theater</v>
      </c>
      <c r="T3552" t="str">
        <f t="shared" si="335"/>
        <v>plays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6">
        <f t="shared" si="330"/>
        <v>5.4</v>
      </c>
      <c r="P3553" s="13">
        <f t="shared" si="331"/>
        <v>42135.842488425929</v>
      </c>
      <c r="Q3553" s="13">
        <f t="shared" si="332"/>
        <v>42165.842488425929</v>
      </c>
      <c r="R3553" s="7">
        <f t="shared" si="333"/>
        <v>27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6">
        <f t="shared" si="330"/>
        <v>0.83333333333333337</v>
      </c>
      <c r="P3554" s="13">
        <f t="shared" si="331"/>
        <v>42317.576377314821</v>
      </c>
      <c r="Q3554" s="13">
        <f t="shared" si="332"/>
        <v>42357.576377314821</v>
      </c>
      <c r="R3554" s="7">
        <f t="shared" si="333"/>
        <v>25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6">
        <f t="shared" si="330"/>
        <v>48.833333333333336</v>
      </c>
      <c r="P3555" s="13">
        <f t="shared" si="331"/>
        <v>42663.218078703707</v>
      </c>
      <c r="Q3555" s="13">
        <f t="shared" si="332"/>
        <v>42688.259745370371</v>
      </c>
      <c r="R3555" s="7">
        <f t="shared" si="333"/>
        <v>47.258064516129032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6">
        <f t="shared" si="330"/>
        <v>0</v>
      </c>
      <c r="P3556" s="13">
        <f t="shared" si="331"/>
        <v>42185.76116898148</v>
      </c>
      <c r="Q3556" s="13">
        <f t="shared" si="332"/>
        <v>42230.568055555559</v>
      </c>
      <c r="R3556" s="7" t="e">
        <f t="shared" si="333"/>
        <v>#DIV/0!</v>
      </c>
      <c r="S3556" t="str">
        <f t="shared" si="334"/>
        <v>theater</v>
      </c>
      <c r="T3556" t="str">
        <f t="shared" si="335"/>
        <v>plays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6">
        <f t="shared" si="330"/>
        <v>0.03</v>
      </c>
      <c r="P3557" s="13">
        <f t="shared" si="331"/>
        <v>42094.979166666672</v>
      </c>
      <c r="Q3557" s="13">
        <f t="shared" si="332"/>
        <v>42108.961111111115</v>
      </c>
      <c r="R3557" s="7">
        <f t="shared" si="333"/>
        <v>1.5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6">
        <f t="shared" si="330"/>
        <v>11.533333333333333</v>
      </c>
      <c r="P3558" s="13">
        <f t="shared" si="331"/>
        <v>42124.373877314814</v>
      </c>
      <c r="Q3558" s="13">
        <f t="shared" si="332"/>
        <v>42166.708333333328</v>
      </c>
      <c r="R3558" s="7">
        <f t="shared" si="333"/>
        <v>24.714285714285715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6">
        <f t="shared" si="330"/>
        <v>67.333333333333329</v>
      </c>
      <c r="P3559" s="13">
        <f t="shared" si="331"/>
        <v>42143.667743055557</v>
      </c>
      <c r="Q3559" s="13">
        <f t="shared" si="332"/>
        <v>42181.309027777781</v>
      </c>
      <c r="R3559" s="7">
        <f t="shared" si="333"/>
        <v>63.125</v>
      </c>
      <c r="S3559" t="str">
        <f t="shared" si="334"/>
        <v>theater</v>
      </c>
      <c r="T3559" t="str">
        <f t="shared" si="335"/>
        <v>plays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6">
        <f t="shared" si="330"/>
        <v>15.299999999999999</v>
      </c>
      <c r="P3560" s="13">
        <f t="shared" si="331"/>
        <v>41906.569513888891</v>
      </c>
      <c r="Q3560" s="13">
        <f t="shared" si="332"/>
        <v>41938.588888888888</v>
      </c>
      <c r="R3560" s="7">
        <f t="shared" si="333"/>
        <v>38.25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6">
        <f t="shared" si="330"/>
        <v>8.6666666666666679</v>
      </c>
      <c r="P3561" s="13">
        <f t="shared" si="331"/>
        <v>41833.885370370372</v>
      </c>
      <c r="Q3561" s="13">
        <f t="shared" si="332"/>
        <v>41848.885370370372</v>
      </c>
      <c r="R3561" s="7">
        <f t="shared" si="333"/>
        <v>16.25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6">
        <f t="shared" si="330"/>
        <v>0.22499999999999998</v>
      </c>
      <c r="P3562" s="13">
        <f t="shared" si="331"/>
        <v>41863.109282407408</v>
      </c>
      <c r="Q3562" s="13">
        <f t="shared" si="332"/>
        <v>41893.109282407408</v>
      </c>
      <c r="R3562" s="7">
        <f t="shared" si="333"/>
        <v>33.75</v>
      </c>
      <c r="S3562" t="str">
        <f t="shared" si="334"/>
        <v>theater</v>
      </c>
      <c r="T3562" t="str">
        <f t="shared" si="335"/>
        <v>plays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6">
        <f t="shared" si="330"/>
        <v>3.0833333333333335</v>
      </c>
      <c r="P3563" s="13">
        <f t="shared" si="331"/>
        <v>42224.506909722222</v>
      </c>
      <c r="Q3563" s="13">
        <f t="shared" si="332"/>
        <v>42254.506909722222</v>
      </c>
      <c r="R3563" s="7">
        <f t="shared" si="333"/>
        <v>61.666666666666664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6">
        <f t="shared" si="330"/>
        <v>37.412500000000001</v>
      </c>
      <c r="P3564" s="13">
        <f t="shared" si="331"/>
        <v>41939.5622337963</v>
      </c>
      <c r="Q3564" s="13">
        <f t="shared" si="332"/>
        <v>41969.603900462964</v>
      </c>
      <c r="R3564" s="7">
        <f t="shared" si="333"/>
        <v>83.138888888888886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6">
        <f t="shared" si="330"/>
        <v>6.6666666666666671E-3</v>
      </c>
      <c r="P3565" s="13">
        <f t="shared" si="331"/>
        <v>42059.020023148143</v>
      </c>
      <c r="Q3565" s="13">
        <f t="shared" si="332"/>
        <v>42118.940972222219</v>
      </c>
      <c r="R3565" s="7">
        <f t="shared" si="333"/>
        <v>1</v>
      </c>
      <c r="S3565" t="str">
        <f t="shared" si="334"/>
        <v>theater</v>
      </c>
      <c r="T3565" t="str">
        <f t="shared" si="335"/>
        <v>plays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6">
        <f t="shared" si="330"/>
        <v>10</v>
      </c>
      <c r="P3566" s="13">
        <f t="shared" si="331"/>
        <v>42307.961215277777</v>
      </c>
      <c r="Q3566" s="13">
        <f t="shared" si="332"/>
        <v>42338.002881944441</v>
      </c>
      <c r="R3566" s="7">
        <f t="shared" si="333"/>
        <v>142.85714285714286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6">
        <f t="shared" si="330"/>
        <v>36.36</v>
      </c>
      <c r="P3567" s="13">
        <f t="shared" si="331"/>
        <v>42114.568935185183</v>
      </c>
      <c r="Q3567" s="13">
        <f t="shared" si="332"/>
        <v>42134.707638888889</v>
      </c>
      <c r="R3567" s="7">
        <f t="shared" si="333"/>
        <v>33.666666666666664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6">
        <f t="shared" si="330"/>
        <v>0.33333333333333337</v>
      </c>
      <c r="P3568" s="13">
        <f t="shared" si="331"/>
        <v>42492.73505787037</v>
      </c>
      <c r="Q3568" s="13">
        <f t="shared" si="332"/>
        <v>42522.73505787037</v>
      </c>
      <c r="R3568" s="7">
        <f t="shared" si="333"/>
        <v>5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330"/>
        <v>0</v>
      </c>
      <c r="P3569" s="13">
        <f t="shared" si="331"/>
        <v>42494.221666666665</v>
      </c>
      <c r="Q3569" s="13">
        <f t="shared" si="332"/>
        <v>42524.221666666665</v>
      </c>
      <c r="R3569" s="7" t="e">
        <f t="shared" si="333"/>
        <v>#DIV/0!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330"/>
        <v>0.2857142857142857</v>
      </c>
      <c r="P3570" s="13">
        <f t="shared" si="331"/>
        <v>41863.277326388888</v>
      </c>
      <c r="Q3570" s="13">
        <f t="shared" si="332"/>
        <v>41893.277326388888</v>
      </c>
      <c r="R3570" s="7">
        <f t="shared" si="333"/>
        <v>10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6">
        <f t="shared" si="330"/>
        <v>0.2</v>
      </c>
      <c r="P3571" s="13">
        <f t="shared" si="331"/>
        <v>41843.414618055554</v>
      </c>
      <c r="Q3571" s="13">
        <f t="shared" si="332"/>
        <v>41855.416666666664</v>
      </c>
      <c r="R3571" s="7">
        <f t="shared" si="333"/>
        <v>40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6">
        <f t="shared" si="330"/>
        <v>1.7999999999999998</v>
      </c>
      <c r="P3572" s="13">
        <f t="shared" si="331"/>
        <v>42358.434872685189</v>
      </c>
      <c r="Q3572" s="13">
        <f t="shared" si="332"/>
        <v>42386.75</v>
      </c>
      <c r="R3572" s="7">
        <f t="shared" si="333"/>
        <v>30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6">
        <f t="shared" si="330"/>
        <v>5.4</v>
      </c>
      <c r="P3573" s="13">
        <f t="shared" si="331"/>
        <v>42657.13726851852</v>
      </c>
      <c r="Q3573" s="13">
        <f t="shared" si="332"/>
        <v>42687.178935185191</v>
      </c>
      <c r="R3573" s="7">
        <f t="shared" si="333"/>
        <v>45</v>
      </c>
      <c r="S3573" t="str">
        <f t="shared" si="334"/>
        <v>theater</v>
      </c>
      <c r="T3573" t="str">
        <f t="shared" si="335"/>
        <v>plays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6">
        <f t="shared" si="330"/>
        <v>0</v>
      </c>
      <c r="P3574" s="13">
        <f t="shared" si="331"/>
        <v>41926.292303240742</v>
      </c>
      <c r="Q3574" s="13">
        <f t="shared" si="332"/>
        <v>41938.5</v>
      </c>
      <c r="R3574" s="7" t="e">
        <f t="shared" si="333"/>
        <v>#DIV/0!</v>
      </c>
      <c r="S3574" t="str">
        <f t="shared" si="334"/>
        <v>theater</v>
      </c>
      <c r="T3574" t="str">
        <f t="shared" si="335"/>
        <v>plays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6">
        <f t="shared" si="330"/>
        <v>8.1333333333333329</v>
      </c>
      <c r="P3575" s="13">
        <f t="shared" si="331"/>
        <v>42020.518634259264</v>
      </c>
      <c r="Q3575" s="13">
        <f t="shared" si="332"/>
        <v>42065.708333333328</v>
      </c>
      <c r="R3575" s="7">
        <f t="shared" si="333"/>
        <v>10.166666666666666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6">
        <f t="shared" si="330"/>
        <v>12.034782608695652</v>
      </c>
      <c r="P3576" s="13">
        <f t="shared" si="331"/>
        <v>42075.729988425926</v>
      </c>
      <c r="Q3576" s="13">
        <f t="shared" si="332"/>
        <v>42103.729988425926</v>
      </c>
      <c r="R3576" s="7">
        <f t="shared" si="333"/>
        <v>81.411764705882348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6">
        <f t="shared" si="330"/>
        <v>15.266666666666667</v>
      </c>
      <c r="P3577" s="13">
        <f t="shared" si="331"/>
        <v>41786.709745370368</v>
      </c>
      <c r="Q3577" s="13">
        <f t="shared" si="332"/>
        <v>41816.709745370368</v>
      </c>
      <c r="R3577" s="7">
        <f t="shared" si="333"/>
        <v>57.25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6">
        <f t="shared" si="330"/>
        <v>10</v>
      </c>
      <c r="P3578" s="13">
        <f t="shared" si="331"/>
        <v>41820.620821759258</v>
      </c>
      <c r="Q3578" s="13">
        <f t="shared" si="332"/>
        <v>41850.620821759258</v>
      </c>
      <c r="R3578" s="7">
        <f t="shared" si="333"/>
        <v>5</v>
      </c>
      <c r="S3578" t="str">
        <f t="shared" si="334"/>
        <v>theater</v>
      </c>
      <c r="T3578" t="str">
        <f t="shared" si="335"/>
        <v>plays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330"/>
        <v>0.3</v>
      </c>
      <c r="P3579" s="13">
        <f t="shared" si="331"/>
        <v>41969.835046296299</v>
      </c>
      <c r="Q3579" s="13">
        <f t="shared" si="332"/>
        <v>41999.835046296299</v>
      </c>
      <c r="R3579" s="7">
        <f t="shared" si="333"/>
        <v>15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6">
        <f t="shared" si="330"/>
        <v>1</v>
      </c>
      <c r="P3580" s="13">
        <f t="shared" si="331"/>
        <v>41830.017407407409</v>
      </c>
      <c r="Q3580" s="13">
        <f t="shared" si="332"/>
        <v>41860.017407407409</v>
      </c>
      <c r="R3580" s="7">
        <f t="shared" si="333"/>
        <v>12.5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6">
        <f t="shared" si="330"/>
        <v>13.020000000000001</v>
      </c>
      <c r="P3581" s="13">
        <f t="shared" si="331"/>
        <v>42265.433182870373</v>
      </c>
      <c r="Q3581" s="13">
        <f t="shared" si="332"/>
        <v>42292.957638888889</v>
      </c>
      <c r="R3581" s="7">
        <f t="shared" si="333"/>
        <v>93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6">
        <f t="shared" si="330"/>
        <v>2.2650000000000001</v>
      </c>
      <c r="P3582" s="13">
        <f t="shared" si="331"/>
        <v>42601.577141203699</v>
      </c>
      <c r="Q3582" s="13">
        <f t="shared" si="332"/>
        <v>42631.577141203699</v>
      </c>
      <c r="R3582" s="7">
        <f t="shared" si="333"/>
        <v>32.357142857142854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6">
        <f t="shared" si="330"/>
        <v>0</v>
      </c>
      <c r="P3583" s="13">
        <f t="shared" si="331"/>
        <v>42433.088749999995</v>
      </c>
      <c r="Q3583" s="13">
        <f t="shared" si="332"/>
        <v>42461</v>
      </c>
      <c r="R3583" s="7" t="e">
        <f t="shared" si="333"/>
        <v>#DIV/0!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330"/>
        <v>0</v>
      </c>
      <c r="P3584" s="13">
        <f t="shared" si="331"/>
        <v>42227.901701388888</v>
      </c>
      <c r="Q3584" s="13">
        <f t="shared" si="332"/>
        <v>42252.901701388888</v>
      </c>
      <c r="R3584" s="7" t="e">
        <f t="shared" si="333"/>
        <v>#DIV/0!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330"/>
        <v>8.3333333333333332E-3</v>
      </c>
      <c r="P3585" s="13">
        <f t="shared" si="331"/>
        <v>42414.918564814812</v>
      </c>
      <c r="Q3585" s="13">
        <f t="shared" si="332"/>
        <v>42444.876898148148</v>
      </c>
      <c r="R3585" s="7">
        <f t="shared" si="333"/>
        <v>1</v>
      </c>
      <c r="S3585" t="str">
        <f t="shared" si="334"/>
        <v>theater</v>
      </c>
      <c r="T3585" t="str">
        <f t="shared" si="335"/>
        <v>plays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6">
        <f t="shared" ref="O3586:O3649" si="336">(E3586/D3586)*100</f>
        <v>15.742857142857142</v>
      </c>
      <c r="P3586" s="13">
        <f t="shared" ref="P3586:P3649" si="337">(((J3586/60)/60)/24)+DATE(1970,1,1)+(-6/24)</f>
        <v>42538.718310185184</v>
      </c>
      <c r="Q3586" s="13">
        <f t="shared" ref="Q3586:Q3649" si="338">(((I3586/60)/60)/24)+DATE(1970,1,1)+(-6/24)</f>
        <v>42567.779861111107</v>
      </c>
      <c r="R3586" s="7">
        <f t="shared" ref="R3586:R3649" si="339">E3586/L3586</f>
        <v>91.833333333333329</v>
      </c>
      <c r="S3586" t="str">
        <f t="shared" ref="S3586:S3649" si="340">LEFT(N3586,SEARCH("/",N3586,1)-1)</f>
        <v>theater</v>
      </c>
      <c r="T3586" t="str">
        <f t="shared" ref="T3586:T3649" si="341">RIGHT(N3586,LEN(N3586)-SEARCH("/",N3586,1))</f>
        <v>plays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6">
        <f t="shared" si="336"/>
        <v>11</v>
      </c>
      <c r="P3587" s="13">
        <f t="shared" si="337"/>
        <v>42233.421747685185</v>
      </c>
      <c r="Q3587" s="13">
        <f t="shared" si="338"/>
        <v>42278.291666666672</v>
      </c>
      <c r="R3587" s="7">
        <f t="shared" si="339"/>
        <v>45.833333333333336</v>
      </c>
      <c r="S3587" t="str">
        <f t="shared" si="340"/>
        <v>theater</v>
      </c>
      <c r="T3587" t="str">
        <f t="shared" si="341"/>
        <v>plays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6">
        <f t="shared" si="336"/>
        <v>43.833333333333336</v>
      </c>
      <c r="P3588" s="13">
        <f t="shared" si="337"/>
        <v>42221.406782407401</v>
      </c>
      <c r="Q3588" s="13">
        <f t="shared" si="338"/>
        <v>42281.406782407401</v>
      </c>
      <c r="R3588" s="7">
        <f t="shared" si="339"/>
        <v>57.173913043478258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6">
        <f t="shared" si="336"/>
        <v>0</v>
      </c>
      <c r="P3589" s="13">
        <f t="shared" si="337"/>
        <v>42675.012962962966</v>
      </c>
      <c r="Q3589" s="13">
        <f t="shared" si="338"/>
        <v>42705.054629629631</v>
      </c>
      <c r="R3589" s="7" t="e">
        <f t="shared" si="339"/>
        <v>#DIV/0!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6">
        <f t="shared" si="336"/>
        <v>86.135181975736558</v>
      </c>
      <c r="P3590" s="13">
        <f t="shared" si="337"/>
        <v>42534.381481481483</v>
      </c>
      <c r="Q3590" s="13">
        <f t="shared" si="338"/>
        <v>42562.381481481483</v>
      </c>
      <c r="R3590" s="7">
        <f t="shared" si="339"/>
        <v>248.5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6">
        <f t="shared" si="336"/>
        <v>12.196620583717358</v>
      </c>
      <c r="P3591" s="13">
        <f t="shared" si="337"/>
        <v>42151.655717592599</v>
      </c>
      <c r="Q3591" s="13">
        <f t="shared" si="338"/>
        <v>42182.655717592599</v>
      </c>
      <c r="R3591" s="7">
        <f t="shared" si="339"/>
        <v>79.400000000000006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336"/>
        <v>0.1</v>
      </c>
      <c r="P3592" s="13">
        <f t="shared" si="337"/>
        <v>41915.150219907409</v>
      </c>
      <c r="Q3592" s="13">
        <f t="shared" si="338"/>
        <v>41918.9375</v>
      </c>
      <c r="R3592" s="7">
        <f t="shared" si="339"/>
        <v>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6">
        <f t="shared" si="336"/>
        <v>0.22</v>
      </c>
      <c r="P3593" s="13">
        <f t="shared" si="337"/>
        <v>41961.242488425924</v>
      </c>
      <c r="Q3593" s="13">
        <f t="shared" si="338"/>
        <v>42006.242488425924</v>
      </c>
      <c r="R3593" s="7">
        <f t="shared" si="339"/>
        <v>5.5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6">
        <f t="shared" si="336"/>
        <v>0.90909090909090906</v>
      </c>
      <c r="P3594" s="13">
        <f t="shared" si="337"/>
        <v>41940.337233796294</v>
      </c>
      <c r="Q3594" s="13">
        <f t="shared" si="338"/>
        <v>41967.791666666672</v>
      </c>
      <c r="R3594" s="7">
        <f t="shared" si="339"/>
        <v>25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6">
        <f t="shared" si="336"/>
        <v>0</v>
      </c>
      <c r="P3595" s="13">
        <f t="shared" si="337"/>
        <v>42111.654097222221</v>
      </c>
      <c r="Q3595" s="13">
        <f t="shared" si="338"/>
        <v>42171.654097222221</v>
      </c>
      <c r="R3595" s="7" t="e">
        <f t="shared" si="339"/>
        <v>#DIV/0!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6">
        <f t="shared" si="336"/>
        <v>35.64</v>
      </c>
      <c r="P3596" s="13">
        <f t="shared" si="337"/>
        <v>42279.528564814813</v>
      </c>
      <c r="Q3596" s="13">
        <f t="shared" si="338"/>
        <v>42310.451388888891</v>
      </c>
      <c r="R3596" s="7">
        <f t="shared" si="339"/>
        <v>137.07692307692307</v>
      </c>
      <c r="S3596" t="str">
        <f t="shared" si="340"/>
        <v>theater</v>
      </c>
      <c r="T3596" t="str">
        <f t="shared" si="341"/>
        <v>plays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6">
        <f t="shared" si="336"/>
        <v>0</v>
      </c>
      <c r="P3597" s="13">
        <f t="shared" si="337"/>
        <v>42213.412905092591</v>
      </c>
      <c r="Q3597" s="13">
        <f t="shared" si="338"/>
        <v>42243.412905092591</v>
      </c>
      <c r="R3597" s="7" t="e">
        <f t="shared" si="339"/>
        <v>#DIV/0!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336"/>
        <v>0.25</v>
      </c>
      <c r="P3598" s="13">
        <f t="shared" si="337"/>
        <v>42109.551712962959</v>
      </c>
      <c r="Q3598" s="13">
        <f t="shared" si="338"/>
        <v>42139.551712962959</v>
      </c>
      <c r="R3598" s="7">
        <f t="shared" si="339"/>
        <v>5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6">
        <f t="shared" si="336"/>
        <v>3.25</v>
      </c>
      <c r="P3599" s="13">
        <f t="shared" si="337"/>
        <v>42031.583587962959</v>
      </c>
      <c r="Q3599" s="13">
        <f t="shared" si="338"/>
        <v>42063.083333333328</v>
      </c>
      <c r="R3599" s="7">
        <f t="shared" si="339"/>
        <v>39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6">
        <f t="shared" si="336"/>
        <v>3.3666666666666663</v>
      </c>
      <c r="P3600" s="13">
        <f t="shared" si="337"/>
        <v>42614.892870370371</v>
      </c>
      <c r="Q3600" s="13">
        <f t="shared" si="338"/>
        <v>42644.892870370371</v>
      </c>
      <c r="R3600" s="7">
        <f t="shared" si="339"/>
        <v>50.5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6">
        <f t="shared" si="336"/>
        <v>0</v>
      </c>
      <c r="P3601" s="13">
        <f t="shared" si="337"/>
        <v>41829.075497685182</v>
      </c>
      <c r="Q3601" s="13">
        <f t="shared" si="338"/>
        <v>41889.075497685182</v>
      </c>
      <c r="R3601" s="7" t="e">
        <f t="shared" si="339"/>
        <v>#DIV/0!</v>
      </c>
      <c r="S3601" t="str">
        <f t="shared" si="340"/>
        <v>theater</v>
      </c>
      <c r="T3601" t="str">
        <f t="shared" si="341"/>
        <v>plays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6">
        <f t="shared" si="336"/>
        <v>15.770000000000001</v>
      </c>
      <c r="P3602" s="13">
        <f t="shared" si="337"/>
        <v>42015.870613425926</v>
      </c>
      <c r="Q3602" s="13">
        <f t="shared" si="338"/>
        <v>42045.870613425926</v>
      </c>
      <c r="R3602" s="7">
        <f t="shared" si="339"/>
        <v>49.28125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6">
        <f t="shared" si="336"/>
        <v>0.625</v>
      </c>
      <c r="P3603" s="13">
        <f t="shared" si="337"/>
        <v>42439.452314814815</v>
      </c>
      <c r="Q3603" s="13">
        <f t="shared" si="338"/>
        <v>42468.524305555555</v>
      </c>
      <c r="R3603" s="7">
        <f t="shared" si="339"/>
        <v>25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6">
        <f t="shared" si="336"/>
        <v>5.0000000000000001E-4</v>
      </c>
      <c r="P3604" s="13">
        <f t="shared" si="337"/>
        <v>42433.575717592597</v>
      </c>
      <c r="Q3604" s="13">
        <f t="shared" si="338"/>
        <v>42493.534050925926</v>
      </c>
      <c r="R3604" s="7">
        <f t="shared" si="339"/>
        <v>1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336"/>
        <v>9.6153846153846159E-2</v>
      </c>
      <c r="P3605" s="13">
        <f t="shared" si="337"/>
        <v>42243.540393518517</v>
      </c>
      <c r="Q3605" s="13">
        <f t="shared" si="338"/>
        <v>42303.540393518517</v>
      </c>
      <c r="R3605" s="7">
        <f t="shared" si="339"/>
        <v>25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6">
        <f t="shared" si="336"/>
        <v>0</v>
      </c>
      <c r="P3606" s="13">
        <f t="shared" si="337"/>
        <v>42549.798449074078</v>
      </c>
      <c r="Q3606" s="13">
        <f t="shared" si="338"/>
        <v>42580.728472222225</v>
      </c>
      <c r="R3606" s="7" t="e">
        <f t="shared" si="339"/>
        <v>#DIV/0!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336"/>
        <v>0</v>
      </c>
      <c r="P3607" s="13">
        <f t="shared" si="337"/>
        <v>41774.401203703703</v>
      </c>
      <c r="Q3607" s="13">
        <f t="shared" si="338"/>
        <v>41834.401203703703</v>
      </c>
      <c r="R3607" s="7" t="e">
        <f t="shared" si="339"/>
        <v>#DIV/0!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6">
        <f t="shared" si="336"/>
        <v>24.285714285714285</v>
      </c>
      <c r="P3608" s="13">
        <f t="shared" si="337"/>
        <v>42306.598854166667</v>
      </c>
      <c r="Q3608" s="13">
        <f t="shared" si="338"/>
        <v>42336.640520833331</v>
      </c>
      <c r="R3608" s="7">
        <f t="shared" si="339"/>
        <v>53.125</v>
      </c>
      <c r="S3608" t="str">
        <f t="shared" si="340"/>
        <v>theater</v>
      </c>
      <c r="T3608" t="str">
        <f t="shared" si="341"/>
        <v>plays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6">
        <f t="shared" si="336"/>
        <v>0</v>
      </c>
      <c r="P3609" s="13">
        <f t="shared" si="337"/>
        <v>42457.682025462964</v>
      </c>
      <c r="Q3609" s="13">
        <f t="shared" si="338"/>
        <v>42484.763888888891</v>
      </c>
      <c r="R3609" s="7" t="e">
        <f t="shared" si="339"/>
        <v>#DIV/0!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6">
        <f t="shared" si="336"/>
        <v>2.5000000000000001E-2</v>
      </c>
      <c r="P3610" s="13">
        <f t="shared" si="337"/>
        <v>42513.726319444439</v>
      </c>
      <c r="Q3610" s="13">
        <f t="shared" si="338"/>
        <v>42559.726319444439</v>
      </c>
      <c r="R3610" s="7">
        <f t="shared" si="339"/>
        <v>7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6">
        <f t="shared" si="336"/>
        <v>32.049999999999997</v>
      </c>
      <c r="P3611" s="13">
        <f t="shared" si="337"/>
        <v>41816.700370370374</v>
      </c>
      <c r="Q3611" s="13">
        <f t="shared" si="338"/>
        <v>41853.333333333336</v>
      </c>
      <c r="R3611" s="7">
        <f t="shared" si="339"/>
        <v>40.0625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6">
        <f t="shared" si="336"/>
        <v>24.333333333333336</v>
      </c>
      <c r="P3612" s="13">
        <f t="shared" si="337"/>
        <v>41880.538842592592</v>
      </c>
      <c r="Q3612" s="13">
        <f t="shared" si="338"/>
        <v>41910.538842592592</v>
      </c>
      <c r="R3612" s="7">
        <f t="shared" si="339"/>
        <v>24.333333333333332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6">
        <f t="shared" si="336"/>
        <v>1.5</v>
      </c>
      <c r="P3613" s="13">
        <f t="shared" si="337"/>
        <v>42342.595555555556</v>
      </c>
      <c r="Q3613" s="13">
        <f t="shared" si="338"/>
        <v>42372.595555555556</v>
      </c>
      <c r="R3613" s="7">
        <f t="shared" si="339"/>
        <v>11.25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336"/>
        <v>0.42</v>
      </c>
      <c r="P3614" s="13">
        <f t="shared" si="337"/>
        <v>41745.641319444447</v>
      </c>
      <c r="Q3614" s="13">
        <f t="shared" si="338"/>
        <v>41767.641319444447</v>
      </c>
      <c r="R3614" s="7">
        <f t="shared" si="339"/>
        <v>10.5</v>
      </c>
      <c r="S3614" t="str">
        <f t="shared" si="340"/>
        <v>theater</v>
      </c>
      <c r="T3614" t="str">
        <f t="shared" si="341"/>
        <v>plays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6">
        <f t="shared" si="336"/>
        <v>3.214285714285714</v>
      </c>
      <c r="P3615" s="13">
        <f t="shared" si="337"/>
        <v>42311.371458333335</v>
      </c>
      <c r="Q3615" s="13">
        <f t="shared" si="338"/>
        <v>42336.371458333335</v>
      </c>
      <c r="R3615" s="7">
        <f t="shared" si="339"/>
        <v>15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6">
        <f t="shared" si="336"/>
        <v>0</v>
      </c>
      <c r="P3616" s="13">
        <f t="shared" si="337"/>
        <v>42295.904131944444</v>
      </c>
      <c r="Q3616" s="13">
        <f t="shared" si="338"/>
        <v>42325.945798611108</v>
      </c>
      <c r="R3616" s="7" t="e">
        <f t="shared" si="339"/>
        <v>#DIV/0!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6">
        <f t="shared" si="336"/>
        <v>6.3</v>
      </c>
      <c r="P3617" s="13">
        <f t="shared" si="337"/>
        <v>42053.472060185188</v>
      </c>
      <c r="Q3617" s="13">
        <f t="shared" si="338"/>
        <v>42113.430393518516</v>
      </c>
      <c r="R3617" s="7">
        <f t="shared" si="339"/>
        <v>42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6">
        <f t="shared" si="336"/>
        <v>14.249999999999998</v>
      </c>
      <c r="P3618" s="13">
        <f t="shared" si="337"/>
        <v>42413.985879629632</v>
      </c>
      <c r="Q3618" s="13">
        <f t="shared" si="338"/>
        <v>42473.944212962961</v>
      </c>
      <c r="R3618" s="7">
        <f t="shared" si="339"/>
        <v>71.25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336"/>
        <v>0.6</v>
      </c>
      <c r="P3619" s="13">
        <f t="shared" si="337"/>
        <v>41801.461550925924</v>
      </c>
      <c r="Q3619" s="13">
        <f t="shared" si="338"/>
        <v>41843.874305555553</v>
      </c>
      <c r="R3619" s="7">
        <f t="shared" si="339"/>
        <v>22.5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6">
        <f t="shared" si="336"/>
        <v>24.117647058823529</v>
      </c>
      <c r="P3620" s="13">
        <f t="shared" si="337"/>
        <v>42770.040590277778</v>
      </c>
      <c r="Q3620" s="13">
        <f t="shared" si="338"/>
        <v>42800.040590277778</v>
      </c>
      <c r="R3620" s="7">
        <f t="shared" si="339"/>
        <v>41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6">
        <f t="shared" si="336"/>
        <v>10.54</v>
      </c>
      <c r="P3621" s="13">
        <f t="shared" si="337"/>
        <v>42452.565659722226</v>
      </c>
      <c r="Q3621" s="13">
        <f t="shared" si="338"/>
        <v>42512.565659722226</v>
      </c>
      <c r="R3621" s="7">
        <f t="shared" si="339"/>
        <v>47.909090909090907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6">
        <f t="shared" si="336"/>
        <v>7.4690265486725664</v>
      </c>
      <c r="P3622" s="13">
        <f t="shared" si="337"/>
        <v>42601.604699074072</v>
      </c>
      <c r="Q3622" s="13">
        <f t="shared" si="338"/>
        <v>42610.913194444445</v>
      </c>
      <c r="R3622" s="7">
        <f t="shared" si="339"/>
        <v>35.166666666666664</v>
      </c>
      <c r="S3622" t="str">
        <f t="shared" si="340"/>
        <v>theater</v>
      </c>
      <c r="T3622" t="str">
        <f t="shared" si="341"/>
        <v>plays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6">
        <f t="shared" si="336"/>
        <v>7.3333333333333334E-2</v>
      </c>
      <c r="P3623" s="13">
        <f t="shared" si="337"/>
        <v>42447.613553240735</v>
      </c>
      <c r="Q3623" s="13">
        <f t="shared" si="338"/>
        <v>42477.613553240735</v>
      </c>
      <c r="R3623" s="7">
        <f t="shared" si="339"/>
        <v>5.5</v>
      </c>
      <c r="S3623" t="str">
        <f t="shared" si="340"/>
        <v>theater</v>
      </c>
      <c r="T3623" t="str">
        <f t="shared" si="341"/>
        <v>plays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6">
        <f t="shared" si="336"/>
        <v>0.97142857142857131</v>
      </c>
      <c r="P3624" s="13">
        <f t="shared" si="337"/>
        <v>41811.286180555559</v>
      </c>
      <c r="Q3624" s="13">
        <f t="shared" si="338"/>
        <v>41841.286180555559</v>
      </c>
      <c r="R3624" s="7">
        <f t="shared" si="339"/>
        <v>22.666666666666668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6">
        <f t="shared" si="336"/>
        <v>21.099999999999998</v>
      </c>
      <c r="P3625" s="13">
        <f t="shared" si="337"/>
        <v>41980.817523148144</v>
      </c>
      <c r="Q3625" s="13">
        <f t="shared" si="338"/>
        <v>42040.817523148144</v>
      </c>
      <c r="R3625" s="7">
        <f t="shared" si="339"/>
        <v>26.375</v>
      </c>
      <c r="S3625" t="str">
        <f t="shared" si="340"/>
        <v>theater</v>
      </c>
      <c r="T3625" t="str">
        <f t="shared" si="341"/>
        <v>plays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6">
        <f t="shared" si="336"/>
        <v>78.100000000000009</v>
      </c>
      <c r="P3626" s="13">
        <f t="shared" si="337"/>
        <v>42469.43414351852</v>
      </c>
      <c r="Q3626" s="13">
        <f t="shared" si="338"/>
        <v>42498.916666666672</v>
      </c>
      <c r="R3626" s="7">
        <f t="shared" si="339"/>
        <v>105.54054054054055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6">
        <f t="shared" si="336"/>
        <v>32</v>
      </c>
      <c r="P3627" s="13">
        <f t="shared" si="337"/>
        <v>42493.296851851846</v>
      </c>
      <c r="Q3627" s="13">
        <f t="shared" si="338"/>
        <v>42523.296851851846</v>
      </c>
      <c r="R3627" s="7">
        <f t="shared" si="339"/>
        <v>29.09090909090909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336"/>
        <v>0</v>
      </c>
      <c r="P3628" s="13">
        <f t="shared" si="337"/>
        <v>42534.616875</v>
      </c>
      <c r="Q3628" s="13">
        <f t="shared" si="338"/>
        <v>42564.616875</v>
      </c>
      <c r="R3628" s="7" t="e">
        <f t="shared" si="339"/>
        <v>#DIV/0!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6">
        <f t="shared" si="336"/>
        <v>47.692307692307693</v>
      </c>
      <c r="P3629" s="13">
        <f t="shared" si="337"/>
        <v>41830.608344907407</v>
      </c>
      <c r="Q3629" s="13">
        <f t="shared" si="338"/>
        <v>41852.041666666664</v>
      </c>
      <c r="R3629" s="7">
        <f t="shared" si="339"/>
        <v>62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6">
        <f t="shared" si="336"/>
        <v>1.4500000000000002</v>
      </c>
      <c r="P3630" s="13">
        <f t="shared" si="337"/>
        <v>42543.538564814815</v>
      </c>
      <c r="Q3630" s="13">
        <f t="shared" si="338"/>
        <v>42573.538564814815</v>
      </c>
      <c r="R3630" s="7">
        <f t="shared" si="339"/>
        <v>217.5</v>
      </c>
      <c r="S3630" t="str">
        <f t="shared" si="340"/>
        <v>theater</v>
      </c>
      <c r="T3630" t="str">
        <f t="shared" si="341"/>
        <v>plays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6">
        <f t="shared" si="336"/>
        <v>10.7</v>
      </c>
      <c r="P3631" s="13">
        <f t="shared" si="337"/>
        <v>41975.392974537041</v>
      </c>
      <c r="Q3631" s="13">
        <f t="shared" si="338"/>
        <v>42035.392974537041</v>
      </c>
      <c r="R3631" s="7">
        <f t="shared" si="339"/>
        <v>26.75</v>
      </c>
      <c r="S3631" t="str">
        <f t="shared" si="340"/>
        <v>theater</v>
      </c>
      <c r="T3631" t="str">
        <f t="shared" si="341"/>
        <v>plays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6">
        <f t="shared" si="336"/>
        <v>1.8333333333333333</v>
      </c>
      <c r="P3632" s="13">
        <f t="shared" si="337"/>
        <v>42069.653437500005</v>
      </c>
      <c r="Q3632" s="13">
        <f t="shared" si="338"/>
        <v>42092.583333333328</v>
      </c>
      <c r="R3632" s="7">
        <f t="shared" si="339"/>
        <v>18.333333333333332</v>
      </c>
      <c r="S3632" t="str">
        <f t="shared" si="340"/>
        <v>theater</v>
      </c>
      <c r="T3632" t="str">
        <f t="shared" si="341"/>
        <v>plays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6">
        <f t="shared" si="336"/>
        <v>18</v>
      </c>
      <c r="P3633" s="13">
        <f t="shared" si="337"/>
        <v>41795.348923611113</v>
      </c>
      <c r="Q3633" s="13">
        <f t="shared" si="338"/>
        <v>41825.348923611113</v>
      </c>
      <c r="R3633" s="7">
        <f t="shared" si="339"/>
        <v>64.285714285714292</v>
      </c>
      <c r="S3633" t="str">
        <f t="shared" si="340"/>
        <v>theater</v>
      </c>
      <c r="T3633" t="str">
        <f t="shared" si="341"/>
        <v>plays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6">
        <f t="shared" si="336"/>
        <v>4.083333333333333</v>
      </c>
      <c r="P3634" s="13">
        <f t="shared" si="337"/>
        <v>42507.929965277777</v>
      </c>
      <c r="Q3634" s="13">
        <f t="shared" si="338"/>
        <v>42567.929965277777</v>
      </c>
      <c r="R3634" s="7">
        <f t="shared" si="339"/>
        <v>175</v>
      </c>
      <c r="S3634" t="str">
        <f t="shared" si="340"/>
        <v>theater</v>
      </c>
      <c r="T3634" t="str">
        <f t="shared" si="341"/>
        <v>plays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6">
        <f t="shared" si="336"/>
        <v>20</v>
      </c>
      <c r="P3635" s="13">
        <f t="shared" si="337"/>
        <v>42132.559953703705</v>
      </c>
      <c r="Q3635" s="13">
        <f t="shared" si="338"/>
        <v>42192.559953703705</v>
      </c>
      <c r="R3635" s="7">
        <f t="shared" si="339"/>
        <v>34</v>
      </c>
      <c r="S3635" t="str">
        <f t="shared" si="340"/>
        <v>theater</v>
      </c>
      <c r="T3635" t="str">
        <f t="shared" si="341"/>
        <v>plays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6">
        <f t="shared" si="336"/>
        <v>34.802513464991023</v>
      </c>
      <c r="P3636" s="13">
        <f t="shared" si="337"/>
        <v>41747.61986111111</v>
      </c>
      <c r="Q3636" s="13">
        <f t="shared" si="338"/>
        <v>41779.040972222225</v>
      </c>
      <c r="R3636" s="7">
        <f t="shared" si="339"/>
        <v>84.282608695652172</v>
      </c>
      <c r="S3636" t="str">
        <f t="shared" si="340"/>
        <v>theater</v>
      </c>
      <c r="T3636" t="str">
        <f t="shared" si="341"/>
        <v>plays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6">
        <f t="shared" si="336"/>
        <v>6.3333333333333339</v>
      </c>
      <c r="P3637" s="13">
        <f t="shared" si="337"/>
        <v>41920.713472222218</v>
      </c>
      <c r="Q3637" s="13">
        <f t="shared" si="338"/>
        <v>41950.75</v>
      </c>
      <c r="R3637" s="7">
        <f t="shared" si="339"/>
        <v>9.5</v>
      </c>
      <c r="S3637" t="str">
        <f t="shared" si="340"/>
        <v>theater</v>
      </c>
      <c r="T3637" t="str">
        <f t="shared" si="341"/>
        <v>plays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6">
        <f t="shared" si="336"/>
        <v>32.049999999999997</v>
      </c>
      <c r="P3638" s="13">
        <f t="shared" si="337"/>
        <v>42399.457407407404</v>
      </c>
      <c r="Q3638" s="13">
        <f t="shared" si="338"/>
        <v>42420.628472222219</v>
      </c>
      <c r="R3638" s="7">
        <f t="shared" si="339"/>
        <v>33.736842105263158</v>
      </c>
      <c r="S3638" t="str">
        <f t="shared" si="340"/>
        <v>theater</v>
      </c>
      <c r="T3638" t="str">
        <f t="shared" si="341"/>
        <v>plays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6">
        <f t="shared" si="336"/>
        <v>9.76</v>
      </c>
      <c r="P3639" s="13">
        <f t="shared" si="337"/>
        <v>42467.298541666663</v>
      </c>
      <c r="Q3639" s="13">
        <f t="shared" si="338"/>
        <v>42496.294444444444</v>
      </c>
      <c r="R3639" s="7">
        <f t="shared" si="339"/>
        <v>37.53846153846154</v>
      </c>
      <c r="S3639" t="str">
        <f t="shared" si="340"/>
        <v>theater</v>
      </c>
      <c r="T3639" t="str">
        <f t="shared" si="341"/>
        <v>plays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6">
        <f t="shared" si="336"/>
        <v>37.75</v>
      </c>
      <c r="P3640" s="13">
        <f t="shared" si="337"/>
        <v>41765.67465277778</v>
      </c>
      <c r="Q3640" s="13">
        <f t="shared" si="338"/>
        <v>41775.67465277778</v>
      </c>
      <c r="R3640" s="7">
        <f t="shared" si="339"/>
        <v>11.615384615384615</v>
      </c>
      <c r="S3640" t="str">
        <f t="shared" si="340"/>
        <v>theater</v>
      </c>
      <c r="T3640" t="str">
        <f t="shared" si="341"/>
        <v>plays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6">
        <f t="shared" si="336"/>
        <v>2.1333333333333333</v>
      </c>
      <c r="P3641" s="13">
        <f t="shared" si="337"/>
        <v>42229.83116898148</v>
      </c>
      <c r="Q3641" s="13">
        <f t="shared" si="338"/>
        <v>42244.83116898148</v>
      </c>
      <c r="R3641" s="7">
        <f t="shared" si="339"/>
        <v>8</v>
      </c>
      <c r="S3641" t="str">
        <f t="shared" si="340"/>
        <v>theater</v>
      </c>
      <c r="T3641" t="str">
        <f t="shared" si="341"/>
        <v>plays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6">
        <f t="shared" si="336"/>
        <v>0</v>
      </c>
      <c r="P3642" s="13">
        <f t="shared" si="337"/>
        <v>42286.499780092592</v>
      </c>
      <c r="Q3642" s="13">
        <f t="shared" si="338"/>
        <v>42316.541446759264</v>
      </c>
      <c r="R3642" s="7" t="e">
        <f t="shared" si="339"/>
        <v>#DIV/0!</v>
      </c>
      <c r="S3642" t="str">
        <f t="shared" si="340"/>
        <v>theater</v>
      </c>
      <c r="T3642" t="str">
        <f t="shared" si="341"/>
        <v>plays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6">
        <f t="shared" si="336"/>
        <v>4.1818181818181817</v>
      </c>
      <c r="P3643" s="13">
        <f t="shared" si="337"/>
        <v>42401.422372685185</v>
      </c>
      <c r="Q3643" s="13">
        <f t="shared" si="338"/>
        <v>42431.422372685185</v>
      </c>
      <c r="R3643" s="7">
        <f t="shared" si="339"/>
        <v>23</v>
      </c>
      <c r="S3643" t="str">
        <f t="shared" si="340"/>
        <v>theater</v>
      </c>
      <c r="T3643" t="str">
        <f t="shared" si="341"/>
        <v>plays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6">
        <f t="shared" si="336"/>
        <v>20</v>
      </c>
      <c r="P3644" s="13">
        <f t="shared" si="337"/>
        <v>42125.394467592589</v>
      </c>
      <c r="Q3644" s="13">
        <f t="shared" si="338"/>
        <v>42155.394467592589</v>
      </c>
      <c r="R3644" s="7">
        <f t="shared" si="339"/>
        <v>100</v>
      </c>
      <c r="S3644" t="str">
        <f t="shared" si="340"/>
        <v>theater</v>
      </c>
      <c r="T3644" t="str">
        <f t="shared" si="341"/>
        <v>plays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6">
        <f t="shared" si="336"/>
        <v>5.41</v>
      </c>
      <c r="P3645" s="13">
        <f t="shared" si="337"/>
        <v>42289.69049768518</v>
      </c>
      <c r="Q3645" s="13">
        <f t="shared" si="338"/>
        <v>42349.732164351852</v>
      </c>
      <c r="R3645" s="7">
        <f t="shared" si="339"/>
        <v>60.111111111111114</v>
      </c>
      <c r="S3645" t="str">
        <f t="shared" si="340"/>
        <v>theater</v>
      </c>
      <c r="T3645" t="str">
        <f t="shared" si="341"/>
        <v>plays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336"/>
        <v>6.0000000000000001E-3</v>
      </c>
      <c r="P3646" s="13">
        <f t="shared" si="337"/>
        <v>42107.614722222221</v>
      </c>
      <c r="Q3646" s="13">
        <f t="shared" si="338"/>
        <v>42137.614722222221</v>
      </c>
      <c r="R3646" s="7">
        <f t="shared" si="339"/>
        <v>3</v>
      </c>
      <c r="S3646" t="str">
        <f t="shared" si="340"/>
        <v>theater</v>
      </c>
      <c r="T3646" t="str">
        <f t="shared" si="341"/>
        <v>plays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336"/>
        <v>0.25</v>
      </c>
      <c r="P3647" s="13">
        <f t="shared" si="337"/>
        <v>41809.139930555553</v>
      </c>
      <c r="Q3647" s="13">
        <f t="shared" si="338"/>
        <v>41839.139930555553</v>
      </c>
      <c r="R3647" s="7">
        <f t="shared" si="339"/>
        <v>5</v>
      </c>
      <c r="S3647" t="str">
        <f t="shared" si="340"/>
        <v>theater</v>
      </c>
      <c r="T3647" t="str">
        <f t="shared" si="341"/>
        <v>plays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6">
        <f t="shared" si="336"/>
        <v>35</v>
      </c>
      <c r="P3648" s="13">
        <f t="shared" si="337"/>
        <v>42019.433761574073</v>
      </c>
      <c r="Q3648" s="13">
        <f t="shared" si="338"/>
        <v>42049.227083333331</v>
      </c>
      <c r="R3648" s="7">
        <f t="shared" si="339"/>
        <v>17.5</v>
      </c>
      <c r="S3648" t="str">
        <f t="shared" si="340"/>
        <v>theater</v>
      </c>
      <c r="T3648" t="str">
        <f t="shared" si="341"/>
        <v>plays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6">
        <f t="shared" si="336"/>
        <v>16.566666666666666</v>
      </c>
      <c r="P3649" s="13">
        <f t="shared" si="337"/>
        <v>41950.01694444444</v>
      </c>
      <c r="Q3649" s="13">
        <f t="shared" si="338"/>
        <v>41963.419444444444</v>
      </c>
      <c r="R3649" s="7">
        <f t="shared" si="339"/>
        <v>29.235294117647058</v>
      </c>
      <c r="S3649" t="str">
        <f t="shared" si="340"/>
        <v>theater</v>
      </c>
      <c r="T3649" t="str">
        <f t="shared" si="341"/>
        <v>plays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6">
        <f t="shared" ref="O3650:O3713" si="342">(E3650/D3650)*100</f>
        <v>0</v>
      </c>
      <c r="P3650" s="13">
        <f t="shared" ref="P3650:P3713" si="343">(((J3650/60)/60)/24)+DATE(1970,1,1)+(-6/24)</f>
        <v>42069.141446759255</v>
      </c>
      <c r="Q3650" s="13">
        <f t="shared" ref="Q3650:Q3713" si="344">(((I3650/60)/60)/24)+DATE(1970,1,1)+(-6/24)</f>
        <v>42099.099780092598</v>
      </c>
      <c r="R3650" s="7" t="e">
        <f t="shared" ref="R3650:R3713" si="345">E3650/L3650</f>
        <v>#DIV/0!</v>
      </c>
      <c r="S3650" t="str">
        <f t="shared" ref="S3650:S3713" si="346">LEFT(N3650,SEARCH("/",N3650,1)-1)</f>
        <v>theater</v>
      </c>
      <c r="T3650" t="str">
        <f t="shared" ref="T3650:T3713" si="347">RIGHT(N3650,LEN(N3650)-SEARCH("/",N3650,1))</f>
        <v>plays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6">
        <f t="shared" si="342"/>
        <v>57.199999999999996</v>
      </c>
      <c r="P3651" s="13">
        <f t="shared" si="343"/>
        <v>42061.713263888887</v>
      </c>
      <c r="Q3651" s="13">
        <f t="shared" si="344"/>
        <v>42091.671597222223</v>
      </c>
      <c r="R3651" s="7">
        <f t="shared" si="345"/>
        <v>59.583333333333336</v>
      </c>
      <c r="S3651" t="str">
        <f t="shared" si="346"/>
        <v>theater</v>
      </c>
      <c r="T3651" t="str">
        <f t="shared" si="347"/>
        <v>plays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6">
        <f t="shared" si="342"/>
        <v>16.514285714285716</v>
      </c>
      <c r="P3652" s="13">
        <f t="shared" si="343"/>
        <v>41842.578680555554</v>
      </c>
      <c r="Q3652" s="13">
        <f t="shared" si="344"/>
        <v>41882.577650462961</v>
      </c>
      <c r="R3652" s="7">
        <f t="shared" si="345"/>
        <v>82.571428571428569</v>
      </c>
      <c r="S3652" t="str">
        <f t="shared" si="346"/>
        <v>theater</v>
      </c>
      <c r="T3652" t="str">
        <f t="shared" si="347"/>
        <v>plays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342"/>
        <v>0.125</v>
      </c>
      <c r="P3653" s="13">
        <f t="shared" si="343"/>
        <v>42437.39534722222</v>
      </c>
      <c r="Q3653" s="13">
        <f t="shared" si="344"/>
        <v>42497.353680555556</v>
      </c>
      <c r="R3653" s="7">
        <f t="shared" si="345"/>
        <v>10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6">
        <f t="shared" si="342"/>
        <v>37.75</v>
      </c>
      <c r="P3654" s="13">
        <f t="shared" si="343"/>
        <v>42775.714212962965</v>
      </c>
      <c r="Q3654" s="13">
        <f t="shared" si="344"/>
        <v>42795.541666666672</v>
      </c>
      <c r="R3654" s="7">
        <f t="shared" si="345"/>
        <v>32.357142857142854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342"/>
        <v>1.8399999999999999</v>
      </c>
      <c r="P3655" s="13">
        <f t="shared" si="343"/>
        <v>41878.793530092589</v>
      </c>
      <c r="Q3655" s="13">
        <f t="shared" si="344"/>
        <v>41908.793530092589</v>
      </c>
      <c r="R3655" s="7">
        <f t="shared" si="345"/>
        <v>5.75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6">
        <f t="shared" si="342"/>
        <v>10.050000000000001</v>
      </c>
      <c r="P3656" s="13">
        <f t="shared" si="343"/>
        <v>42020.337349537032</v>
      </c>
      <c r="Q3656" s="13">
        <f t="shared" si="344"/>
        <v>42050.337349537032</v>
      </c>
      <c r="R3656" s="7">
        <f t="shared" si="345"/>
        <v>100.5</v>
      </c>
      <c r="S3656" t="str">
        <f t="shared" si="346"/>
        <v>theater</v>
      </c>
      <c r="T3656" t="str">
        <f t="shared" si="347"/>
        <v>plays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342"/>
        <v>0.2</v>
      </c>
      <c r="P3657" s="13">
        <f t="shared" si="343"/>
        <v>41889.91269675926</v>
      </c>
      <c r="Q3657" s="13">
        <f t="shared" si="344"/>
        <v>41919.91269675926</v>
      </c>
      <c r="R3657" s="7">
        <f t="shared" si="345"/>
        <v>1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6">
        <f t="shared" si="342"/>
        <v>1.3333333333333335</v>
      </c>
      <c r="P3658" s="13">
        <f t="shared" si="343"/>
        <v>41872.557696759257</v>
      </c>
      <c r="Q3658" s="13">
        <f t="shared" si="344"/>
        <v>41932.557696759257</v>
      </c>
      <c r="R3658" s="7">
        <f t="shared" si="345"/>
        <v>20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6">
        <f t="shared" si="342"/>
        <v>6.6666666666666671E-3</v>
      </c>
      <c r="P3659" s="13">
        <f t="shared" si="343"/>
        <v>42391.522997685184</v>
      </c>
      <c r="Q3659" s="13">
        <f t="shared" si="344"/>
        <v>42416.522997685184</v>
      </c>
      <c r="R3659" s="7">
        <f t="shared" si="345"/>
        <v>2</v>
      </c>
      <c r="S3659" t="str">
        <f t="shared" si="346"/>
        <v>theater</v>
      </c>
      <c r="T3659" t="str">
        <f t="shared" si="347"/>
        <v>plays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6">
        <f t="shared" si="342"/>
        <v>0.25</v>
      </c>
      <c r="P3660" s="13">
        <f t="shared" si="343"/>
        <v>41848.522928240738</v>
      </c>
      <c r="Q3660" s="13">
        <f t="shared" si="344"/>
        <v>41877.436111111114</v>
      </c>
      <c r="R3660" s="7">
        <f t="shared" si="345"/>
        <v>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6">
        <f t="shared" si="342"/>
        <v>6</v>
      </c>
      <c r="P3661" s="13">
        <f t="shared" si="343"/>
        <v>42177.714201388888</v>
      </c>
      <c r="Q3661" s="13">
        <f t="shared" si="344"/>
        <v>42207.714201388888</v>
      </c>
      <c r="R3661" s="7">
        <f t="shared" si="345"/>
        <v>15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6">
        <f t="shared" si="342"/>
        <v>3.8860103626943006</v>
      </c>
      <c r="P3662" s="13">
        <f t="shared" si="343"/>
        <v>41851.450925925928</v>
      </c>
      <c r="Q3662" s="13">
        <f t="shared" si="344"/>
        <v>41891.450925925928</v>
      </c>
      <c r="R3662" s="7">
        <f t="shared" si="345"/>
        <v>25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6">
        <f t="shared" si="342"/>
        <v>24.194444444444443</v>
      </c>
      <c r="P3663" s="13">
        <f t="shared" si="343"/>
        <v>41921.520439814813</v>
      </c>
      <c r="Q3663" s="13">
        <f t="shared" si="344"/>
        <v>41938.520439814813</v>
      </c>
      <c r="R3663" s="7">
        <f t="shared" si="345"/>
        <v>45.842105263157897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6">
        <f t="shared" si="342"/>
        <v>7.6</v>
      </c>
      <c r="P3664" s="13">
        <f t="shared" si="343"/>
        <v>42002.29488425926</v>
      </c>
      <c r="Q3664" s="13">
        <f t="shared" si="344"/>
        <v>42032.29488425926</v>
      </c>
      <c r="R3664" s="7">
        <f t="shared" si="345"/>
        <v>4.75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6">
        <f t="shared" si="342"/>
        <v>0</v>
      </c>
      <c r="P3665" s="13">
        <f t="shared" si="343"/>
        <v>42096.294548611113</v>
      </c>
      <c r="Q3665" s="13">
        <f t="shared" si="344"/>
        <v>42126.294548611113</v>
      </c>
      <c r="R3665" s="7" t="e">
        <f t="shared" si="345"/>
        <v>#DIV/0!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6">
        <f t="shared" si="342"/>
        <v>1.3</v>
      </c>
      <c r="P3666" s="13">
        <f t="shared" si="343"/>
        <v>42021.051192129627</v>
      </c>
      <c r="Q3666" s="13">
        <f t="shared" si="344"/>
        <v>42051.051192129627</v>
      </c>
      <c r="R3666" s="7">
        <f t="shared" si="345"/>
        <v>13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6">
        <f t="shared" si="342"/>
        <v>0</v>
      </c>
      <c r="P3667" s="13">
        <f t="shared" si="343"/>
        <v>42418.996168981481</v>
      </c>
      <c r="Q3667" s="13">
        <f t="shared" si="344"/>
        <v>42433.996168981481</v>
      </c>
      <c r="R3667" s="7" t="e">
        <f t="shared" si="345"/>
        <v>#DIV/0!</v>
      </c>
      <c r="S3667" t="str">
        <f t="shared" si="346"/>
        <v>theater</v>
      </c>
      <c r="T3667" t="str">
        <f t="shared" si="347"/>
        <v>plays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 t="shared" si="342"/>
        <v>1.4285714285714287E-2</v>
      </c>
      <c r="P3668" s="13">
        <f t="shared" si="343"/>
        <v>42174.530821759254</v>
      </c>
      <c r="Q3668" s="13">
        <f t="shared" si="344"/>
        <v>42204.530821759254</v>
      </c>
      <c r="R3668" s="7">
        <f t="shared" si="345"/>
        <v>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6">
        <f t="shared" si="342"/>
        <v>14.000000000000002</v>
      </c>
      <c r="P3669" s="13">
        <f t="shared" si="343"/>
        <v>41869.622685185182</v>
      </c>
      <c r="Q3669" s="13">
        <f t="shared" si="344"/>
        <v>41899.622685185182</v>
      </c>
      <c r="R3669" s="7">
        <f t="shared" si="345"/>
        <v>10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6">
        <f t="shared" si="342"/>
        <v>1.05</v>
      </c>
      <c r="P3670" s="13">
        <f t="shared" si="343"/>
        <v>41856.422152777777</v>
      </c>
      <c r="Q3670" s="13">
        <f t="shared" si="344"/>
        <v>41886.422152777777</v>
      </c>
      <c r="R3670" s="7">
        <f t="shared" si="345"/>
        <v>52.5</v>
      </c>
      <c r="S3670" t="str">
        <f t="shared" si="346"/>
        <v>theater</v>
      </c>
      <c r="T3670" t="str">
        <f t="shared" si="347"/>
        <v>plays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6">
        <f t="shared" si="342"/>
        <v>8.6666666666666679</v>
      </c>
      <c r="P3671" s="13">
        <f t="shared" si="343"/>
        <v>42620.66097222222</v>
      </c>
      <c r="Q3671" s="13">
        <f t="shared" si="344"/>
        <v>42650.66097222222</v>
      </c>
      <c r="R3671" s="7">
        <f t="shared" si="345"/>
        <v>32.5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6">
        <f t="shared" si="342"/>
        <v>0.82857142857142851</v>
      </c>
      <c r="P3672" s="13">
        <f t="shared" si="343"/>
        <v>42417.425879629634</v>
      </c>
      <c r="Q3672" s="13">
        <f t="shared" si="344"/>
        <v>42475.436111111107</v>
      </c>
      <c r="R3672" s="7">
        <f t="shared" si="345"/>
        <v>7.25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6">
        <f t="shared" si="342"/>
        <v>16.666666666666664</v>
      </c>
      <c r="P3673" s="13">
        <f t="shared" si="343"/>
        <v>42056.940960648149</v>
      </c>
      <c r="Q3673" s="13">
        <f t="shared" si="344"/>
        <v>42086.899293981478</v>
      </c>
      <c r="R3673" s="7">
        <f t="shared" si="345"/>
        <v>33.333333333333336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6">
        <f t="shared" si="342"/>
        <v>0.83333333333333337</v>
      </c>
      <c r="P3674" s="13">
        <f t="shared" si="343"/>
        <v>41878.661550925928</v>
      </c>
      <c r="Q3674" s="13">
        <f t="shared" si="344"/>
        <v>41938.661550925928</v>
      </c>
      <c r="R3674" s="7">
        <f t="shared" si="345"/>
        <v>62.5</v>
      </c>
      <c r="S3674" t="str">
        <f t="shared" si="346"/>
        <v>theater</v>
      </c>
      <c r="T3674" t="str">
        <f t="shared" si="347"/>
        <v>plays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6">
        <f t="shared" si="342"/>
        <v>69.561111111111103</v>
      </c>
      <c r="P3675" s="13">
        <f t="shared" si="343"/>
        <v>41990.334108796291</v>
      </c>
      <c r="Q3675" s="13">
        <f t="shared" si="344"/>
        <v>42035.870833333334</v>
      </c>
      <c r="R3675" s="7">
        <f t="shared" si="345"/>
        <v>63.558375634517766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6">
        <f t="shared" si="342"/>
        <v>0</v>
      </c>
      <c r="P3676" s="13">
        <f t="shared" si="343"/>
        <v>42408.749571759254</v>
      </c>
      <c r="Q3676" s="13">
        <f t="shared" si="344"/>
        <v>42453.707905092597</v>
      </c>
      <c r="R3676" s="7" t="e">
        <f t="shared" si="345"/>
        <v>#DIV/0!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342"/>
        <v>1.25</v>
      </c>
      <c r="P3677" s="13">
        <f t="shared" si="343"/>
        <v>42217.420104166667</v>
      </c>
      <c r="Q3677" s="13">
        <f t="shared" si="344"/>
        <v>42247.420104166667</v>
      </c>
      <c r="R3677" s="7">
        <f t="shared" si="345"/>
        <v>10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6">
        <f t="shared" si="342"/>
        <v>5</v>
      </c>
      <c r="P3678" s="13">
        <f t="shared" si="343"/>
        <v>42150.987685185188</v>
      </c>
      <c r="Q3678" s="13">
        <f t="shared" si="344"/>
        <v>42210.987685185188</v>
      </c>
      <c r="R3678" s="7">
        <f t="shared" si="345"/>
        <v>62.5</v>
      </c>
      <c r="S3678" t="str">
        <f t="shared" si="346"/>
        <v>theater</v>
      </c>
      <c r="T3678" t="str">
        <f t="shared" si="347"/>
        <v>plays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6">
        <f t="shared" si="342"/>
        <v>0</v>
      </c>
      <c r="P3679" s="13">
        <f t="shared" si="343"/>
        <v>42282.405543981484</v>
      </c>
      <c r="Q3679" s="13">
        <f t="shared" si="344"/>
        <v>42342.447210648148</v>
      </c>
      <c r="R3679" s="7" t="e">
        <f t="shared" si="345"/>
        <v>#DIV/0!</v>
      </c>
      <c r="S3679" t="str">
        <f t="shared" si="346"/>
        <v>theater</v>
      </c>
      <c r="T3679" t="str">
        <f t="shared" si="347"/>
        <v>plays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6">
        <f t="shared" si="342"/>
        <v>7.166666666666667</v>
      </c>
      <c r="P3680" s="13">
        <f t="shared" si="343"/>
        <v>42768.72084490741</v>
      </c>
      <c r="Q3680" s="13">
        <f t="shared" si="344"/>
        <v>42788.791666666672</v>
      </c>
      <c r="R3680" s="7">
        <f t="shared" si="345"/>
        <v>30.714285714285715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6">
        <f t="shared" si="342"/>
        <v>28.050000000000004</v>
      </c>
      <c r="P3681" s="13">
        <f t="shared" si="343"/>
        <v>41765.688657407409</v>
      </c>
      <c r="Q3681" s="13">
        <f t="shared" si="344"/>
        <v>41795.688657407409</v>
      </c>
      <c r="R3681" s="7">
        <f t="shared" si="345"/>
        <v>51</v>
      </c>
      <c r="S3681" t="str">
        <f t="shared" si="346"/>
        <v>theater</v>
      </c>
      <c r="T3681" t="str">
        <f t="shared" si="347"/>
        <v>plays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6">
        <f t="shared" si="342"/>
        <v>0</v>
      </c>
      <c r="P3682" s="13">
        <f t="shared" si="343"/>
        <v>42321.775115740747</v>
      </c>
      <c r="Q3682" s="13">
        <f t="shared" si="344"/>
        <v>42351.775115740747</v>
      </c>
      <c r="R3682" s="7" t="e">
        <f t="shared" si="345"/>
        <v>#DIV/0!</v>
      </c>
      <c r="S3682" t="str">
        <f t="shared" si="346"/>
        <v>theater</v>
      </c>
      <c r="T3682" t="str">
        <f t="shared" si="347"/>
        <v>plays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6">
        <f t="shared" si="342"/>
        <v>16</v>
      </c>
      <c r="P3683" s="13">
        <f t="shared" si="343"/>
        <v>42374.405081018514</v>
      </c>
      <c r="Q3683" s="13">
        <f t="shared" si="344"/>
        <v>42403.534027777772</v>
      </c>
      <c r="R3683" s="7">
        <f t="shared" si="345"/>
        <v>66.666666666666671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6">
        <f t="shared" si="342"/>
        <v>0</v>
      </c>
      <c r="P3684" s="13">
        <f t="shared" si="343"/>
        <v>41941.335231481484</v>
      </c>
      <c r="Q3684" s="13">
        <f t="shared" si="344"/>
        <v>41991.376898148148</v>
      </c>
      <c r="R3684" s="7" t="e">
        <f t="shared" si="345"/>
        <v>#DIV/0!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6">
        <f t="shared" si="342"/>
        <v>6.8287037037037033</v>
      </c>
      <c r="P3685" s="13">
        <f t="shared" si="343"/>
        <v>42293.559212962966</v>
      </c>
      <c r="Q3685" s="13">
        <f t="shared" si="344"/>
        <v>42353.60087962963</v>
      </c>
      <c r="R3685" s="7">
        <f t="shared" si="345"/>
        <v>59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6">
        <f t="shared" si="342"/>
        <v>25.698702928870294</v>
      </c>
      <c r="P3686" s="13">
        <f t="shared" si="343"/>
        <v>42614.018796296295</v>
      </c>
      <c r="Q3686" s="13">
        <f t="shared" si="344"/>
        <v>42645.125</v>
      </c>
      <c r="R3686" s="7">
        <f t="shared" si="345"/>
        <v>65.340319148936175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342"/>
        <v>1.4814814814814816</v>
      </c>
      <c r="P3687" s="13">
        <f t="shared" si="343"/>
        <v>42067.697337962964</v>
      </c>
      <c r="Q3687" s="13">
        <f t="shared" si="344"/>
        <v>42097.655671296292</v>
      </c>
      <c r="R3687" s="7">
        <f t="shared" si="345"/>
        <v>100</v>
      </c>
      <c r="S3687" t="str">
        <f t="shared" si="346"/>
        <v>theater</v>
      </c>
      <c r="T3687" t="str">
        <f t="shared" si="347"/>
        <v>plays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6">
        <f t="shared" si="342"/>
        <v>36.85</v>
      </c>
      <c r="P3688" s="13">
        <f t="shared" si="343"/>
        <v>41903.632951388885</v>
      </c>
      <c r="Q3688" s="13">
        <f t="shared" si="344"/>
        <v>41933.632951388885</v>
      </c>
      <c r="R3688" s="7">
        <f t="shared" si="345"/>
        <v>147.4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6">
        <f t="shared" si="342"/>
        <v>47.05</v>
      </c>
      <c r="P3689" s="13">
        <f t="shared" si="343"/>
        <v>41804.687083333331</v>
      </c>
      <c r="Q3689" s="13">
        <f t="shared" si="344"/>
        <v>41821.6875</v>
      </c>
      <c r="R3689" s="7">
        <f t="shared" si="345"/>
        <v>166.05882352941177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6">
        <f t="shared" si="342"/>
        <v>11.428571428571429</v>
      </c>
      <c r="P3690" s="13">
        <f t="shared" si="343"/>
        <v>42496.820775462969</v>
      </c>
      <c r="Q3690" s="13">
        <f t="shared" si="344"/>
        <v>42514.350694444445</v>
      </c>
      <c r="R3690" s="7">
        <f t="shared" si="345"/>
        <v>40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6">
        <f t="shared" si="342"/>
        <v>12.04</v>
      </c>
      <c r="P3691" s="13">
        <f t="shared" si="343"/>
        <v>41869.548726851855</v>
      </c>
      <c r="Q3691" s="13">
        <f t="shared" si="344"/>
        <v>41929.548726851855</v>
      </c>
      <c r="R3691" s="7">
        <f t="shared" si="345"/>
        <v>75.25</v>
      </c>
      <c r="S3691" t="str">
        <f t="shared" si="346"/>
        <v>theater</v>
      </c>
      <c r="T3691" t="str">
        <f t="shared" si="347"/>
        <v>plays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6">
        <f t="shared" si="342"/>
        <v>60</v>
      </c>
      <c r="P3692" s="13">
        <f t="shared" si="343"/>
        <v>42305.420914351853</v>
      </c>
      <c r="Q3692" s="13">
        <f t="shared" si="344"/>
        <v>42338.999305555553</v>
      </c>
      <c r="R3692" s="7">
        <f t="shared" si="345"/>
        <v>60</v>
      </c>
      <c r="S3692" t="str">
        <f t="shared" si="346"/>
        <v>theater</v>
      </c>
      <c r="T3692" t="str">
        <f t="shared" si="347"/>
        <v>plays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 t="shared" si="342"/>
        <v>31.25</v>
      </c>
      <c r="P3693" s="13">
        <f t="shared" si="343"/>
        <v>42143.981527777782</v>
      </c>
      <c r="Q3693" s="13">
        <f t="shared" si="344"/>
        <v>42202.875</v>
      </c>
      <c r="R3693" s="7">
        <f t="shared" si="345"/>
        <v>1250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6">
        <f t="shared" si="342"/>
        <v>0.42</v>
      </c>
      <c r="P3694" s="13">
        <f t="shared" si="343"/>
        <v>42559.224004629628</v>
      </c>
      <c r="Q3694" s="13">
        <f t="shared" si="344"/>
        <v>42619.224004629628</v>
      </c>
      <c r="R3694" s="7">
        <f t="shared" si="345"/>
        <v>10.5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6">
        <f t="shared" si="342"/>
        <v>0.21</v>
      </c>
      <c r="P3695" s="13">
        <f t="shared" si="343"/>
        <v>41994.834074074075</v>
      </c>
      <c r="Q3695" s="13">
        <f t="shared" si="344"/>
        <v>42024.552777777775</v>
      </c>
      <c r="R3695" s="7">
        <f t="shared" si="345"/>
        <v>7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6">
        <f t="shared" si="342"/>
        <v>0</v>
      </c>
      <c r="P3696" s="13">
        <f t="shared" si="343"/>
        <v>41948.707465277781</v>
      </c>
      <c r="Q3696" s="13">
        <f t="shared" si="344"/>
        <v>41963.707465277781</v>
      </c>
      <c r="R3696" s="7" t="e">
        <f t="shared" si="345"/>
        <v>#DIV/0!</v>
      </c>
      <c r="S3696" t="str">
        <f t="shared" si="346"/>
        <v>theater</v>
      </c>
      <c r="T3696" t="str">
        <f t="shared" si="347"/>
        <v>plays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6">
        <f t="shared" si="342"/>
        <v>37.5</v>
      </c>
      <c r="P3697" s="13">
        <f t="shared" si="343"/>
        <v>42073.969699074078</v>
      </c>
      <c r="Q3697" s="13">
        <f t="shared" si="344"/>
        <v>42103.958333333328</v>
      </c>
      <c r="R3697" s="7">
        <f t="shared" si="345"/>
        <v>56.25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342"/>
        <v>0.02</v>
      </c>
      <c r="P3698" s="13">
        <f t="shared" si="343"/>
        <v>41841.951261574075</v>
      </c>
      <c r="Q3698" s="13">
        <f t="shared" si="344"/>
        <v>41871.951261574075</v>
      </c>
      <c r="R3698" s="7">
        <f t="shared" si="345"/>
        <v>1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6">
        <f t="shared" si="342"/>
        <v>8.2142857142857135</v>
      </c>
      <c r="P3699" s="13">
        <f t="shared" si="343"/>
        <v>41904.400578703702</v>
      </c>
      <c r="Q3699" s="13">
        <f t="shared" si="344"/>
        <v>41934.400578703702</v>
      </c>
      <c r="R3699" s="7">
        <f t="shared" si="345"/>
        <v>38.333333333333336</v>
      </c>
      <c r="S3699" t="str">
        <f t="shared" si="346"/>
        <v>theater</v>
      </c>
      <c r="T3699" t="str">
        <f t="shared" si="347"/>
        <v>plays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6">
        <f t="shared" si="342"/>
        <v>2.1999999999999997</v>
      </c>
      <c r="P3700" s="13">
        <f t="shared" si="343"/>
        <v>41990.772488425922</v>
      </c>
      <c r="Q3700" s="13">
        <f t="shared" si="344"/>
        <v>42014.791666666672</v>
      </c>
      <c r="R3700" s="7">
        <f t="shared" si="345"/>
        <v>27.5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6">
        <f t="shared" si="342"/>
        <v>17.652941176470588</v>
      </c>
      <c r="P3701" s="13">
        <f t="shared" si="343"/>
        <v>42436.259108796294</v>
      </c>
      <c r="Q3701" s="13">
        <f t="shared" si="344"/>
        <v>42471.217442129629</v>
      </c>
      <c r="R3701" s="7">
        <f t="shared" si="345"/>
        <v>32.978021978021978</v>
      </c>
      <c r="S3701" t="str">
        <f t="shared" si="346"/>
        <v>theater</v>
      </c>
      <c r="T3701" t="str">
        <f t="shared" si="347"/>
        <v>plays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342"/>
        <v>0.08</v>
      </c>
      <c r="P3702" s="13">
        <f t="shared" si="343"/>
        <v>42169.708506944444</v>
      </c>
      <c r="Q3702" s="13">
        <f t="shared" si="344"/>
        <v>42199.708506944444</v>
      </c>
      <c r="R3702" s="7">
        <f t="shared" si="345"/>
        <v>16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342"/>
        <v>6.6666666666666666E-2</v>
      </c>
      <c r="P3703" s="13">
        <f t="shared" si="343"/>
        <v>41905.386469907404</v>
      </c>
      <c r="Q3703" s="13">
        <f t="shared" si="344"/>
        <v>41935.386469907404</v>
      </c>
      <c r="R3703" s="7">
        <f t="shared" si="345"/>
        <v>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6">
        <f t="shared" si="342"/>
        <v>0</v>
      </c>
      <c r="P3704" s="13">
        <f t="shared" si="343"/>
        <v>41761.560150462967</v>
      </c>
      <c r="Q3704" s="13">
        <f t="shared" si="344"/>
        <v>41768.036805555559</v>
      </c>
      <c r="R3704" s="7" t="e">
        <f t="shared" si="345"/>
        <v>#DIV/0!</v>
      </c>
      <c r="S3704" t="str">
        <f t="shared" si="346"/>
        <v>theater</v>
      </c>
      <c r="T3704" t="str">
        <f t="shared" si="347"/>
        <v>plays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6">
        <f t="shared" si="342"/>
        <v>37.533333333333339</v>
      </c>
      <c r="P3705" s="13">
        <f t="shared" si="343"/>
        <v>41865.628657407404</v>
      </c>
      <c r="Q3705" s="13">
        <f t="shared" si="344"/>
        <v>41925.628657407404</v>
      </c>
      <c r="R3705" s="7">
        <f t="shared" si="345"/>
        <v>86.615384615384613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6">
        <f t="shared" si="342"/>
        <v>22</v>
      </c>
      <c r="P3706" s="13">
        <f t="shared" si="343"/>
        <v>41928.440138888887</v>
      </c>
      <c r="Q3706" s="13">
        <f t="shared" si="344"/>
        <v>41958.583333333328</v>
      </c>
      <c r="R3706" s="7">
        <f t="shared" si="345"/>
        <v>55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342"/>
        <v>0</v>
      </c>
      <c r="P3707" s="13">
        <f t="shared" si="343"/>
        <v>42613.591261574074</v>
      </c>
      <c r="Q3707" s="13">
        <f t="shared" si="344"/>
        <v>42643.916666666672</v>
      </c>
      <c r="R3707" s="7" t="e">
        <f t="shared" si="345"/>
        <v>#DIV/0!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6">
        <f t="shared" si="342"/>
        <v>17.62</v>
      </c>
      <c r="P3708" s="13">
        <f t="shared" si="343"/>
        <v>41779.398506944446</v>
      </c>
      <c r="Q3708" s="13">
        <f t="shared" si="344"/>
        <v>41809.398506944446</v>
      </c>
      <c r="R3708" s="7">
        <f t="shared" si="345"/>
        <v>41.952380952380949</v>
      </c>
      <c r="S3708" t="str">
        <f t="shared" si="346"/>
        <v>theater</v>
      </c>
      <c r="T3708" t="str">
        <f t="shared" si="347"/>
        <v>plays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6">
        <f t="shared" si="342"/>
        <v>53</v>
      </c>
      <c r="P3709" s="13">
        <f t="shared" si="343"/>
        <v>42534.683321759265</v>
      </c>
      <c r="Q3709" s="13">
        <f t="shared" si="344"/>
        <v>42554.582638888889</v>
      </c>
      <c r="R3709" s="7">
        <f t="shared" si="345"/>
        <v>88.333333333333329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6">
        <f t="shared" si="342"/>
        <v>22.142857142857142</v>
      </c>
      <c r="P3710" s="13">
        <f t="shared" si="343"/>
        <v>42310.718518518523</v>
      </c>
      <c r="Q3710" s="13">
        <f t="shared" si="344"/>
        <v>42333.708333333328</v>
      </c>
      <c r="R3710" s="7">
        <f t="shared" si="345"/>
        <v>129.16666666666666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342"/>
        <v>2.5333333333333332</v>
      </c>
      <c r="P3711" s="13">
        <f t="shared" si="343"/>
        <v>42445.810694444444</v>
      </c>
      <c r="Q3711" s="13">
        <f t="shared" si="344"/>
        <v>42460.915972222225</v>
      </c>
      <c r="R3711" s="7">
        <f t="shared" si="345"/>
        <v>23.75</v>
      </c>
      <c r="S3711" t="str">
        <f t="shared" si="346"/>
        <v>theater</v>
      </c>
      <c r="T3711" t="str">
        <f t="shared" si="347"/>
        <v>plays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6">
        <f t="shared" si="342"/>
        <v>2.5</v>
      </c>
      <c r="P3712" s="13">
        <f t="shared" si="343"/>
        <v>41866.390648148146</v>
      </c>
      <c r="Q3712" s="13">
        <f t="shared" si="344"/>
        <v>41897.875</v>
      </c>
      <c r="R3712" s="7">
        <f t="shared" si="345"/>
        <v>35.714285714285715</v>
      </c>
      <c r="S3712" t="str">
        <f t="shared" si="346"/>
        <v>theater</v>
      </c>
      <c r="T3712" t="str">
        <f t="shared" si="347"/>
        <v>plays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6">
        <f t="shared" si="342"/>
        <v>2.85</v>
      </c>
      <c r="P3713" s="13">
        <f t="shared" si="343"/>
        <v>41779.445092592592</v>
      </c>
      <c r="Q3713" s="13">
        <f t="shared" si="344"/>
        <v>41813.416666666664</v>
      </c>
      <c r="R3713" s="7">
        <f t="shared" si="345"/>
        <v>57</v>
      </c>
      <c r="S3713" t="str">
        <f t="shared" si="346"/>
        <v>theater</v>
      </c>
      <c r="T3713" t="str">
        <f t="shared" si="347"/>
        <v>plays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6">
        <f t="shared" ref="O3714:O3777" si="348">(E3714/D3714)*100</f>
        <v>0</v>
      </c>
      <c r="P3714" s="13">
        <f t="shared" ref="P3714:P3777" si="349">(((J3714/60)/60)/24)+DATE(1970,1,1)+(-6/24)</f>
        <v>42420.891469907408</v>
      </c>
      <c r="Q3714" s="13">
        <f t="shared" ref="Q3714:Q3777" si="350">(((I3714/60)/60)/24)+DATE(1970,1,1)+(-6/24)</f>
        <v>42480.849803240737</v>
      </c>
      <c r="R3714" s="7" t="e">
        <f t="shared" ref="R3714:R3777" si="351">E3714/L3714</f>
        <v>#DIV/0!</v>
      </c>
      <c r="S3714" t="str">
        <f t="shared" ref="S3714:S3777" si="352">LEFT(N3714,SEARCH("/",N3714,1)-1)</f>
        <v>theater</v>
      </c>
      <c r="T3714" t="str">
        <f t="shared" ref="T3714:T3777" si="353">RIGHT(N3714,LEN(N3714)-SEARCH("/",N3714,1))</f>
        <v>plays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6">
        <f t="shared" si="348"/>
        <v>2.4500000000000002</v>
      </c>
      <c r="P3715" s="13">
        <f t="shared" si="349"/>
        <v>42523.489212962959</v>
      </c>
      <c r="Q3715" s="13">
        <f t="shared" si="350"/>
        <v>42553.489212962959</v>
      </c>
      <c r="R3715" s="7">
        <f t="shared" si="351"/>
        <v>163.33333333333334</v>
      </c>
      <c r="S3715" t="str">
        <f t="shared" si="352"/>
        <v>theater</v>
      </c>
      <c r="T3715" t="str">
        <f t="shared" si="353"/>
        <v>plays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6">
        <f t="shared" si="348"/>
        <v>1.4210526315789473</v>
      </c>
      <c r="P3716" s="13">
        <f t="shared" si="349"/>
        <v>41787.431527777779</v>
      </c>
      <c r="Q3716" s="13">
        <f t="shared" si="350"/>
        <v>41817.431527777779</v>
      </c>
      <c r="R3716" s="7">
        <f t="shared" si="351"/>
        <v>15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6">
        <f t="shared" si="348"/>
        <v>19.25</v>
      </c>
      <c r="P3717" s="13">
        <f t="shared" si="349"/>
        <v>42093.338263888887</v>
      </c>
      <c r="Q3717" s="13">
        <f t="shared" si="350"/>
        <v>42123.338263888887</v>
      </c>
      <c r="R3717" s="7">
        <f t="shared" si="351"/>
        <v>64.166666666666671</v>
      </c>
      <c r="S3717" t="str">
        <f t="shared" si="352"/>
        <v>theater</v>
      </c>
      <c r="T3717" t="str">
        <f t="shared" si="353"/>
        <v>plays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6">
        <f t="shared" si="348"/>
        <v>0.67500000000000004</v>
      </c>
      <c r="P3718" s="13">
        <f t="shared" si="349"/>
        <v>41833.701516203706</v>
      </c>
      <c r="Q3718" s="13">
        <f t="shared" si="350"/>
        <v>41863.701516203706</v>
      </c>
      <c r="R3718" s="7">
        <f t="shared" si="351"/>
        <v>6.75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6">
        <f t="shared" si="348"/>
        <v>0.16666666666666669</v>
      </c>
      <c r="P3719" s="13">
        <f t="shared" si="349"/>
        <v>42478.789212962962</v>
      </c>
      <c r="Q3719" s="13">
        <f t="shared" si="350"/>
        <v>42508.789212962962</v>
      </c>
      <c r="R3719" s="7">
        <f t="shared" si="351"/>
        <v>25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6">
        <f t="shared" si="348"/>
        <v>60.9</v>
      </c>
      <c r="P3720" s="13">
        <f t="shared" si="349"/>
        <v>42234.867476851854</v>
      </c>
      <c r="Q3720" s="13">
        <f t="shared" si="350"/>
        <v>42274.867476851854</v>
      </c>
      <c r="R3720" s="7">
        <f t="shared" si="351"/>
        <v>179.11764705882354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6">
        <f t="shared" si="348"/>
        <v>1</v>
      </c>
      <c r="P3721" s="13">
        <f t="shared" si="349"/>
        <v>42718.713599537034</v>
      </c>
      <c r="Q3721" s="13">
        <f t="shared" si="350"/>
        <v>42748.711805555555</v>
      </c>
      <c r="R3721" s="7">
        <f t="shared" si="351"/>
        <v>34.950000000000003</v>
      </c>
      <c r="S3721" t="str">
        <f t="shared" si="352"/>
        <v>theater</v>
      </c>
      <c r="T3721" t="str">
        <f t="shared" si="353"/>
        <v>plays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6">
        <f t="shared" si="348"/>
        <v>34.4</v>
      </c>
      <c r="P3722" s="13">
        <f t="shared" si="349"/>
        <v>42022.411527777775</v>
      </c>
      <c r="Q3722" s="13">
        <f t="shared" si="350"/>
        <v>42063.25</v>
      </c>
      <c r="R3722" s="7">
        <f t="shared" si="351"/>
        <v>33.07692307692308</v>
      </c>
      <c r="S3722" t="str">
        <f t="shared" si="352"/>
        <v>theater</v>
      </c>
      <c r="T3722" t="str">
        <f t="shared" si="353"/>
        <v>plays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6">
        <f t="shared" si="348"/>
        <v>16.5</v>
      </c>
      <c r="P3723" s="13">
        <f t="shared" si="349"/>
        <v>42031.416898148149</v>
      </c>
      <c r="Q3723" s="13">
        <f t="shared" si="350"/>
        <v>42063.875</v>
      </c>
      <c r="R3723" s="7">
        <f t="shared" si="351"/>
        <v>27.5</v>
      </c>
      <c r="S3723" t="str">
        <f t="shared" si="352"/>
        <v>theater</v>
      </c>
      <c r="T3723" t="str">
        <f t="shared" si="353"/>
        <v>plays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6">
        <f t="shared" si="348"/>
        <v>0</v>
      </c>
      <c r="P3724" s="13">
        <f t="shared" si="349"/>
        <v>42700.554756944446</v>
      </c>
      <c r="Q3724" s="13">
        <f t="shared" si="350"/>
        <v>42730.554756944446</v>
      </c>
      <c r="R3724" s="7" t="e">
        <f t="shared" si="351"/>
        <v>#DIV/0!</v>
      </c>
      <c r="S3724" t="str">
        <f t="shared" si="352"/>
        <v>theater</v>
      </c>
      <c r="T3724" t="str">
        <f t="shared" si="353"/>
        <v>plays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6">
        <f t="shared" si="348"/>
        <v>0.4</v>
      </c>
      <c r="P3725" s="13">
        <f t="shared" si="349"/>
        <v>41812.52443287037</v>
      </c>
      <c r="Q3725" s="13">
        <f t="shared" si="350"/>
        <v>41872.52443287037</v>
      </c>
      <c r="R3725" s="7">
        <f t="shared" si="351"/>
        <v>2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6">
        <f t="shared" si="348"/>
        <v>1.0571428571428572</v>
      </c>
      <c r="P3726" s="13">
        <f t="shared" si="349"/>
        <v>42078.09520833334</v>
      </c>
      <c r="Q3726" s="13">
        <f t="shared" si="350"/>
        <v>42132.916666666672</v>
      </c>
      <c r="R3726" s="7">
        <f t="shared" si="351"/>
        <v>18.5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6">
        <f t="shared" si="348"/>
        <v>26.727272727272727</v>
      </c>
      <c r="P3727" s="13">
        <f t="shared" si="349"/>
        <v>42283.302951388891</v>
      </c>
      <c r="Q3727" s="13">
        <f t="shared" si="350"/>
        <v>42313.344618055555</v>
      </c>
      <c r="R3727" s="7">
        <f t="shared" si="351"/>
        <v>35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6">
        <f t="shared" si="348"/>
        <v>28.799999999999997</v>
      </c>
      <c r="P3728" s="13">
        <f t="shared" si="349"/>
        <v>41778.795937499999</v>
      </c>
      <c r="Q3728" s="13">
        <f t="shared" si="350"/>
        <v>41820.477777777778</v>
      </c>
      <c r="R3728" s="7">
        <f t="shared" si="351"/>
        <v>44.307692307692307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6">
        <f t="shared" si="348"/>
        <v>0</v>
      </c>
      <c r="P3729" s="13">
        <f t="shared" si="349"/>
        <v>41905.545706018522</v>
      </c>
      <c r="Q3729" s="13">
        <f t="shared" si="350"/>
        <v>41933.57708333333</v>
      </c>
      <c r="R3729" s="7" t="e">
        <f t="shared" si="351"/>
        <v>#DIV/0!</v>
      </c>
      <c r="S3729" t="str">
        <f t="shared" si="352"/>
        <v>theater</v>
      </c>
      <c r="T3729" t="str">
        <f t="shared" si="353"/>
        <v>plays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6">
        <f t="shared" si="348"/>
        <v>8.9</v>
      </c>
      <c r="P3730" s="13">
        <f t="shared" si="349"/>
        <v>42695.4605787037</v>
      </c>
      <c r="Q3730" s="13">
        <f t="shared" si="350"/>
        <v>42725.4605787037</v>
      </c>
      <c r="R3730" s="7">
        <f t="shared" si="351"/>
        <v>222.5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348"/>
        <v>0</v>
      </c>
      <c r="P3731" s="13">
        <f t="shared" si="349"/>
        <v>42732.537523148145</v>
      </c>
      <c r="Q3731" s="13">
        <f t="shared" si="350"/>
        <v>42762.537523148145</v>
      </c>
      <c r="R3731" s="7" t="e">
        <f t="shared" si="351"/>
        <v>#DIV/0!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0.16666666666666669</v>
      </c>
      <c r="P3732" s="13">
        <f t="shared" si="349"/>
        <v>42510.688900462963</v>
      </c>
      <c r="Q3732" s="13">
        <f t="shared" si="350"/>
        <v>42540.688900462963</v>
      </c>
      <c r="R3732" s="7">
        <f t="shared" si="351"/>
        <v>5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6">
        <f t="shared" si="348"/>
        <v>0</v>
      </c>
      <c r="P3733" s="13">
        <f t="shared" si="349"/>
        <v>42511.448101851856</v>
      </c>
      <c r="Q3733" s="13">
        <f t="shared" si="350"/>
        <v>42535.537500000006</v>
      </c>
      <c r="R3733" s="7" t="e">
        <f t="shared" si="351"/>
        <v>#DIV/0!</v>
      </c>
      <c r="S3733" t="str">
        <f t="shared" si="352"/>
        <v>theater</v>
      </c>
      <c r="T3733" t="str">
        <f t="shared" si="353"/>
        <v>plays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348"/>
        <v>15.737410071942445</v>
      </c>
      <c r="P3734" s="13">
        <f t="shared" si="349"/>
        <v>42041.331307870365</v>
      </c>
      <c r="Q3734" s="13">
        <f t="shared" si="350"/>
        <v>42071.289641203708</v>
      </c>
      <c r="R3734" s="7">
        <f t="shared" si="351"/>
        <v>29.166666666666668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6">
        <f t="shared" si="348"/>
        <v>2</v>
      </c>
      <c r="P3735" s="13">
        <f t="shared" si="349"/>
        <v>42306.939270833333</v>
      </c>
      <c r="Q3735" s="13">
        <f t="shared" si="350"/>
        <v>42322.708333333328</v>
      </c>
      <c r="R3735" s="7">
        <f t="shared" si="351"/>
        <v>1.5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6">
        <f t="shared" si="348"/>
        <v>21.685714285714287</v>
      </c>
      <c r="P3736" s="13">
        <f t="shared" si="349"/>
        <v>42353.511759259258</v>
      </c>
      <c r="Q3736" s="13">
        <f t="shared" si="350"/>
        <v>42383.511759259258</v>
      </c>
      <c r="R3736" s="7">
        <f t="shared" si="351"/>
        <v>126.5</v>
      </c>
      <c r="S3736" t="str">
        <f t="shared" si="352"/>
        <v>theater</v>
      </c>
      <c r="T3736" t="str">
        <f t="shared" si="353"/>
        <v>plays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348"/>
        <v>0.33333333333333337</v>
      </c>
      <c r="P3737" s="13">
        <f t="shared" si="349"/>
        <v>42622.186412037037</v>
      </c>
      <c r="Q3737" s="13">
        <f t="shared" si="350"/>
        <v>42652.186412037037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0.2857142857142857</v>
      </c>
      <c r="P3738" s="13">
        <f t="shared" si="349"/>
        <v>42058.353877314818</v>
      </c>
      <c r="Q3738" s="13">
        <f t="shared" si="350"/>
        <v>42086.915972222225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6">
        <f t="shared" si="348"/>
        <v>4.7</v>
      </c>
      <c r="P3739" s="13">
        <f t="shared" si="349"/>
        <v>42304.690960648149</v>
      </c>
      <c r="Q3739" s="13">
        <f t="shared" si="350"/>
        <v>42328.916666666672</v>
      </c>
      <c r="R3739" s="7">
        <f t="shared" si="351"/>
        <v>9.4</v>
      </c>
      <c r="S3739" t="str">
        <f t="shared" si="352"/>
        <v>theater</v>
      </c>
      <c r="T3739" t="str">
        <f t="shared" si="353"/>
        <v>plays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6">
        <f t="shared" si="348"/>
        <v>0</v>
      </c>
      <c r="P3740" s="13">
        <f t="shared" si="349"/>
        <v>42538.492893518516</v>
      </c>
      <c r="Q3740" s="13">
        <f t="shared" si="350"/>
        <v>42568.492893518516</v>
      </c>
      <c r="R3740" s="7" t="e">
        <f t="shared" si="351"/>
        <v>#DIV/0!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6">
        <f t="shared" si="348"/>
        <v>10.8</v>
      </c>
      <c r="P3741" s="13">
        <f t="shared" si="349"/>
        <v>41990.362546296295</v>
      </c>
      <c r="Q3741" s="13">
        <f t="shared" si="350"/>
        <v>42020.184722222228</v>
      </c>
      <c r="R3741" s="7">
        <f t="shared" si="351"/>
        <v>72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348"/>
        <v>4.8</v>
      </c>
      <c r="P3742" s="13">
        <f t="shared" si="349"/>
        <v>42122.482499999998</v>
      </c>
      <c r="Q3742" s="13">
        <f t="shared" si="350"/>
        <v>42155.482638888891</v>
      </c>
      <c r="R3742" s="7">
        <f t="shared" si="351"/>
        <v>30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6">
        <f t="shared" si="348"/>
        <v>3.2</v>
      </c>
      <c r="P3743" s="13">
        <f t="shared" si="349"/>
        <v>42209.42288194444</v>
      </c>
      <c r="Q3743" s="13">
        <f t="shared" si="350"/>
        <v>42223.375</v>
      </c>
      <c r="R3743" s="7">
        <f t="shared" si="351"/>
        <v>10.666666666666666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6">
        <f t="shared" si="348"/>
        <v>12.75</v>
      </c>
      <c r="P3744" s="13">
        <f t="shared" si="349"/>
        <v>41990.256377314814</v>
      </c>
      <c r="Q3744" s="13">
        <f t="shared" si="350"/>
        <v>42020.256377314814</v>
      </c>
      <c r="R3744" s="7">
        <f t="shared" si="351"/>
        <v>25.5</v>
      </c>
      <c r="S3744" t="str">
        <f t="shared" si="352"/>
        <v>theater</v>
      </c>
      <c r="T3744" t="str">
        <f t="shared" si="353"/>
        <v>plays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348"/>
        <v>1.8181818181818181E-2</v>
      </c>
      <c r="P3745" s="13">
        <f t="shared" si="349"/>
        <v>42038.944988425923</v>
      </c>
      <c r="Q3745" s="13">
        <f t="shared" si="350"/>
        <v>42098.903321759266</v>
      </c>
      <c r="R3745" s="7">
        <f t="shared" si="351"/>
        <v>20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348"/>
        <v>2.4</v>
      </c>
      <c r="P3746" s="13">
        <f t="shared" si="349"/>
        <v>42178.565891203703</v>
      </c>
      <c r="Q3746" s="13">
        <f t="shared" si="350"/>
        <v>42238.565891203703</v>
      </c>
      <c r="R3746" s="7">
        <f t="shared" si="351"/>
        <v>15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6">
        <f t="shared" si="348"/>
        <v>36.5</v>
      </c>
      <c r="P3747" s="13">
        <f t="shared" si="349"/>
        <v>41889.836805555555</v>
      </c>
      <c r="Q3747" s="13">
        <f t="shared" si="350"/>
        <v>41933.957638888889</v>
      </c>
      <c r="R3747" s="7">
        <f t="shared" si="351"/>
        <v>91.25</v>
      </c>
      <c r="S3747" t="str">
        <f t="shared" si="352"/>
        <v>theater</v>
      </c>
      <c r="T3747" t="str">
        <f t="shared" si="353"/>
        <v>plays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2.666666666666667</v>
      </c>
      <c r="P3748" s="13">
        <f t="shared" si="349"/>
        <v>42692.781828703708</v>
      </c>
      <c r="Q3748" s="13">
        <f t="shared" si="350"/>
        <v>42722.781828703708</v>
      </c>
      <c r="R3748" s="7">
        <f t="shared" si="351"/>
        <v>800</v>
      </c>
      <c r="S3748" t="str">
        <f t="shared" si="352"/>
        <v>theater</v>
      </c>
      <c r="T3748" t="str">
        <f t="shared" si="353"/>
        <v>plays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6">
        <f t="shared" si="348"/>
        <v>11.428571428571429</v>
      </c>
      <c r="P3749" s="13">
        <f t="shared" si="349"/>
        <v>42750.280312499999</v>
      </c>
      <c r="Q3749" s="13">
        <f t="shared" si="350"/>
        <v>42794.118749999994</v>
      </c>
      <c r="R3749" s="7">
        <f t="shared" si="351"/>
        <v>80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6">
        <f t="shared" si="348"/>
        <v>0</v>
      </c>
      <c r="P3750" s="13">
        <f t="shared" si="349"/>
        <v>42344.574502314819</v>
      </c>
      <c r="Q3750" s="13">
        <f t="shared" si="350"/>
        <v>42400.746527777781</v>
      </c>
      <c r="R3750" s="7" t="e">
        <f t="shared" si="351"/>
        <v>#DIV/0!</v>
      </c>
      <c r="S3750" t="str">
        <f t="shared" si="352"/>
        <v>theater</v>
      </c>
      <c r="T3750" t="str">
        <f t="shared" si="353"/>
        <v>plays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348"/>
        <v>0</v>
      </c>
      <c r="P3751" s="13">
        <f t="shared" si="349"/>
        <v>42495.472187499996</v>
      </c>
      <c r="Q3751" s="13">
        <f t="shared" si="350"/>
        <v>42525.472187499996</v>
      </c>
      <c r="R3751" s="7" t="e">
        <f t="shared" si="351"/>
        <v>#DIV/0!</v>
      </c>
      <c r="S3751" t="str">
        <f t="shared" si="352"/>
        <v>theater</v>
      </c>
      <c r="T3751" t="str">
        <f t="shared" si="353"/>
        <v>plays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6">
        <f t="shared" si="348"/>
        <v>1.1111111111111112</v>
      </c>
      <c r="P3752" s="13">
        <f t="shared" si="349"/>
        <v>42570.600381944445</v>
      </c>
      <c r="Q3752" s="13">
        <f t="shared" si="350"/>
        <v>42615.600381944445</v>
      </c>
      <c r="R3752" s="7">
        <f t="shared" si="351"/>
        <v>50</v>
      </c>
      <c r="S3752" t="str">
        <f t="shared" si="352"/>
        <v>theater</v>
      </c>
      <c r="T3752" t="str">
        <f t="shared" si="353"/>
        <v>plays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6">
        <f t="shared" si="348"/>
        <v>0</v>
      </c>
      <c r="P3753" s="13">
        <f t="shared" si="349"/>
        <v>41926.874884259261</v>
      </c>
      <c r="Q3753" s="13">
        <f t="shared" si="350"/>
        <v>41936.874884259261</v>
      </c>
      <c r="R3753" s="7" t="e">
        <f t="shared" si="351"/>
        <v>#DIV/0!</v>
      </c>
      <c r="S3753" t="str">
        <f t="shared" si="352"/>
        <v>theater</v>
      </c>
      <c r="T3753" t="str">
        <f t="shared" si="353"/>
        <v>plays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348"/>
        <v>0</v>
      </c>
      <c r="P3754" s="13">
        <f t="shared" si="349"/>
        <v>42730.653726851851</v>
      </c>
      <c r="Q3754" s="13">
        <f t="shared" si="350"/>
        <v>42760.653726851851</v>
      </c>
      <c r="R3754" s="7" t="e">
        <f t="shared" si="351"/>
        <v>#DIV/0!</v>
      </c>
      <c r="S3754" t="str">
        <f t="shared" si="352"/>
        <v>theater</v>
      </c>
      <c r="T3754" t="str">
        <f t="shared" si="353"/>
        <v>plays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348"/>
        <v>27.400000000000002</v>
      </c>
      <c r="P3755" s="13">
        <f t="shared" si="349"/>
        <v>42475.598067129627</v>
      </c>
      <c r="Q3755" s="13">
        <f t="shared" si="350"/>
        <v>42505.598067129627</v>
      </c>
      <c r="R3755" s="7">
        <f t="shared" si="351"/>
        <v>22.833333333333332</v>
      </c>
      <c r="S3755" t="str">
        <f t="shared" si="352"/>
        <v>theater</v>
      </c>
      <c r="T3755" t="str">
        <f t="shared" si="353"/>
        <v>plays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6">
        <f t="shared" si="348"/>
        <v>10</v>
      </c>
      <c r="P3756" s="13">
        <f t="shared" si="349"/>
        <v>42188.58293981482</v>
      </c>
      <c r="Q3756" s="13">
        <f t="shared" si="350"/>
        <v>42242.522222222222</v>
      </c>
      <c r="R3756" s="7">
        <f t="shared" si="351"/>
        <v>16.666666666666668</v>
      </c>
      <c r="S3756" t="str">
        <f t="shared" si="352"/>
        <v>theater</v>
      </c>
      <c r="T3756" t="str">
        <f t="shared" si="353"/>
        <v>plays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6">
        <f t="shared" si="348"/>
        <v>21.366666666666667</v>
      </c>
      <c r="P3757" s="13">
        <f t="shared" si="349"/>
        <v>42640.028171296297</v>
      </c>
      <c r="Q3757" s="13">
        <f t="shared" si="350"/>
        <v>42670.028171296297</v>
      </c>
      <c r="R3757" s="7">
        <f t="shared" si="351"/>
        <v>45.785714285714285</v>
      </c>
      <c r="S3757" t="str">
        <f t="shared" si="352"/>
        <v>theater</v>
      </c>
      <c r="T3757" t="str">
        <f t="shared" si="353"/>
        <v>plays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6">
        <f t="shared" si="348"/>
        <v>6.9696969696969706</v>
      </c>
      <c r="P3758" s="13">
        <f t="shared" si="349"/>
        <v>42696.760520833333</v>
      </c>
      <c r="Q3758" s="13">
        <f t="shared" si="350"/>
        <v>42729.760520833333</v>
      </c>
      <c r="R3758" s="7">
        <f t="shared" si="351"/>
        <v>383.33333333333331</v>
      </c>
      <c r="S3758" t="str">
        <f t="shared" si="352"/>
        <v>theater</v>
      </c>
      <c r="T3758" t="str">
        <f t="shared" si="353"/>
        <v>plays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6">
        <f t="shared" si="348"/>
        <v>70.599999999999994</v>
      </c>
      <c r="P3759" s="13">
        <f t="shared" si="349"/>
        <v>42052.799375000002</v>
      </c>
      <c r="Q3759" s="13">
        <f t="shared" si="350"/>
        <v>42095.791666666672</v>
      </c>
      <c r="R3759" s="7">
        <f t="shared" si="351"/>
        <v>106.96969696969697</v>
      </c>
      <c r="S3759" t="str">
        <f t="shared" si="352"/>
        <v>theater</v>
      </c>
      <c r="T3759" t="str">
        <f t="shared" si="353"/>
        <v>plays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6">
        <f t="shared" si="348"/>
        <v>2.0500000000000003</v>
      </c>
      <c r="P3760" s="13">
        <f t="shared" si="349"/>
        <v>41883.666678240741</v>
      </c>
      <c r="Q3760" s="13">
        <f t="shared" si="350"/>
        <v>41906.666678240741</v>
      </c>
      <c r="R3760" s="7">
        <f t="shared" si="351"/>
        <v>10.25</v>
      </c>
      <c r="S3760" t="str">
        <f t="shared" si="352"/>
        <v>theater</v>
      </c>
      <c r="T3760" t="str">
        <f t="shared" si="353"/>
        <v>plays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6">
        <f t="shared" si="348"/>
        <v>1.9666666666666666</v>
      </c>
      <c r="P3761" s="13">
        <f t="shared" si="349"/>
        <v>42766.781678240746</v>
      </c>
      <c r="Q3761" s="13">
        <f t="shared" si="350"/>
        <v>42796.958333333328</v>
      </c>
      <c r="R3761" s="7">
        <f t="shared" si="351"/>
        <v>59</v>
      </c>
      <c r="S3761" t="str">
        <f t="shared" si="352"/>
        <v>theater</v>
      </c>
      <c r="T3761" t="str">
        <f t="shared" si="353"/>
        <v>plays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6">
        <f t="shared" si="348"/>
        <v>0</v>
      </c>
      <c r="P3762" s="13">
        <f t="shared" si="349"/>
        <v>42307.289398148147</v>
      </c>
      <c r="Q3762" s="13">
        <f t="shared" si="350"/>
        <v>42337.331064814818</v>
      </c>
      <c r="R3762" s="7" t="e">
        <f t="shared" si="351"/>
        <v>#DIV/0!</v>
      </c>
      <c r="S3762" t="str">
        <f t="shared" si="352"/>
        <v>theater</v>
      </c>
      <c r="T3762" t="str">
        <f t="shared" si="353"/>
        <v>plays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6">
        <f t="shared" si="348"/>
        <v>28.666666666666668</v>
      </c>
      <c r="P3763" s="13">
        <f t="shared" si="349"/>
        <v>42512.376747685179</v>
      </c>
      <c r="Q3763" s="13">
        <f t="shared" si="350"/>
        <v>42572.376747685179</v>
      </c>
      <c r="R3763" s="7">
        <f t="shared" si="351"/>
        <v>14.333333333333334</v>
      </c>
      <c r="S3763" t="str">
        <f t="shared" si="352"/>
        <v>theater</v>
      </c>
      <c r="T3763" t="str">
        <f t="shared" si="353"/>
        <v>plays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6">
        <f t="shared" si="348"/>
        <v>3.1333333333333333</v>
      </c>
      <c r="P3764" s="13">
        <f t="shared" si="349"/>
        <v>42028.885879629626</v>
      </c>
      <c r="Q3764" s="13">
        <f t="shared" si="350"/>
        <v>42058.885879629626</v>
      </c>
      <c r="R3764" s="7">
        <f t="shared" si="351"/>
        <v>15.666666666666666</v>
      </c>
      <c r="S3764" t="str">
        <f t="shared" si="352"/>
        <v>theater</v>
      </c>
      <c r="T3764" t="str">
        <f t="shared" si="353"/>
        <v>plays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348"/>
        <v>0.04</v>
      </c>
      <c r="P3765" s="13">
        <f t="shared" si="349"/>
        <v>42400.696597222224</v>
      </c>
      <c r="Q3765" s="13">
        <f t="shared" si="350"/>
        <v>42427.75</v>
      </c>
      <c r="R3765" s="7">
        <f t="shared" si="351"/>
        <v>1</v>
      </c>
      <c r="S3765" t="str">
        <f t="shared" si="352"/>
        <v>theater</v>
      </c>
      <c r="T3765" t="str">
        <f t="shared" si="353"/>
        <v>plays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6">
        <f t="shared" si="348"/>
        <v>0.2</v>
      </c>
      <c r="P3766" s="13">
        <f t="shared" si="349"/>
        <v>42358.323182870372</v>
      </c>
      <c r="Q3766" s="13">
        <f t="shared" si="350"/>
        <v>42377.023611111115</v>
      </c>
      <c r="R3766" s="7">
        <f t="shared" si="351"/>
        <v>1</v>
      </c>
      <c r="S3766" t="str">
        <f t="shared" si="352"/>
        <v>theater</v>
      </c>
      <c r="T3766" t="str">
        <f t="shared" si="353"/>
        <v>plays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6">
        <f t="shared" si="348"/>
        <v>1.4285714285714287E-2</v>
      </c>
      <c r="P3767" s="13">
        <f t="shared" si="349"/>
        <v>42615.799849537041</v>
      </c>
      <c r="Q3767" s="13">
        <f t="shared" si="350"/>
        <v>42645.799849537041</v>
      </c>
      <c r="R3767" s="7">
        <f t="shared" si="351"/>
        <v>10</v>
      </c>
      <c r="S3767" t="str">
        <f t="shared" si="352"/>
        <v>film &amp; video</v>
      </c>
      <c r="T3767" t="str">
        <f t="shared" si="353"/>
        <v>science fiction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6">
        <f t="shared" si="348"/>
        <v>3.3333333333333333E-2</v>
      </c>
      <c r="P3768" s="13">
        <f t="shared" si="349"/>
        <v>42096.454976851848</v>
      </c>
      <c r="Q3768" s="13">
        <f t="shared" si="350"/>
        <v>42112.177777777775</v>
      </c>
      <c r="R3768" s="7">
        <f t="shared" si="351"/>
        <v>1</v>
      </c>
      <c r="S3768" t="str">
        <f t="shared" si="352"/>
        <v>film &amp; video</v>
      </c>
      <c r="T3768" t="str">
        <f t="shared" si="353"/>
        <v>science fiction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6">
        <f t="shared" si="348"/>
        <v>0</v>
      </c>
      <c r="P3769" s="13">
        <f t="shared" si="349"/>
        <v>42593.181793981479</v>
      </c>
      <c r="Q3769" s="13">
        <f t="shared" si="350"/>
        <v>42653.181793981479</v>
      </c>
      <c r="R3769" s="7" t="e">
        <f t="shared" si="351"/>
        <v>#DIV/0!</v>
      </c>
      <c r="S3769" t="str">
        <f t="shared" si="352"/>
        <v>film &amp; video</v>
      </c>
      <c r="T3769" t="str">
        <f t="shared" si="353"/>
        <v>science fiction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6">
        <f t="shared" si="348"/>
        <v>0.27454545454545454</v>
      </c>
      <c r="P3770" s="13">
        <f t="shared" si="349"/>
        <v>41904.531990740739</v>
      </c>
      <c r="Q3770" s="13">
        <f t="shared" si="350"/>
        <v>41940.666666666664</v>
      </c>
      <c r="R3770" s="7">
        <f t="shared" si="351"/>
        <v>25.166666666666668</v>
      </c>
      <c r="S3770" t="str">
        <f t="shared" si="352"/>
        <v>film &amp; video</v>
      </c>
      <c r="T3770" t="str">
        <f t="shared" si="353"/>
        <v>science fiction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6">
        <f t="shared" si="348"/>
        <v>0</v>
      </c>
      <c r="P3771" s="13">
        <f t="shared" si="349"/>
        <v>42114.678726851853</v>
      </c>
      <c r="Q3771" s="13">
        <f t="shared" si="350"/>
        <v>42139.678726851853</v>
      </c>
      <c r="R3771" s="7" t="e">
        <f t="shared" si="351"/>
        <v>#DIV/0!</v>
      </c>
      <c r="S3771" t="str">
        <f t="shared" si="352"/>
        <v>film &amp; video</v>
      </c>
      <c r="T3771" t="str">
        <f t="shared" si="353"/>
        <v>science fiction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6">
        <f t="shared" si="348"/>
        <v>14.000000000000002</v>
      </c>
      <c r="P3772" s="13">
        <f t="shared" si="349"/>
        <v>42709.743981481486</v>
      </c>
      <c r="Q3772" s="13">
        <f t="shared" si="350"/>
        <v>42769.743981481486</v>
      </c>
      <c r="R3772" s="7">
        <f t="shared" si="351"/>
        <v>11.666666666666666</v>
      </c>
      <c r="S3772" t="str">
        <f t="shared" si="352"/>
        <v>film &amp; video</v>
      </c>
      <c r="T3772" t="str">
        <f t="shared" si="353"/>
        <v>science fiction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6">
        <f t="shared" si="348"/>
        <v>5.548</v>
      </c>
      <c r="P3773" s="13">
        <f t="shared" si="349"/>
        <v>42135.339548611111</v>
      </c>
      <c r="Q3773" s="13">
        <f t="shared" si="350"/>
        <v>42165.833333333328</v>
      </c>
      <c r="R3773" s="7">
        <f t="shared" si="351"/>
        <v>106.69230769230769</v>
      </c>
      <c r="S3773" t="str">
        <f t="shared" si="352"/>
        <v>film &amp; video</v>
      </c>
      <c r="T3773" t="str">
        <f t="shared" si="353"/>
        <v>science fiction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6">
        <f t="shared" si="348"/>
        <v>2.375</v>
      </c>
      <c r="P3774" s="13">
        <f t="shared" si="349"/>
        <v>42067.37431712963</v>
      </c>
      <c r="Q3774" s="13">
        <f t="shared" si="350"/>
        <v>42097.332650462966</v>
      </c>
      <c r="R3774" s="7">
        <f t="shared" si="351"/>
        <v>47.5</v>
      </c>
      <c r="S3774" t="str">
        <f t="shared" si="352"/>
        <v>film &amp; video</v>
      </c>
      <c r="T3774" t="str">
        <f t="shared" si="353"/>
        <v>science fiction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6">
        <f t="shared" si="348"/>
        <v>1.867</v>
      </c>
      <c r="P3775" s="13">
        <f t="shared" si="349"/>
        <v>42627.97792824074</v>
      </c>
      <c r="Q3775" s="13">
        <f t="shared" si="350"/>
        <v>42662.97792824074</v>
      </c>
      <c r="R3775" s="7">
        <f t="shared" si="351"/>
        <v>311.16666666666669</v>
      </c>
      <c r="S3775" t="str">
        <f t="shared" si="352"/>
        <v>film &amp; video</v>
      </c>
      <c r="T3775" t="str">
        <f t="shared" si="353"/>
        <v>science fiction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6">
        <f t="shared" si="348"/>
        <v>0</v>
      </c>
      <c r="P3776" s="13">
        <f t="shared" si="349"/>
        <v>41882.687303240738</v>
      </c>
      <c r="Q3776" s="13">
        <f t="shared" si="350"/>
        <v>41942.687303240738</v>
      </c>
      <c r="R3776" s="7" t="e">
        <f t="shared" si="351"/>
        <v>#DIV/0!</v>
      </c>
      <c r="S3776" t="str">
        <f t="shared" si="352"/>
        <v>film &amp; video</v>
      </c>
      <c r="T3776" t="str">
        <f t="shared" si="353"/>
        <v>science fiction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6">
        <f t="shared" si="348"/>
        <v>0</v>
      </c>
      <c r="P3777" s="13">
        <f t="shared" si="349"/>
        <v>41778.665416666663</v>
      </c>
      <c r="Q3777" s="13">
        <f t="shared" si="350"/>
        <v>41806.594444444447</v>
      </c>
      <c r="R3777" s="7" t="e">
        <f t="shared" si="351"/>
        <v>#DIV/0!</v>
      </c>
      <c r="S3777" t="str">
        <f t="shared" si="352"/>
        <v>film &amp; video</v>
      </c>
      <c r="T3777" t="str">
        <f t="shared" si="353"/>
        <v>science fiction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6">
        <f t="shared" ref="O3778:O3841" si="354">(E3778/D3778)*100</f>
        <v>0</v>
      </c>
      <c r="P3778" s="13">
        <f t="shared" ref="P3778:P3841" si="355">(((J3778/60)/60)/24)+DATE(1970,1,1)+(-6/24)</f>
        <v>42541.587511574078</v>
      </c>
      <c r="Q3778" s="13">
        <f t="shared" ref="Q3778:Q3841" si="356">(((I3778/60)/60)/24)+DATE(1970,1,1)+(-6/24)</f>
        <v>42556.75</v>
      </c>
      <c r="R3778" s="7" t="e">
        <f t="shared" ref="R3778:R3841" si="357">E3778/L3778</f>
        <v>#DIV/0!</v>
      </c>
      <c r="S3778" t="str">
        <f t="shared" ref="S3778:S3841" si="358">LEFT(N3778,SEARCH("/",N3778,1)-1)</f>
        <v>film &amp; video</v>
      </c>
      <c r="T3778" t="str">
        <f t="shared" ref="T3778:T3841" si="359">RIGHT(N3778,LEN(N3778)-SEARCH("/",N3778,1))</f>
        <v>science fiction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6">
        <f t="shared" si="354"/>
        <v>9.5687499999999996</v>
      </c>
      <c r="P3779" s="13">
        <f t="shared" si="355"/>
        <v>41905.562581018516</v>
      </c>
      <c r="Q3779" s="13">
        <f t="shared" si="356"/>
        <v>41950.604247685187</v>
      </c>
      <c r="R3779" s="7">
        <f t="shared" si="357"/>
        <v>94.506172839506178</v>
      </c>
      <c r="S3779" t="str">
        <f t="shared" si="358"/>
        <v>film &amp; video</v>
      </c>
      <c r="T3779" t="str">
        <f t="shared" si="359"/>
        <v>science fiction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6">
        <f t="shared" si="354"/>
        <v>0</v>
      </c>
      <c r="P3780" s="13">
        <f t="shared" si="355"/>
        <v>42491.55768518518</v>
      </c>
      <c r="Q3780" s="13">
        <f t="shared" si="356"/>
        <v>42521.479861111111</v>
      </c>
      <c r="R3780" s="7" t="e">
        <f t="shared" si="357"/>
        <v>#DIV/0!</v>
      </c>
      <c r="S3780" t="str">
        <f t="shared" si="358"/>
        <v>film &amp; video</v>
      </c>
      <c r="T3780" t="str">
        <f t="shared" si="359"/>
        <v>science fiction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6">
        <f t="shared" si="354"/>
        <v>0</v>
      </c>
      <c r="P3781" s="13">
        <f t="shared" si="355"/>
        <v>42221.659930555557</v>
      </c>
      <c r="Q3781" s="13">
        <f t="shared" si="356"/>
        <v>42251.458333333328</v>
      </c>
      <c r="R3781" s="7" t="e">
        <f t="shared" si="357"/>
        <v>#DIV/0!</v>
      </c>
      <c r="S3781" t="str">
        <f t="shared" si="358"/>
        <v>film &amp; video</v>
      </c>
      <c r="T3781" t="str">
        <f t="shared" si="359"/>
        <v>science fiction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6">
        <f t="shared" si="354"/>
        <v>13.433333333333334</v>
      </c>
      <c r="P3782" s="13">
        <f t="shared" si="355"/>
        <v>41788.131909722222</v>
      </c>
      <c r="Q3782" s="13">
        <f t="shared" si="356"/>
        <v>41821.541666666664</v>
      </c>
      <c r="R3782" s="7">
        <f t="shared" si="357"/>
        <v>80.599999999999994</v>
      </c>
      <c r="S3782" t="str">
        <f t="shared" si="358"/>
        <v>film &amp; video</v>
      </c>
      <c r="T3782" t="str">
        <f t="shared" si="359"/>
        <v>science fiction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6">
        <f t="shared" si="354"/>
        <v>0</v>
      </c>
      <c r="P3783" s="13">
        <f t="shared" si="355"/>
        <v>42096.160115740742</v>
      </c>
      <c r="Q3783" s="13">
        <f t="shared" si="356"/>
        <v>42140.177777777775</v>
      </c>
      <c r="R3783" s="7" t="e">
        <f t="shared" si="357"/>
        <v>#DIV/0!</v>
      </c>
      <c r="S3783" t="str">
        <f t="shared" si="358"/>
        <v>film &amp; video</v>
      </c>
      <c r="T3783" t="str">
        <f t="shared" si="359"/>
        <v>science fiction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6">
        <f t="shared" si="354"/>
        <v>0</v>
      </c>
      <c r="P3784" s="13">
        <f t="shared" si="355"/>
        <v>42239.323993055557</v>
      </c>
      <c r="Q3784" s="13">
        <f t="shared" si="356"/>
        <v>42289.323993055557</v>
      </c>
      <c r="R3784" s="7" t="e">
        <f t="shared" si="357"/>
        <v>#DIV/0!</v>
      </c>
      <c r="S3784" t="str">
        <f t="shared" si="358"/>
        <v>film &amp; video</v>
      </c>
      <c r="T3784" t="str">
        <f t="shared" si="359"/>
        <v>science fiction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6">
        <f t="shared" si="354"/>
        <v>3.1413333333333333</v>
      </c>
      <c r="P3785" s="13">
        <f t="shared" si="355"/>
        <v>42186.007418981477</v>
      </c>
      <c r="Q3785" s="13">
        <f t="shared" si="356"/>
        <v>42216.957638888889</v>
      </c>
      <c r="R3785" s="7">
        <f t="shared" si="357"/>
        <v>81.241379310344826</v>
      </c>
      <c r="S3785" t="str">
        <f t="shared" si="358"/>
        <v>film &amp; video</v>
      </c>
      <c r="T3785" t="str">
        <f t="shared" si="359"/>
        <v>science fiction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6">
        <f t="shared" si="354"/>
        <v>100</v>
      </c>
      <c r="P3786" s="13">
        <f t="shared" si="355"/>
        <v>42187.670972222222</v>
      </c>
      <c r="Q3786" s="13">
        <f t="shared" si="356"/>
        <v>42197.670972222222</v>
      </c>
      <c r="R3786" s="7">
        <f t="shared" si="357"/>
        <v>500</v>
      </c>
      <c r="S3786" t="str">
        <f t="shared" si="358"/>
        <v>film &amp; video</v>
      </c>
      <c r="T3786" t="str">
        <f t="shared" si="359"/>
        <v>science fiction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6">
        <f t="shared" si="354"/>
        <v>0</v>
      </c>
      <c r="P3787" s="13">
        <f t="shared" si="355"/>
        <v>42052.948287037041</v>
      </c>
      <c r="Q3787" s="13">
        <f t="shared" si="356"/>
        <v>42082.90662037037</v>
      </c>
      <c r="R3787" s="7" t="e">
        <f t="shared" si="357"/>
        <v>#DIV/0!</v>
      </c>
      <c r="S3787" t="str">
        <f t="shared" si="358"/>
        <v>film &amp; video</v>
      </c>
      <c r="T3787" t="str">
        <f t="shared" si="359"/>
        <v>science fiction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6">
        <f t="shared" si="354"/>
        <v>10.775</v>
      </c>
      <c r="P3788" s="13">
        <f t="shared" si="355"/>
        <v>42109.903043981481</v>
      </c>
      <c r="Q3788" s="13">
        <f t="shared" si="356"/>
        <v>42154.903043981481</v>
      </c>
      <c r="R3788" s="7">
        <f t="shared" si="357"/>
        <v>46.178571428571431</v>
      </c>
      <c r="S3788" t="str">
        <f t="shared" si="358"/>
        <v>film &amp; video</v>
      </c>
      <c r="T3788" t="str">
        <f t="shared" si="359"/>
        <v>science fiction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6">
        <f t="shared" si="354"/>
        <v>0.33333333333333337</v>
      </c>
      <c r="P3789" s="13">
        <f t="shared" si="355"/>
        <v>41938.643263888887</v>
      </c>
      <c r="Q3789" s="13">
        <f t="shared" si="356"/>
        <v>41959.684930555552</v>
      </c>
      <c r="R3789" s="7">
        <f t="shared" si="357"/>
        <v>10</v>
      </c>
      <c r="S3789" t="str">
        <f t="shared" si="358"/>
        <v>film &amp; video</v>
      </c>
      <c r="T3789" t="str">
        <f t="shared" si="359"/>
        <v>science fiction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6">
        <f t="shared" si="354"/>
        <v>0</v>
      </c>
      <c r="P3790" s="13">
        <f t="shared" si="355"/>
        <v>42558.814143518524</v>
      </c>
      <c r="Q3790" s="13">
        <f t="shared" si="356"/>
        <v>42615.996527777781</v>
      </c>
      <c r="R3790" s="7" t="e">
        <f t="shared" si="357"/>
        <v>#DIV/0!</v>
      </c>
      <c r="S3790" t="str">
        <f t="shared" si="358"/>
        <v>film &amp; video</v>
      </c>
      <c r="T3790" t="str">
        <f t="shared" si="359"/>
        <v>science fiction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6">
        <f t="shared" si="354"/>
        <v>27.6</v>
      </c>
      <c r="P3791" s="13">
        <f t="shared" si="355"/>
        <v>42047.512407407412</v>
      </c>
      <c r="Q3791" s="13">
        <f t="shared" si="356"/>
        <v>42107.47074074074</v>
      </c>
      <c r="R3791" s="7">
        <f t="shared" si="357"/>
        <v>55.945945945945944</v>
      </c>
      <c r="S3791" t="str">
        <f t="shared" si="358"/>
        <v>film &amp; video</v>
      </c>
      <c r="T3791" t="str">
        <f t="shared" si="359"/>
        <v>science fiction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6">
        <f t="shared" si="354"/>
        <v>7.5111111111111111</v>
      </c>
      <c r="P3792" s="13">
        <f t="shared" si="355"/>
        <v>42200.292268518519</v>
      </c>
      <c r="Q3792" s="13">
        <f t="shared" si="356"/>
        <v>42227.292268518519</v>
      </c>
      <c r="R3792" s="7">
        <f t="shared" si="357"/>
        <v>37.555555555555557</v>
      </c>
      <c r="S3792" t="str">
        <f t="shared" si="358"/>
        <v>film &amp; video</v>
      </c>
      <c r="T3792" t="str">
        <f t="shared" si="359"/>
        <v>science fiction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6">
        <f t="shared" si="354"/>
        <v>0.57499999999999996</v>
      </c>
      <c r="P3793" s="13">
        <f t="shared" si="355"/>
        <v>42692.766180555554</v>
      </c>
      <c r="Q3793" s="13">
        <f t="shared" si="356"/>
        <v>42752.766180555554</v>
      </c>
      <c r="R3793" s="7">
        <f t="shared" si="357"/>
        <v>38.333333333333336</v>
      </c>
      <c r="S3793" t="str">
        <f t="shared" si="358"/>
        <v>film &amp; video</v>
      </c>
      <c r="T3793" t="str">
        <f t="shared" si="359"/>
        <v>science fiction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6">
        <f t="shared" si="354"/>
        <v>0</v>
      </c>
      <c r="P3794" s="13">
        <f t="shared" si="355"/>
        <v>41969.517824074079</v>
      </c>
      <c r="Q3794" s="13">
        <f t="shared" si="356"/>
        <v>42012.512499999997</v>
      </c>
      <c r="R3794" s="7" t="e">
        <f t="shared" si="357"/>
        <v>#DIV/0!</v>
      </c>
      <c r="S3794" t="str">
        <f t="shared" si="358"/>
        <v>film &amp; video</v>
      </c>
      <c r="T3794" t="str">
        <f t="shared" si="359"/>
        <v>science fiction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6">
        <f t="shared" si="354"/>
        <v>0.08</v>
      </c>
      <c r="P3795" s="13">
        <f t="shared" si="355"/>
        <v>42397.031666666662</v>
      </c>
      <c r="Q3795" s="13">
        <f t="shared" si="356"/>
        <v>42427.031666666662</v>
      </c>
      <c r="R3795" s="7">
        <f t="shared" si="357"/>
        <v>20</v>
      </c>
      <c r="S3795" t="str">
        <f t="shared" si="358"/>
        <v>film &amp; video</v>
      </c>
      <c r="T3795" t="str">
        <f t="shared" si="359"/>
        <v>science fiction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6">
        <f t="shared" si="354"/>
        <v>0.91999999999999993</v>
      </c>
      <c r="P3796" s="13">
        <f t="shared" si="355"/>
        <v>41967.922106481477</v>
      </c>
      <c r="Q3796" s="13">
        <f t="shared" si="356"/>
        <v>41998.083333333328</v>
      </c>
      <c r="R3796" s="7">
        <f t="shared" si="357"/>
        <v>15.333333333333334</v>
      </c>
      <c r="S3796" t="str">
        <f t="shared" si="358"/>
        <v>film &amp; video</v>
      </c>
      <c r="T3796" t="str">
        <f t="shared" si="359"/>
        <v>science fiction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6">
        <f t="shared" si="354"/>
        <v>23.163076923076922</v>
      </c>
      <c r="P3797" s="13">
        <f t="shared" si="355"/>
        <v>42089.911828703705</v>
      </c>
      <c r="Q3797" s="13">
        <f t="shared" si="356"/>
        <v>42149.911828703705</v>
      </c>
      <c r="R3797" s="7">
        <f t="shared" si="357"/>
        <v>449.43283582089555</v>
      </c>
      <c r="S3797" t="str">
        <f t="shared" si="358"/>
        <v>film &amp; video</v>
      </c>
      <c r="T3797" t="str">
        <f t="shared" si="359"/>
        <v>science fiction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6">
        <f t="shared" si="354"/>
        <v>5.5999999999999994E-2</v>
      </c>
      <c r="P3798" s="13">
        <f t="shared" si="355"/>
        <v>42113.300821759258</v>
      </c>
      <c r="Q3798" s="13">
        <f t="shared" si="356"/>
        <v>42173.300821759258</v>
      </c>
      <c r="R3798" s="7">
        <f t="shared" si="357"/>
        <v>28</v>
      </c>
      <c r="S3798" t="str">
        <f t="shared" si="358"/>
        <v>film &amp; video</v>
      </c>
      <c r="T3798" t="str">
        <f t="shared" si="359"/>
        <v>science fiction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6">
        <f t="shared" si="354"/>
        <v>7.8947368421052634E-3</v>
      </c>
      <c r="P3799" s="13">
        <f t="shared" si="355"/>
        <v>41874.827546296299</v>
      </c>
      <c r="Q3799" s="13">
        <f t="shared" si="356"/>
        <v>41904.827546296299</v>
      </c>
      <c r="R3799" s="7">
        <f t="shared" si="357"/>
        <v>15</v>
      </c>
      <c r="S3799" t="str">
        <f t="shared" si="358"/>
        <v>film &amp; video</v>
      </c>
      <c r="T3799" t="str">
        <f t="shared" si="359"/>
        <v>science fiction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6">
        <f t="shared" si="354"/>
        <v>0.71799999999999997</v>
      </c>
      <c r="P3800" s="13">
        <f t="shared" si="355"/>
        <v>41933.336157407408</v>
      </c>
      <c r="Q3800" s="13">
        <f t="shared" si="356"/>
        <v>41975.377824074079</v>
      </c>
      <c r="R3800" s="7">
        <f t="shared" si="357"/>
        <v>35.9</v>
      </c>
      <c r="S3800" t="str">
        <f t="shared" si="358"/>
        <v>film &amp; video</v>
      </c>
      <c r="T3800" t="str">
        <f t="shared" si="359"/>
        <v>science fiction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6">
        <f t="shared" si="354"/>
        <v>2.666666666666667</v>
      </c>
      <c r="P3801" s="13">
        <f t="shared" si="355"/>
        <v>42115.297395833331</v>
      </c>
      <c r="Q3801" s="13">
        <f t="shared" si="356"/>
        <v>42158.297395833331</v>
      </c>
      <c r="R3801" s="7">
        <f t="shared" si="357"/>
        <v>13.333333333333334</v>
      </c>
      <c r="S3801" t="str">
        <f t="shared" si="358"/>
        <v>film &amp; video</v>
      </c>
      <c r="T3801" t="str">
        <f t="shared" si="359"/>
        <v>science fiction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6">
        <f t="shared" si="354"/>
        <v>6.0000000000000001E-3</v>
      </c>
      <c r="P3802" s="13">
        <f t="shared" si="355"/>
        <v>42168.309432870374</v>
      </c>
      <c r="Q3802" s="13">
        <f t="shared" si="356"/>
        <v>42208.309432870374</v>
      </c>
      <c r="R3802" s="7">
        <f t="shared" si="357"/>
        <v>20.25</v>
      </c>
      <c r="S3802" t="str">
        <f t="shared" si="358"/>
        <v>film &amp; video</v>
      </c>
      <c r="T3802" t="str">
        <f t="shared" si="359"/>
        <v>science fiction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6">
        <f t="shared" si="354"/>
        <v>5.0999999999999996</v>
      </c>
      <c r="P3803" s="13">
        <f t="shared" si="355"/>
        <v>41793.874953703707</v>
      </c>
      <c r="Q3803" s="13">
        <f t="shared" si="356"/>
        <v>41853.874953703707</v>
      </c>
      <c r="R3803" s="7">
        <f t="shared" si="357"/>
        <v>119</v>
      </c>
      <c r="S3803" t="str">
        <f t="shared" si="358"/>
        <v>film &amp; video</v>
      </c>
      <c r="T3803" t="str">
        <f t="shared" si="359"/>
        <v>science fiction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6">
        <f t="shared" si="354"/>
        <v>0.26711185308848079</v>
      </c>
      <c r="P3804" s="13">
        <f t="shared" si="355"/>
        <v>42396.661712962959</v>
      </c>
      <c r="Q3804" s="13">
        <f t="shared" si="356"/>
        <v>42426.661712962959</v>
      </c>
      <c r="R3804" s="7">
        <f t="shared" si="357"/>
        <v>4</v>
      </c>
      <c r="S3804" t="str">
        <f t="shared" si="358"/>
        <v>film &amp; video</v>
      </c>
      <c r="T3804" t="str">
        <f t="shared" si="359"/>
        <v>science fiction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6">
        <f t="shared" si="354"/>
        <v>0</v>
      </c>
      <c r="P3805" s="13">
        <f t="shared" si="355"/>
        <v>41903.82671296296</v>
      </c>
      <c r="Q3805" s="13">
        <f t="shared" si="356"/>
        <v>41933.82671296296</v>
      </c>
      <c r="R3805" s="7" t="e">
        <f t="shared" si="357"/>
        <v>#DIV/0!</v>
      </c>
      <c r="S3805" t="str">
        <f t="shared" si="358"/>
        <v>film &amp; video</v>
      </c>
      <c r="T3805" t="str">
        <f t="shared" si="359"/>
        <v>science fiction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6">
        <f t="shared" si="354"/>
        <v>2E-3</v>
      </c>
      <c r="P3806" s="13">
        <f t="shared" si="355"/>
        <v>42514.184548611112</v>
      </c>
      <c r="Q3806" s="13">
        <f t="shared" si="356"/>
        <v>42554.184548611112</v>
      </c>
      <c r="R3806" s="7">
        <f t="shared" si="357"/>
        <v>10</v>
      </c>
      <c r="S3806" t="str">
        <f t="shared" si="358"/>
        <v>film &amp; video</v>
      </c>
      <c r="T3806" t="str">
        <f t="shared" si="359"/>
        <v>science fiction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6">
        <f t="shared" si="354"/>
        <v>2</v>
      </c>
      <c r="P3807" s="13">
        <f t="shared" si="355"/>
        <v>42073.548171296294</v>
      </c>
      <c r="Q3807" s="13">
        <f t="shared" si="356"/>
        <v>42133.548171296294</v>
      </c>
      <c r="R3807" s="7">
        <f t="shared" si="357"/>
        <v>100</v>
      </c>
      <c r="S3807" t="str">
        <f t="shared" si="358"/>
        <v>technology</v>
      </c>
      <c r="T3807" t="str">
        <f t="shared" si="359"/>
        <v>web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6">
        <f t="shared" si="354"/>
        <v>1.4000000000000001</v>
      </c>
      <c r="P3808" s="13">
        <f t="shared" si="355"/>
        <v>41969.608090277776</v>
      </c>
      <c r="Q3808" s="13">
        <f t="shared" si="356"/>
        <v>41999.608090277776</v>
      </c>
      <c r="R3808" s="7">
        <f t="shared" si="357"/>
        <v>23.333333333333332</v>
      </c>
      <c r="S3808" t="str">
        <f t="shared" si="358"/>
        <v>technology</v>
      </c>
      <c r="T3808" t="str">
        <f t="shared" si="359"/>
        <v>web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6">
        <f t="shared" si="354"/>
        <v>0</v>
      </c>
      <c r="P3809" s="13">
        <f t="shared" si="355"/>
        <v>42143.54415509259</v>
      </c>
      <c r="Q3809" s="13">
        <f t="shared" si="356"/>
        <v>42173.54415509259</v>
      </c>
      <c r="R3809" s="7" t="e">
        <f t="shared" si="357"/>
        <v>#DIV/0!</v>
      </c>
      <c r="S3809" t="str">
        <f t="shared" si="358"/>
        <v>technology</v>
      </c>
      <c r="T3809" t="str">
        <f t="shared" si="359"/>
        <v>web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6">
        <f t="shared" si="354"/>
        <v>3.9334666666666664</v>
      </c>
      <c r="P3810" s="13">
        <f t="shared" si="355"/>
        <v>41835.389155092591</v>
      </c>
      <c r="Q3810" s="13">
        <f t="shared" si="356"/>
        <v>41865.389155092591</v>
      </c>
      <c r="R3810" s="7">
        <f t="shared" si="357"/>
        <v>45.386153846153846</v>
      </c>
      <c r="S3810" t="str">
        <f t="shared" si="358"/>
        <v>technology</v>
      </c>
      <c r="T3810" t="str">
        <f t="shared" si="359"/>
        <v>web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6">
        <f t="shared" si="354"/>
        <v>0</v>
      </c>
      <c r="P3811" s="13">
        <f t="shared" si="355"/>
        <v>41848.785370370373</v>
      </c>
      <c r="Q3811" s="13">
        <f t="shared" si="356"/>
        <v>41878.785370370373</v>
      </c>
      <c r="R3811" s="7" t="e">
        <f t="shared" si="357"/>
        <v>#DIV/0!</v>
      </c>
      <c r="S3811" t="str">
        <f t="shared" si="358"/>
        <v>technology</v>
      </c>
      <c r="T3811" t="str">
        <f t="shared" si="359"/>
        <v>web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6">
        <f t="shared" si="354"/>
        <v>2.62</v>
      </c>
      <c r="P3812" s="13">
        <f t="shared" si="355"/>
        <v>42194.107731481476</v>
      </c>
      <c r="Q3812" s="13">
        <f t="shared" si="356"/>
        <v>42239.107731481476</v>
      </c>
      <c r="R3812" s="7">
        <f t="shared" si="357"/>
        <v>16.375</v>
      </c>
      <c r="S3812" t="str">
        <f t="shared" si="358"/>
        <v>technology</v>
      </c>
      <c r="T3812" t="str">
        <f t="shared" si="359"/>
        <v>web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6">
        <f t="shared" si="354"/>
        <v>0.2</v>
      </c>
      <c r="P3813" s="13">
        <f t="shared" si="355"/>
        <v>42102.400567129633</v>
      </c>
      <c r="Q3813" s="13">
        <f t="shared" si="356"/>
        <v>42148.375</v>
      </c>
      <c r="R3813" s="7">
        <f t="shared" si="357"/>
        <v>10</v>
      </c>
      <c r="S3813" t="str">
        <f t="shared" si="358"/>
        <v>technology</v>
      </c>
      <c r="T3813" t="str">
        <f t="shared" si="359"/>
        <v>web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 t="shared" si="354"/>
        <v>0</v>
      </c>
      <c r="P3814" s="13">
        <f t="shared" si="355"/>
        <v>42300.575648148151</v>
      </c>
      <c r="Q3814" s="13">
        <f t="shared" si="356"/>
        <v>42330.617314814815</v>
      </c>
      <c r="R3814" s="7" t="e">
        <f t="shared" si="357"/>
        <v>#DIV/0!</v>
      </c>
      <c r="S3814" t="str">
        <f t="shared" si="358"/>
        <v>technology</v>
      </c>
      <c r="T3814" t="str">
        <f t="shared" si="359"/>
        <v>web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6">
        <f t="shared" si="354"/>
        <v>0.97400000000000009</v>
      </c>
      <c r="P3815" s="13">
        <f t="shared" si="355"/>
        <v>42140.671064814815</v>
      </c>
      <c r="Q3815" s="13">
        <f t="shared" si="356"/>
        <v>42170.671064814815</v>
      </c>
      <c r="R3815" s="7">
        <f t="shared" si="357"/>
        <v>292.2</v>
      </c>
      <c r="S3815" t="str">
        <f t="shared" si="358"/>
        <v>technology</v>
      </c>
      <c r="T3815" t="str">
        <f t="shared" si="359"/>
        <v>web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6">
        <f t="shared" si="354"/>
        <v>0.64102564102564097</v>
      </c>
      <c r="P3816" s="13">
        <f t="shared" si="355"/>
        <v>42306.784074074079</v>
      </c>
      <c r="Q3816" s="13">
        <f t="shared" si="356"/>
        <v>42336.825740740736</v>
      </c>
      <c r="R3816" s="7">
        <f t="shared" si="357"/>
        <v>5</v>
      </c>
      <c r="S3816" t="str">
        <f t="shared" si="358"/>
        <v>technology</v>
      </c>
      <c r="T3816" t="str">
        <f t="shared" si="359"/>
        <v>web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6">
        <f t="shared" si="354"/>
        <v>0</v>
      </c>
      <c r="P3817" s="13">
        <f t="shared" si="355"/>
        <v>42086.58085648148</v>
      </c>
      <c r="Q3817" s="13">
        <f t="shared" si="356"/>
        <v>42116.58085648148</v>
      </c>
      <c r="R3817" s="7" t="e">
        <f t="shared" si="357"/>
        <v>#DIV/0!</v>
      </c>
      <c r="S3817" t="str">
        <f t="shared" si="358"/>
        <v>technology</v>
      </c>
      <c r="T3817" t="str">
        <f t="shared" si="359"/>
        <v>web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6">
        <f t="shared" si="354"/>
        <v>0</v>
      </c>
      <c r="P3818" s="13">
        <f t="shared" si="355"/>
        <v>42328.310613425929</v>
      </c>
      <c r="Q3818" s="13">
        <f t="shared" si="356"/>
        <v>42388.310613425929</v>
      </c>
      <c r="R3818" s="7" t="e">
        <f t="shared" si="357"/>
        <v>#DIV/0!</v>
      </c>
      <c r="S3818" t="str">
        <f t="shared" si="358"/>
        <v>technology</v>
      </c>
      <c r="T3818" t="str">
        <f t="shared" si="359"/>
        <v>web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6">
        <f t="shared" si="354"/>
        <v>0</v>
      </c>
      <c r="P3819" s="13">
        <f t="shared" si="355"/>
        <v>42584.781782407401</v>
      </c>
      <c r="Q3819" s="13">
        <f t="shared" si="356"/>
        <v>42614.781782407401</v>
      </c>
      <c r="R3819" s="7" t="e">
        <f t="shared" si="357"/>
        <v>#DIV/0!</v>
      </c>
      <c r="S3819" t="str">
        <f t="shared" si="358"/>
        <v>technology</v>
      </c>
      <c r="T3819" t="str">
        <f t="shared" si="359"/>
        <v>web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6">
        <f t="shared" si="354"/>
        <v>21.363333333333333</v>
      </c>
      <c r="P3820" s="13">
        <f t="shared" si="355"/>
        <v>42247.246759259258</v>
      </c>
      <c r="Q3820" s="13">
        <f t="shared" si="356"/>
        <v>42277.957638888889</v>
      </c>
      <c r="R3820" s="7">
        <f t="shared" si="357"/>
        <v>105.93388429752066</v>
      </c>
      <c r="S3820" t="str">
        <f t="shared" si="358"/>
        <v>technology</v>
      </c>
      <c r="T3820" t="str">
        <f t="shared" si="359"/>
        <v>web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6">
        <f t="shared" si="354"/>
        <v>0</v>
      </c>
      <c r="P3821" s="13">
        <f t="shared" si="355"/>
        <v>42514.811805555553</v>
      </c>
      <c r="Q3821" s="13">
        <f t="shared" si="356"/>
        <v>42544.811805555553</v>
      </c>
      <c r="R3821" s="7" t="e">
        <f t="shared" si="357"/>
        <v>#DIV/0!</v>
      </c>
      <c r="S3821" t="str">
        <f t="shared" si="358"/>
        <v>technology</v>
      </c>
      <c r="T3821" t="str">
        <f t="shared" si="359"/>
        <v>web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6">
        <f t="shared" si="354"/>
        <v>0</v>
      </c>
      <c r="P3822" s="13">
        <f t="shared" si="355"/>
        <v>42241.872210648144</v>
      </c>
      <c r="Q3822" s="13">
        <f t="shared" si="356"/>
        <v>42271.872210648144</v>
      </c>
      <c r="R3822" s="7" t="e">
        <f t="shared" si="357"/>
        <v>#DIV/0!</v>
      </c>
      <c r="S3822" t="str">
        <f t="shared" si="358"/>
        <v>technology</v>
      </c>
      <c r="T3822" t="str">
        <f t="shared" si="359"/>
        <v>web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6">
        <f t="shared" si="354"/>
        <v>0</v>
      </c>
      <c r="P3823" s="13">
        <f t="shared" si="355"/>
        <v>42761.126238425932</v>
      </c>
      <c r="Q3823" s="13">
        <f t="shared" si="356"/>
        <v>42791.126238425932</v>
      </c>
      <c r="R3823" s="7" t="e">
        <f t="shared" si="357"/>
        <v>#DIV/0!</v>
      </c>
      <c r="S3823" t="str">
        <f t="shared" si="358"/>
        <v>technology</v>
      </c>
      <c r="T3823" t="str">
        <f t="shared" si="359"/>
        <v>web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6">
        <f t="shared" si="354"/>
        <v>3</v>
      </c>
      <c r="P3824" s="13">
        <f t="shared" si="355"/>
        <v>42087.093090277776</v>
      </c>
      <c r="Q3824" s="13">
        <f t="shared" si="356"/>
        <v>42132.093090277776</v>
      </c>
      <c r="R3824" s="7">
        <f t="shared" si="357"/>
        <v>20</v>
      </c>
      <c r="S3824" t="str">
        <f t="shared" si="358"/>
        <v>technology</v>
      </c>
      <c r="T3824" t="str">
        <f t="shared" si="359"/>
        <v>web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6">
        <f t="shared" si="354"/>
        <v>0</v>
      </c>
      <c r="P3825" s="13">
        <f t="shared" si="355"/>
        <v>42317.560219907406</v>
      </c>
      <c r="Q3825" s="13">
        <f t="shared" si="356"/>
        <v>42347.560219907406</v>
      </c>
      <c r="R3825" s="7" t="e">
        <f t="shared" si="357"/>
        <v>#DIV/0!</v>
      </c>
      <c r="S3825" t="str">
        <f t="shared" si="358"/>
        <v>technology</v>
      </c>
      <c r="T3825" t="str">
        <f t="shared" si="359"/>
        <v>web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6">
        <f t="shared" si="354"/>
        <v>3.9999999999999996E-5</v>
      </c>
      <c r="P3826" s="13">
        <f t="shared" si="355"/>
        <v>41908.400347222225</v>
      </c>
      <c r="Q3826" s="13">
        <f t="shared" si="356"/>
        <v>41968.442013888889</v>
      </c>
      <c r="R3826" s="7">
        <f t="shared" si="357"/>
        <v>1</v>
      </c>
      <c r="S3826" t="str">
        <f t="shared" si="358"/>
        <v>technology</v>
      </c>
      <c r="T3826" t="str">
        <f t="shared" si="359"/>
        <v>web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6">
        <f t="shared" si="354"/>
        <v>1</v>
      </c>
      <c r="P3827" s="13">
        <f t="shared" si="355"/>
        <v>41831.466874999998</v>
      </c>
      <c r="Q3827" s="13">
        <f t="shared" si="356"/>
        <v>41876.466874999998</v>
      </c>
      <c r="R3827" s="7">
        <f t="shared" si="357"/>
        <v>300</v>
      </c>
      <c r="S3827" t="str">
        <f t="shared" si="358"/>
        <v>technology</v>
      </c>
      <c r="T3827" t="str">
        <f t="shared" si="359"/>
        <v>web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6">
        <f t="shared" si="354"/>
        <v>1.044</v>
      </c>
      <c r="P3828" s="13">
        <f t="shared" si="355"/>
        <v>42528.737696759257</v>
      </c>
      <c r="Q3828" s="13">
        <f t="shared" si="356"/>
        <v>42558.737696759257</v>
      </c>
      <c r="R3828" s="7">
        <f t="shared" si="357"/>
        <v>87</v>
      </c>
      <c r="S3828" t="str">
        <f t="shared" si="358"/>
        <v>technology</v>
      </c>
      <c r="T3828" t="str">
        <f t="shared" si="359"/>
        <v>web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6">
        <f t="shared" si="354"/>
        <v>5.6833333333333336</v>
      </c>
      <c r="P3829" s="13">
        <f t="shared" si="355"/>
        <v>42532.524745370371</v>
      </c>
      <c r="Q3829" s="13">
        <f t="shared" si="356"/>
        <v>42552.524745370371</v>
      </c>
      <c r="R3829" s="7">
        <f t="shared" si="357"/>
        <v>37.888888888888886</v>
      </c>
      <c r="S3829" t="str">
        <f t="shared" si="358"/>
        <v>technology</v>
      </c>
      <c r="T3829" t="str">
        <f t="shared" si="359"/>
        <v>web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6">
        <f t="shared" si="354"/>
        <v>0</v>
      </c>
      <c r="P3830" s="13">
        <f t="shared" si="355"/>
        <v>42121.759224537032</v>
      </c>
      <c r="Q3830" s="13">
        <f t="shared" si="356"/>
        <v>42151.759224537032</v>
      </c>
      <c r="R3830" s="7" t="e">
        <f t="shared" si="357"/>
        <v>#DIV/0!</v>
      </c>
      <c r="S3830" t="str">
        <f t="shared" si="358"/>
        <v>technology</v>
      </c>
      <c r="T3830" t="str">
        <f t="shared" si="359"/>
        <v>web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6">
        <f t="shared" si="354"/>
        <v>0</v>
      </c>
      <c r="P3831" s="13">
        <f t="shared" si="355"/>
        <v>42108.738900462966</v>
      </c>
      <c r="Q3831" s="13">
        <f t="shared" si="356"/>
        <v>42138.738900462966</v>
      </c>
      <c r="R3831" s="7" t="e">
        <f t="shared" si="357"/>
        <v>#DIV/0!</v>
      </c>
      <c r="S3831" t="str">
        <f t="shared" si="358"/>
        <v>technology</v>
      </c>
      <c r="T3831" t="str">
        <f t="shared" si="359"/>
        <v>web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6">
        <f t="shared" si="354"/>
        <v>0</v>
      </c>
      <c r="P3832" s="13">
        <f t="shared" si="355"/>
        <v>42790.645567129628</v>
      </c>
      <c r="Q3832" s="13">
        <f t="shared" si="356"/>
        <v>42820.603900462964</v>
      </c>
      <c r="R3832" s="7" t="e">
        <f t="shared" si="357"/>
        <v>#DIV/0!</v>
      </c>
      <c r="S3832" t="str">
        <f t="shared" si="358"/>
        <v>technology</v>
      </c>
      <c r="T3832" t="str">
        <f t="shared" si="359"/>
        <v>web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6">
        <f t="shared" si="354"/>
        <v>17.380000000000003</v>
      </c>
      <c r="P3833" s="13">
        <f t="shared" si="355"/>
        <v>42198.309479166666</v>
      </c>
      <c r="Q3833" s="13">
        <f t="shared" si="356"/>
        <v>42231.306944444441</v>
      </c>
      <c r="R3833" s="7">
        <f t="shared" si="357"/>
        <v>111.41025641025641</v>
      </c>
      <c r="S3833" t="str">
        <f t="shared" si="358"/>
        <v>technology</v>
      </c>
      <c r="T3833" t="str">
        <f t="shared" si="359"/>
        <v>web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6">
        <f t="shared" si="354"/>
        <v>0.02</v>
      </c>
      <c r="P3834" s="13">
        <f t="shared" si="355"/>
        <v>42384.056840277779</v>
      </c>
      <c r="Q3834" s="13">
        <f t="shared" si="356"/>
        <v>42443.708333333328</v>
      </c>
      <c r="R3834" s="7">
        <f t="shared" si="357"/>
        <v>90</v>
      </c>
      <c r="S3834" t="str">
        <f t="shared" si="358"/>
        <v>technology</v>
      </c>
      <c r="T3834" t="str">
        <f t="shared" si="359"/>
        <v>web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6">
        <f t="shared" si="354"/>
        <v>0</v>
      </c>
      <c r="P3835" s="13">
        <f t="shared" si="355"/>
        <v>41803.442789351851</v>
      </c>
      <c r="Q3835" s="13">
        <f t="shared" si="356"/>
        <v>41833.442789351851</v>
      </c>
      <c r="R3835" s="7" t="e">
        <f t="shared" si="357"/>
        <v>#DIV/0!</v>
      </c>
      <c r="S3835" t="str">
        <f t="shared" si="358"/>
        <v>technology</v>
      </c>
      <c r="T3835" t="str">
        <f t="shared" si="359"/>
        <v>web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6">
        <f t="shared" si="354"/>
        <v>0.17500000000000002</v>
      </c>
      <c r="P3836" s="13">
        <f t="shared" si="355"/>
        <v>42474.387824074074</v>
      </c>
      <c r="Q3836" s="13">
        <f t="shared" si="356"/>
        <v>42504.387824074074</v>
      </c>
      <c r="R3836" s="7">
        <f t="shared" si="357"/>
        <v>116.66666666666667</v>
      </c>
      <c r="S3836" t="str">
        <f t="shared" si="358"/>
        <v>technology</v>
      </c>
      <c r="T3836" t="str">
        <f t="shared" si="359"/>
        <v>web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6">
        <f t="shared" si="354"/>
        <v>8.3340278356529712E-2</v>
      </c>
      <c r="P3837" s="13">
        <f t="shared" si="355"/>
        <v>42223.369456018518</v>
      </c>
      <c r="Q3837" s="13">
        <f t="shared" si="356"/>
        <v>42252.965277777781</v>
      </c>
      <c r="R3837" s="7">
        <f t="shared" si="357"/>
        <v>10</v>
      </c>
      <c r="S3837" t="str">
        <f t="shared" si="358"/>
        <v>technology</v>
      </c>
      <c r="T3837" t="str">
        <f t="shared" si="359"/>
        <v>web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6">
        <f t="shared" si="354"/>
        <v>1.38</v>
      </c>
      <c r="P3838" s="13">
        <f t="shared" si="355"/>
        <v>42489.522326388891</v>
      </c>
      <c r="Q3838" s="13">
        <f t="shared" si="356"/>
        <v>42518.522326388891</v>
      </c>
      <c r="R3838" s="7">
        <f t="shared" si="357"/>
        <v>76.666666666666671</v>
      </c>
      <c r="S3838" t="str">
        <f t="shared" si="358"/>
        <v>technology</v>
      </c>
      <c r="T3838" t="str">
        <f t="shared" si="359"/>
        <v>web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6">
        <f t="shared" si="354"/>
        <v>0</v>
      </c>
      <c r="P3839" s="13">
        <f t="shared" si="355"/>
        <v>42303.409317129626</v>
      </c>
      <c r="Q3839" s="13">
        <f t="shared" si="356"/>
        <v>42333.450983796298</v>
      </c>
      <c r="R3839" s="7" t="e">
        <f t="shared" si="357"/>
        <v>#DIV/0!</v>
      </c>
      <c r="S3839" t="str">
        <f t="shared" si="358"/>
        <v>technology</v>
      </c>
      <c r="T3839" t="str">
        <f t="shared" si="359"/>
        <v>web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6">
        <f t="shared" si="354"/>
        <v>12.45</v>
      </c>
      <c r="P3840" s="13">
        <f t="shared" si="355"/>
        <v>42507.04932870371</v>
      </c>
      <c r="Q3840" s="13">
        <f t="shared" si="356"/>
        <v>42538.708333333328</v>
      </c>
      <c r="R3840" s="7">
        <f t="shared" si="357"/>
        <v>49.8</v>
      </c>
      <c r="S3840" t="str">
        <f t="shared" si="358"/>
        <v>technology</v>
      </c>
      <c r="T3840" t="str">
        <f t="shared" si="359"/>
        <v>web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6">
        <f t="shared" si="354"/>
        <v>0.02</v>
      </c>
      <c r="P3841" s="13">
        <f t="shared" si="355"/>
        <v>42031.678576388891</v>
      </c>
      <c r="Q3841" s="13">
        <f t="shared" si="356"/>
        <v>42061.678576388891</v>
      </c>
      <c r="R3841" s="7">
        <f t="shared" si="357"/>
        <v>1</v>
      </c>
      <c r="S3841" t="str">
        <f t="shared" si="358"/>
        <v>technology</v>
      </c>
      <c r="T3841" t="str">
        <f t="shared" si="359"/>
        <v>web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6">
        <f t="shared" ref="O3842:O3905" si="360">(E3842/D3842)*100</f>
        <v>8.0000000000000002E-3</v>
      </c>
      <c r="P3842" s="13">
        <f t="shared" ref="P3842:P3905" si="361">(((J3842/60)/60)/24)+DATE(1970,1,1)+(-6/24)</f>
        <v>42075.842152777783</v>
      </c>
      <c r="Q3842" s="13">
        <f t="shared" ref="Q3842:Q3905" si="362">(((I3842/60)/60)/24)+DATE(1970,1,1)+(-6/24)</f>
        <v>42105.842152777783</v>
      </c>
      <c r="R3842" s="7">
        <f t="shared" ref="R3842:R3905" si="363">E3842/L3842</f>
        <v>2</v>
      </c>
      <c r="S3842" t="str">
        <f t="shared" ref="S3842:S3905" si="364">LEFT(N3842,SEARCH("/",N3842,1)-1)</f>
        <v>technology</v>
      </c>
      <c r="T3842" t="str">
        <f t="shared" ref="T3842:T3905" si="365">RIGHT(N3842,LEN(N3842)-SEARCH("/",N3842,1))</f>
        <v>web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6">
        <f t="shared" si="360"/>
        <v>0.2</v>
      </c>
      <c r="P3843" s="13">
        <f t="shared" si="361"/>
        <v>42131.205439814818</v>
      </c>
      <c r="Q3843" s="13">
        <f t="shared" si="362"/>
        <v>42161.19930555555</v>
      </c>
      <c r="R3843" s="7">
        <f t="shared" si="363"/>
        <v>4</v>
      </c>
      <c r="S3843" t="str">
        <f t="shared" si="364"/>
        <v>technology</v>
      </c>
      <c r="T3843" t="str">
        <f t="shared" si="365"/>
        <v>web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6">
        <f t="shared" si="360"/>
        <v>0</v>
      </c>
      <c r="P3844" s="13">
        <f t="shared" si="361"/>
        <v>42762.712013888886</v>
      </c>
      <c r="Q3844" s="13">
        <f t="shared" si="362"/>
        <v>42791.711111111115</v>
      </c>
      <c r="R3844" s="7" t="e">
        <f t="shared" si="363"/>
        <v>#DIV/0!</v>
      </c>
      <c r="S3844" t="str">
        <f t="shared" si="364"/>
        <v>technology</v>
      </c>
      <c r="T3844" t="str">
        <f t="shared" si="365"/>
        <v>web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6">
        <f t="shared" si="360"/>
        <v>9.0000000000000011E-3</v>
      </c>
      <c r="P3845" s="13">
        <f t="shared" si="361"/>
        <v>42759.343310185184</v>
      </c>
      <c r="Q3845" s="13">
        <f t="shared" si="362"/>
        <v>42819.30164351852</v>
      </c>
      <c r="R3845" s="7">
        <f t="shared" si="363"/>
        <v>3</v>
      </c>
      <c r="S3845" t="str">
        <f t="shared" si="364"/>
        <v>technology</v>
      </c>
      <c r="T3845" t="str">
        <f t="shared" si="365"/>
        <v>web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6">
        <f t="shared" si="360"/>
        <v>9.9999999999999991E-5</v>
      </c>
      <c r="P3846" s="13">
        <f t="shared" si="361"/>
        <v>41865.333275462966</v>
      </c>
      <c r="Q3846" s="13">
        <f t="shared" si="362"/>
        <v>41925.333275462966</v>
      </c>
      <c r="R3846" s="7">
        <f t="shared" si="363"/>
        <v>1</v>
      </c>
      <c r="S3846" t="str">
        <f t="shared" si="364"/>
        <v>technology</v>
      </c>
      <c r="T3846" t="str">
        <f t="shared" si="365"/>
        <v>web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6">
        <f t="shared" si="360"/>
        <v>2.2157147647256061</v>
      </c>
      <c r="P3847" s="13">
        <f t="shared" si="361"/>
        <v>42748.809722222228</v>
      </c>
      <c r="Q3847" s="13">
        <f t="shared" si="362"/>
        <v>42808.768055555556</v>
      </c>
      <c r="R3847" s="7">
        <f t="shared" si="363"/>
        <v>3304</v>
      </c>
      <c r="S3847" t="str">
        <f t="shared" si="364"/>
        <v>technology</v>
      </c>
      <c r="T3847" t="str">
        <f t="shared" si="365"/>
        <v>wearables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6">
        <f t="shared" si="360"/>
        <v>104</v>
      </c>
      <c r="P3848" s="13">
        <f t="shared" si="361"/>
        <v>42720.470057870371</v>
      </c>
      <c r="Q3848" s="13">
        <f t="shared" si="362"/>
        <v>42765.470057870371</v>
      </c>
      <c r="R3848" s="7">
        <f t="shared" si="363"/>
        <v>1300</v>
      </c>
      <c r="S3848" t="str">
        <f t="shared" si="364"/>
        <v>technology</v>
      </c>
      <c r="T3848" t="str">
        <f t="shared" si="365"/>
        <v>wearables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6">
        <f t="shared" si="360"/>
        <v>29.6029602960296</v>
      </c>
      <c r="P3849" s="13">
        <f t="shared" si="361"/>
        <v>42325.434189814812</v>
      </c>
      <c r="Q3849" s="13">
        <f t="shared" si="362"/>
        <v>42354.999305555553</v>
      </c>
      <c r="R3849" s="7">
        <f t="shared" si="363"/>
        <v>134.54545454545453</v>
      </c>
      <c r="S3849" t="str">
        <f t="shared" si="364"/>
        <v>technology</v>
      </c>
      <c r="T3849" t="str">
        <f t="shared" si="365"/>
        <v>wearables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6">
        <f t="shared" si="360"/>
        <v>16.055</v>
      </c>
      <c r="P3850" s="13">
        <f t="shared" si="361"/>
        <v>42780.459039351852</v>
      </c>
      <c r="Q3850" s="13">
        <f t="shared" si="362"/>
        <v>42810.417372685188</v>
      </c>
      <c r="R3850" s="7">
        <f t="shared" si="363"/>
        <v>214.06666666666666</v>
      </c>
      <c r="S3850" t="str">
        <f t="shared" si="364"/>
        <v>technology</v>
      </c>
      <c r="T3850" t="str">
        <f t="shared" si="365"/>
        <v>wearables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6">
        <f t="shared" si="360"/>
        <v>82.207999999999998</v>
      </c>
      <c r="P3851" s="13">
        <f t="shared" si="361"/>
        <v>42388.458645833336</v>
      </c>
      <c r="Q3851" s="13">
        <f t="shared" si="362"/>
        <v>42418.458645833336</v>
      </c>
      <c r="R3851" s="7">
        <f t="shared" si="363"/>
        <v>216.33684210526314</v>
      </c>
      <c r="S3851" t="str">
        <f t="shared" si="364"/>
        <v>technology</v>
      </c>
      <c r="T3851" t="str">
        <f t="shared" si="365"/>
        <v>wearables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6">
        <f t="shared" si="360"/>
        <v>75.051000000000002</v>
      </c>
      <c r="P3852" s="13">
        <f t="shared" si="361"/>
        <v>42276.374803240738</v>
      </c>
      <c r="Q3852" s="13">
        <f t="shared" si="362"/>
        <v>42307.374803240738</v>
      </c>
      <c r="R3852" s="7">
        <f t="shared" si="363"/>
        <v>932.31055900621118</v>
      </c>
      <c r="S3852" t="str">
        <f t="shared" si="364"/>
        <v>technology</v>
      </c>
      <c r="T3852" t="str">
        <f t="shared" si="365"/>
        <v>wearables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6">
        <f t="shared" si="360"/>
        <v>5.8500000000000005</v>
      </c>
      <c r="P3853" s="13">
        <f t="shared" si="361"/>
        <v>41976.790185185186</v>
      </c>
      <c r="Q3853" s="13">
        <f t="shared" si="362"/>
        <v>41985.049305555556</v>
      </c>
      <c r="R3853" s="7">
        <f t="shared" si="363"/>
        <v>29.25</v>
      </c>
      <c r="S3853" t="str">
        <f t="shared" si="364"/>
        <v>technology</v>
      </c>
      <c r="T3853" t="str">
        <f t="shared" si="365"/>
        <v>wearables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6">
        <f t="shared" si="360"/>
        <v>44.32</v>
      </c>
      <c r="P3854" s="13">
        <f t="shared" si="361"/>
        <v>42676.333599537036</v>
      </c>
      <c r="Q3854" s="13">
        <f t="shared" si="362"/>
        <v>42718.3752662037</v>
      </c>
      <c r="R3854" s="7">
        <f t="shared" si="363"/>
        <v>174.94736842105263</v>
      </c>
      <c r="S3854" t="str">
        <f t="shared" si="364"/>
        <v>technology</v>
      </c>
      <c r="T3854" t="str">
        <f t="shared" si="365"/>
        <v>wearables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6">
        <f t="shared" si="360"/>
        <v>0.26737967914438499</v>
      </c>
      <c r="P3855" s="13">
        <f t="shared" si="361"/>
        <v>42702.559201388889</v>
      </c>
      <c r="Q3855" s="13">
        <f t="shared" si="362"/>
        <v>42732.559201388889</v>
      </c>
      <c r="R3855" s="7">
        <f t="shared" si="363"/>
        <v>250</v>
      </c>
      <c r="S3855" t="str">
        <f t="shared" si="364"/>
        <v>technology</v>
      </c>
      <c r="T3855" t="str">
        <f t="shared" si="365"/>
        <v>wearables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6">
        <f t="shared" si="360"/>
        <v>13.13</v>
      </c>
      <c r="P3856" s="13">
        <f t="shared" si="361"/>
        <v>42510.354699074072</v>
      </c>
      <c r="Q3856" s="13">
        <f t="shared" si="362"/>
        <v>42540.354699074072</v>
      </c>
      <c r="R3856" s="7">
        <f t="shared" si="363"/>
        <v>65</v>
      </c>
      <c r="S3856" t="str">
        <f t="shared" si="364"/>
        <v>technology</v>
      </c>
      <c r="T3856" t="str">
        <f t="shared" si="365"/>
        <v>wearables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6">
        <f t="shared" si="360"/>
        <v>0.19088937093275488</v>
      </c>
      <c r="P3857" s="13">
        <f t="shared" si="361"/>
        <v>42561.579421296294</v>
      </c>
      <c r="Q3857" s="13">
        <f t="shared" si="362"/>
        <v>42617.874305555553</v>
      </c>
      <c r="R3857" s="7">
        <f t="shared" si="363"/>
        <v>55</v>
      </c>
      <c r="S3857" t="str">
        <f t="shared" si="364"/>
        <v>technology</v>
      </c>
      <c r="T3857" t="str">
        <f t="shared" si="365"/>
        <v>wearables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6">
        <f t="shared" si="360"/>
        <v>0.375</v>
      </c>
      <c r="P3858" s="13">
        <f t="shared" si="361"/>
        <v>41946.648090277777</v>
      </c>
      <c r="Q3858" s="13">
        <f t="shared" si="362"/>
        <v>41991.648090277777</v>
      </c>
      <c r="R3858" s="7">
        <f t="shared" si="363"/>
        <v>75</v>
      </c>
      <c r="S3858" t="str">
        <f t="shared" si="364"/>
        <v>technology</v>
      </c>
      <c r="T3858" t="str">
        <f t="shared" si="365"/>
        <v>wearables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6">
        <f t="shared" si="360"/>
        <v>21535.021000000001</v>
      </c>
      <c r="P3859" s="13">
        <f t="shared" si="361"/>
        <v>42714.190416666665</v>
      </c>
      <c r="Q3859" s="13">
        <f t="shared" si="362"/>
        <v>42759.190416666665</v>
      </c>
      <c r="R3859" s="7">
        <f t="shared" si="363"/>
        <v>1389.3561935483872</v>
      </c>
      <c r="S3859" t="str">
        <f t="shared" si="364"/>
        <v>technology</v>
      </c>
      <c r="T3859" t="str">
        <f t="shared" si="365"/>
        <v>wearables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6">
        <f t="shared" si="360"/>
        <v>34.527999999999999</v>
      </c>
      <c r="P3860" s="13">
        <f t="shared" si="361"/>
        <v>42339.583981481483</v>
      </c>
      <c r="Q3860" s="13">
        <f t="shared" si="362"/>
        <v>42367.583333333328</v>
      </c>
      <c r="R3860" s="7">
        <f t="shared" si="363"/>
        <v>95.911111111111111</v>
      </c>
      <c r="S3860" t="str">
        <f t="shared" si="364"/>
        <v>technology</v>
      </c>
      <c r="T3860" t="str">
        <f t="shared" si="365"/>
        <v>wearables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6">
        <f t="shared" si="360"/>
        <v>30.599999999999998</v>
      </c>
      <c r="P3861" s="13">
        <f t="shared" si="361"/>
        <v>41954.752488425926</v>
      </c>
      <c r="Q3861" s="13">
        <f t="shared" si="362"/>
        <v>42004.752488425926</v>
      </c>
      <c r="R3861" s="7">
        <f t="shared" si="363"/>
        <v>191.25</v>
      </c>
      <c r="S3861" t="str">
        <f t="shared" si="364"/>
        <v>technology</v>
      </c>
      <c r="T3861" t="str">
        <f t="shared" si="365"/>
        <v>wearables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6">
        <f t="shared" si="360"/>
        <v>2.666666666666667</v>
      </c>
      <c r="P3862" s="13">
        <f t="shared" si="361"/>
        <v>42303.628414351857</v>
      </c>
      <c r="Q3862" s="13">
        <f t="shared" si="362"/>
        <v>42333.670081018514</v>
      </c>
      <c r="R3862" s="7">
        <f t="shared" si="363"/>
        <v>40</v>
      </c>
      <c r="S3862" t="str">
        <f t="shared" si="364"/>
        <v>technology</v>
      </c>
      <c r="T3862" t="str">
        <f t="shared" si="365"/>
        <v>wearables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6">
        <f t="shared" si="360"/>
        <v>2.8420000000000001</v>
      </c>
      <c r="P3863" s="13">
        <f t="shared" si="361"/>
        <v>42421.857129629629</v>
      </c>
      <c r="Q3863" s="13">
        <f t="shared" si="362"/>
        <v>42466.815462962957</v>
      </c>
      <c r="R3863" s="7">
        <f t="shared" si="363"/>
        <v>74.78947368421052</v>
      </c>
      <c r="S3863" t="str">
        <f t="shared" si="364"/>
        <v>technology</v>
      </c>
      <c r="T3863" t="str">
        <f t="shared" si="365"/>
        <v>wearables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6">
        <f t="shared" si="360"/>
        <v>22.878799999999998</v>
      </c>
      <c r="P3864" s="13">
        <f t="shared" si="361"/>
        <v>42289.425173611111</v>
      </c>
      <c r="Q3864" s="13">
        <f t="shared" si="362"/>
        <v>42329.466840277775</v>
      </c>
      <c r="R3864" s="7">
        <f t="shared" si="363"/>
        <v>161.11830985915492</v>
      </c>
      <c r="S3864" t="str">
        <f t="shared" si="364"/>
        <v>technology</v>
      </c>
      <c r="T3864" t="str">
        <f t="shared" si="365"/>
        <v>wearables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6">
        <f t="shared" si="360"/>
        <v>3.105</v>
      </c>
      <c r="P3865" s="13">
        <f t="shared" si="361"/>
        <v>42535.242280092592</v>
      </c>
      <c r="Q3865" s="13">
        <f t="shared" si="362"/>
        <v>42565.242280092592</v>
      </c>
      <c r="R3865" s="7">
        <f t="shared" si="363"/>
        <v>88.714285714285708</v>
      </c>
      <c r="S3865" t="str">
        <f t="shared" si="364"/>
        <v>technology</v>
      </c>
      <c r="T3865" t="str">
        <f t="shared" si="365"/>
        <v>wearables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6">
        <f t="shared" si="360"/>
        <v>47.333333333333336</v>
      </c>
      <c r="P3866" s="13">
        <f t="shared" si="361"/>
        <v>42009.723946759259</v>
      </c>
      <c r="Q3866" s="13">
        <f t="shared" si="362"/>
        <v>42039.723946759259</v>
      </c>
      <c r="R3866" s="7">
        <f t="shared" si="363"/>
        <v>53.25</v>
      </c>
      <c r="S3866" t="str">
        <f t="shared" si="364"/>
        <v>technology</v>
      </c>
      <c r="T3866" t="str">
        <f t="shared" si="365"/>
        <v>wearables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6">
        <f t="shared" si="360"/>
        <v>0.29411764705882354</v>
      </c>
      <c r="P3867" s="13">
        <f t="shared" si="361"/>
        <v>42579.458437499998</v>
      </c>
      <c r="Q3867" s="13">
        <f t="shared" si="362"/>
        <v>42609.458437499998</v>
      </c>
      <c r="R3867" s="7">
        <f t="shared" si="363"/>
        <v>250</v>
      </c>
      <c r="S3867" t="str">
        <f t="shared" si="364"/>
        <v>journalism</v>
      </c>
      <c r="T3867" t="str">
        <f t="shared" si="365"/>
        <v>audio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6">
        <f t="shared" si="360"/>
        <v>0</v>
      </c>
      <c r="P3868" s="13">
        <f t="shared" si="361"/>
        <v>41830.810092592597</v>
      </c>
      <c r="Q3868" s="13">
        <f t="shared" si="362"/>
        <v>41850.810092592597</v>
      </c>
      <c r="R3868" s="7" t="e">
        <f t="shared" si="363"/>
        <v>#DIV/0!</v>
      </c>
      <c r="S3868" t="str">
        <f t="shared" si="364"/>
        <v>journalism</v>
      </c>
      <c r="T3868" t="str">
        <f t="shared" si="365"/>
        <v>audio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6">
        <f t="shared" si="360"/>
        <v>1.5384615384615385</v>
      </c>
      <c r="P3869" s="13">
        <f t="shared" si="361"/>
        <v>41851.446157407408</v>
      </c>
      <c r="Q3869" s="13">
        <f t="shared" si="362"/>
        <v>41894.166666666664</v>
      </c>
      <c r="R3869" s="7">
        <f t="shared" si="363"/>
        <v>10</v>
      </c>
      <c r="S3869" t="str">
        <f t="shared" si="364"/>
        <v>journalism</v>
      </c>
      <c r="T3869" t="str">
        <f t="shared" si="365"/>
        <v>audio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6">
        <f t="shared" si="360"/>
        <v>8.5370000000000008</v>
      </c>
      <c r="P3870" s="13">
        <f t="shared" si="361"/>
        <v>42114.002951388888</v>
      </c>
      <c r="Q3870" s="13">
        <f t="shared" si="362"/>
        <v>42144.002951388888</v>
      </c>
      <c r="R3870" s="7">
        <f t="shared" si="363"/>
        <v>29.236301369863014</v>
      </c>
      <c r="S3870" t="str">
        <f t="shared" si="364"/>
        <v>journalism</v>
      </c>
      <c r="T3870" t="str">
        <f t="shared" si="365"/>
        <v>audio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6">
        <f t="shared" si="360"/>
        <v>8.5714285714285715E-2</v>
      </c>
      <c r="P3871" s="13">
        <f t="shared" si="361"/>
        <v>42011.675937499997</v>
      </c>
      <c r="Q3871" s="13">
        <f t="shared" si="362"/>
        <v>42068.602083333331</v>
      </c>
      <c r="R3871" s="7">
        <f t="shared" si="363"/>
        <v>3</v>
      </c>
      <c r="S3871" t="str">
        <f t="shared" si="364"/>
        <v>journalism</v>
      </c>
      <c r="T3871" t="str">
        <f t="shared" si="365"/>
        <v>audio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6">
        <f t="shared" si="360"/>
        <v>2.6599999999999997</v>
      </c>
      <c r="P3872" s="13">
        <f t="shared" si="361"/>
        <v>41844.624421296299</v>
      </c>
      <c r="Q3872" s="13">
        <f t="shared" si="362"/>
        <v>41874.624421296299</v>
      </c>
      <c r="R3872" s="7">
        <f t="shared" si="363"/>
        <v>33.25</v>
      </c>
      <c r="S3872" t="str">
        <f t="shared" si="364"/>
        <v>journalism</v>
      </c>
      <c r="T3872" t="str">
        <f t="shared" si="365"/>
        <v>audio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6">
        <f t="shared" si="360"/>
        <v>0</v>
      </c>
      <c r="P3873" s="13">
        <f t="shared" si="361"/>
        <v>42319.601388888885</v>
      </c>
      <c r="Q3873" s="13">
        <f t="shared" si="362"/>
        <v>42364.601388888885</v>
      </c>
      <c r="R3873" s="7" t="e">
        <f t="shared" si="363"/>
        <v>#DIV/0!</v>
      </c>
      <c r="S3873" t="str">
        <f t="shared" si="364"/>
        <v>journalism</v>
      </c>
      <c r="T3873" t="str">
        <f t="shared" si="365"/>
        <v>audio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6">
        <f t="shared" si="360"/>
        <v>0.05</v>
      </c>
      <c r="P3874" s="13">
        <f t="shared" si="361"/>
        <v>41918.568460648145</v>
      </c>
      <c r="Q3874" s="13">
        <f t="shared" si="362"/>
        <v>41948.610127314816</v>
      </c>
      <c r="R3874" s="7">
        <f t="shared" si="363"/>
        <v>1</v>
      </c>
      <c r="S3874" t="str">
        <f t="shared" si="364"/>
        <v>journalism</v>
      </c>
      <c r="T3874" t="str">
        <f t="shared" si="365"/>
        <v>audio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6">
        <f t="shared" si="360"/>
        <v>1.4133333333333333</v>
      </c>
      <c r="P3875" s="13">
        <f t="shared" si="361"/>
        <v>42597.803113425922</v>
      </c>
      <c r="Q3875" s="13">
        <f t="shared" si="362"/>
        <v>42637.803113425922</v>
      </c>
      <c r="R3875" s="7">
        <f t="shared" si="363"/>
        <v>53</v>
      </c>
      <c r="S3875" t="str">
        <f t="shared" si="364"/>
        <v>journalism</v>
      </c>
      <c r="T3875" t="str">
        <f t="shared" si="365"/>
        <v>audio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6">
        <f t="shared" si="360"/>
        <v>0</v>
      </c>
      <c r="P3876" s="13">
        <f t="shared" si="361"/>
        <v>42382.181076388893</v>
      </c>
      <c r="Q3876" s="13">
        <f t="shared" si="362"/>
        <v>42412.181076388893</v>
      </c>
      <c r="R3876" s="7" t="e">
        <f t="shared" si="363"/>
        <v>#DIV/0!</v>
      </c>
      <c r="S3876" t="str">
        <f t="shared" si="364"/>
        <v>journalism</v>
      </c>
      <c r="T3876" t="str">
        <f t="shared" si="365"/>
        <v>audio</v>
      </c>
    </row>
    <row r="3877" spans="1:20" ht="16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6">
        <f t="shared" si="360"/>
        <v>0</v>
      </c>
      <c r="P3877" s="13">
        <f t="shared" si="361"/>
        <v>42231.5471875</v>
      </c>
      <c r="Q3877" s="13">
        <f t="shared" si="362"/>
        <v>42261.5471875</v>
      </c>
      <c r="R3877" s="7" t="e">
        <f t="shared" si="363"/>
        <v>#DIV/0!</v>
      </c>
      <c r="S3877" t="str">
        <f t="shared" si="364"/>
        <v>journalism</v>
      </c>
      <c r="T3877" t="str">
        <f t="shared" si="365"/>
        <v>audio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6">
        <f t="shared" si="360"/>
        <v>0</v>
      </c>
      <c r="P3878" s="13">
        <f t="shared" si="361"/>
        <v>41849.764178240745</v>
      </c>
      <c r="Q3878" s="13">
        <f t="shared" si="362"/>
        <v>41877.764178240745</v>
      </c>
      <c r="R3878" s="7" t="e">
        <f t="shared" si="363"/>
        <v>#DIV/0!</v>
      </c>
      <c r="S3878" t="str">
        <f t="shared" si="364"/>
        <v>journalism</v>
      </c>
      <c r="T3878" t="str">
        <f t="shared" si="365"/>
        <v>audio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6">
        <f t="shared" si="360"/>
        <v>0</v>
      </c>
      <c r="P3879" s="13">
        <f t="shared" si="361"/>
        <v>42483.547395833331</v>
      </c>
      <c r="Q3879" s="13">
        <f t="shared" si="362"/>
        <v>42527.589583333334</v>
      </c>
      <c r="R3879" s="7" t="e">
        <f t="shared" si="363"/>
        <v>#DIV/0!</v>
      </c>
      <c r="S3879" t="str">
        <f t="shared" si="364"/>
        <v>journalism</v>
      </c>
      <c r="T3879" t="str">
        <f t="shared" si="365"/>
        <v>audio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6">
        <f t="shared" si="360"/>
        <v>1</v>
      </c>
      <c r="P3880" s="13">
        <f t="shared" si="361"/>
        <v>42774.922824074078</v>
      </c>
      <c r="Q3880" s="13">
        <f t="shared" si="362"/>
        <v>42799.922824074078</v>
      </c>
      <c r="R3880" s="7">
        <f t="shared" si="363"/>
        <v>15</v>
      </c>
      <c r="S3880" t="str">
        <f t="shared" si="364"/>
        <v>journalism</v>
      </c>
      <c r="T3880" t="str">
        <f t="shared" si="365"/>
        <v>audio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6">
        <f t="shared" si="360"/>
        <v>0</v>
      </c>
      <c r="P3881" s="13">
        <f t="shared" si="361"/>
        <v>41831.601840277777</v>
      </c>
      <c r="Q3881" s="13">
        <f t="shared" si="362"/>
        <v>41861.666666666664</v>
      </c>
      <c r="R3881" s="7" t="e">
        <f t="shared" si="363"/>
        <v>#DIV/0!</v>
      </c>
      <c r="S3881" t="str">
        <f t="shared" si="364"/>
        <v>journalism</v>
      </c>
      <c r="T3881" t="str">
        <f t="shared" si="365"/>
        <v>audio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6">
        <f t="shared" si="360"/>
        <v>0</v>
      </c>
      <c r="P3882" s="13">
        <f t="shared" si="361"/>
        <v>42406.742418981477</v>
      </c>
      <c r="Q3882" s="13">
        <f t="shared" si="362"/>
        <v>42436.742418981477</v>
      </c>
      <c r="R3882" s="7" t="e">
        <f t="shared" si="363"/>
        <v>#DIV/0!</v>
      </c>
      <c r="S3882" t="str">
        <f t="shared" si="364"/>
        <v>journalism</v>
      </c>
      <c r="T3882" t="str">
        <f t="shared" si="365"/>
        <v>audio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6">
        <f t="shared" si="360"/>
        <v>0</v>
      </c>
      <c r="P3883" s="13">
        <f t="shared" si="361"/>
        <v>42058.469641203701</v>
      </c>
      <c r="Q3883" s="13">
        <f t="shared" si="362"/>
        <v>42118.427974537044</v>
      </c>
      <c r="R3883" s="7" t="e">
        <f t="shared" si="363"/>
        <v>#DIV/0!</v>
      </c>
      <c r="S3883" t="str">
        <f t="shared" si="364"/>
        <v>journalism</v>
      </c>
      <c r="T3883" t="str">
        <f t="shared" si="365"/>
        <v>audio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6">
        <f t="shared" si="360"/>
        <v>0</v>
      </c>
      <c r="P3884" s="13">
        <f t="shared" si="361"/>
        <v>42678.621331018512</v>
      </c>
      <c r="Q3884" s="13">
        <f t="shared" si="362"/>
        <v>42708.662997685184</v>
      </c>
      <c r="R3884" s="7" t="e">
        <f t="shared" si="363"/>
        <v>#DIV/0!</v>
      </c>
      <c r="S3884" t="str">
        <f t="shared" si="364"/>
        <v>journalism</v>
      </c>
      <c r="T3884" t="str">
        <f t="shared" si="365"/>
        <v>audio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6">
        <f t="shared" si="360"/>
        <v>0</v>
      </c>
      <c r="P3885" s="13">
        <f t="shared" si="361"/>
        <v>42047.650960648149</v>
      </c>
      <c r="Q3885" s="13">
        <f t="shared" si="362"/>
        <v>42088.75</v>
      </c>
      <c r="R3885" s="7" t="e">
        <f t="shared" si="363"/>
        <v>#DIV/0!</v>
      </c>
      <c r="S3885" t="str">
        <f t="shared" si="364"/>
        <v>journalism</v>
      </c>
      <c r="T3885" t="str">
        <f t="shared" si="365"/>
        <v>audio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6">
        <f t="shared" si="360"/>
        <v>0</v>
      </c>
      <c r="P3886" s="13">
        <f t="shared" si="361"/>
        <v>42046.54</v>
      </c>
      <c r="Q3886" s="13">
        <f t="shared" si="362"/>
        <v>42076.498333333337</v>
      </c>
      <c r="R3886" s="7" t="e">
        <f t="shared" si="363"/>
        <v>#DIV/0!</v>
      </c>
      <c r="S3886" t="str">
        <f t="shared" si="364"/>
        <v>journalism</v>
      </c>
      <c r="T3886" t="str">
        <f t="shared" si="365"/>
        <v>audio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6">
        <f t="shared" si="360"/>
        <v>1</v>
      </c>
      <c r="P3887" s="13">
        <f t="shared" si="361"/>
        <v>42079.663113425922</v>
      </c>
      <c r="Q3887" s="13">
        <f t="shared" si="362"/>
        <v>42109.663113425922</v>
      </c>
      <c r="R3887" s="7">
        <f t="shared" si="363"/>
        <v>50</v>
      </c>
      <c r="S3887" t="str">
        <f t="shared" si="364"/>
        <v>journalism</v>
      </c>
      <c r="T3887" t="str">
        <f t="shared" si="365"/>
        <v>audio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6">
        <f t="shared" si="360"/>
        <v>0</v>
      </c>
      <c r="P3888" s="13">
        <f t="shared" si="361"/>
        <v>42432.026712962965</v>
      </c>
      <c r="Q3888" s="13">
        <f t="shared" si="362"/>
        <v>42491.791666666672</v>
      </c>
      <c r="R3888" s="7" t="e">
        <f t="shared" si="363"/>
        <v>#DIV/0!</v>
      </c>
      <c r="S3888" t="str">
        <f t="shared" si="364"/>
        <v>journalism</v>
      </c>
      <c r="T3888" t="str">
        <f t="shared" si="365"/>
        <v>audio</v>
      </c>
    </row>
    <row r="3889" spans="1:20" ht="16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6">
        <f t="shared" si="360"/>
        <v>95.477386934673376</v>
      </c>
      <c r="P3889" s="13">
        <f t="shared" si="361"/>
        <v>42556.557187500002</v>
      </c>
      <c r="Q3889" s="13">
        <f t="shared" si="362"/>
        <v>42563.557187500002</v>
      </c>
      <c r="R3889" s="7">
        <f t="shared" si="363"/>
        <v>47.5</v>
      </c>
      <c r="S3889" t="str">
        <f t="shared" si="364"/>
        <v>journalism</v>
      </c>
      <c r="T3889" t="str">
        <f t="shared" si="365"/>
        <v>audio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6">
        <f t="shared" si="360"/>
        <v>0</v>
      </c>
      <c r="P3890" s="13">
        <f t="shared" si="361"/>
        <v>42582.780810185184</v>
      </c>
      <c r="Q3890" s="13">
        <f t="shared" si="362"/>
        <v>42612.780810185184</v>
      </c>
      <c r="R3890" s="7" t="e">
        <f t="shared" si="363"/>
        <v>#DIV/0!</v>
      </c>
      <c r="S3890" t="str">
        <f t="shared" si="364"/>
        <v>journalism</v>
      </c>
      <c r="T3890" t="str">
        <f t="shared" si="365"/>
        <v>audio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6">
        <f t="shared" si="360"/>
        <v>7.0666666666666673</v>
      </c>
      <c r="P3891" s="13">
        <f t="shared" si="361"/>
        <v>41736.299791666665</v>
      </c>
      <c r="Q3891" s="13">
        <f t="shared" si="362"/>
        <v>41796.299791666665</v>
      </c>
      <c r="R3891" s="7">
        <f t="shared" si="363"/>
        <v>58.888888888888886</v>
      </c>
      <c r="S3891" t="str">
        <f t="shared" si="364"/>
        <v>music</v>
      </c>
      <c r="T3891" t="str">
        <f t="shared" si="365"/>
        <v>world music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6">
        <f t="shared" si="360"/>
        <v>4.3999999999999995</v>
      </c>
      <c r="P3892" s="13">
        <f t="shared" si="361"/>
        <v>41509.655995370369</v>
      </c>
      <c r="Q3892" s="13">
        <f t="shared" si="362"/>
        <v>41569.655995370369</v>
      </c>
      <c r="R3892" s="7">
        <f t="shared" si="363"/>
        <v>44</v>
      </c>
      <c r="S3892" t="str">
        <f t="shared" si="364"/>
        <v>music</v>
      </c>
      <c r="T3892" t="str">
        <f t="shared" si="365"/>
        <v>world music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6">
        <f t="shared" si="360"/>
        <v>3.8739999999999997</v>
      </c>
      <c r="P3893" s="13">
        <f t="shared" si="361"/>
        <v>41715.624780092592</v>
      </c>
      <c r="Q3893" s="13">
        <f t="shared" si="362"/>
        <v>41749.791666666664</v>
      </c>
      <c r="R3893" s="7">
        <f t="shared" si="363"/>
        <v>48.424999999999997</v>
      </c>
      <c r="S3893" t="str">
        <f t="shared" si="364"/>
        <v>music</v>
      </c>
      <c r="T3893" t="str">
        <f t="shared" si="365"/>
        <v>world music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6">
        <f t="shared" si="360"/>
        <v>0</v>
      </c>
      <c r="P3894" s="13">
        <f t="shared" si="361"/>
        <v>41827.669166666667</v>
      </c>
      <c r="Q3894" s="13">
        <f t="shared" si="362"/>
        <v>41858.041666666664</v>
      </c>
      <c r="R3894" s="7" t="e">
        <f t="shared" si="363"/>
        <v>#DIV/0!</v>
      </c>
      <c r="S3894" t="str">
        <f t="shared" si="364"/>
        <v>music</v>
      </c>
      <c r="T3894" t="str">
        <f t="shared" si="365"/>
        <v>world music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6">
        <f t="shared" si="360"/>
        <v>29.299999999999997</v>
      </c>
      <c r="P3895" s="13">
        <f t="shared" si="361"/>
        <v>40754.479259259257</v>
      </c>
      <c r="Q3895" s="13">
        <f t="shared" si="362"/>
        <v>40814.479259259257</v>
      </c>
      <c r="R3895" s="7">
        <f t="shared" si="363"/>
        <v>61.041666666666664</v>
      </c>
      <c r="S3895" t="str">
        <f t="shared" si="364"/>
        <v>music</v>
      </c>
      <c r="T3895" t="str">
        <f t="shared" si="365"/>
        <v>world music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6">
        <f t="shared" si="360"/>
        <v>0.90909090909090906</v>
      </c>
      <c r="P3896" s="13">
        <f t="shared" si="361"/>
        <v>40985.209803240738</v>
      </c>
      <c r="Q3896" s="13">
        <f t="shared" si="362"/>
        <v>41015.416666666664</v>
      </c>
      <c r="R3896" s="7">
        <f t="shared" si="363"/>
        <v>25</v>
      </c>
      <c r="S3896" t="str">
        <f t="shared" si="364"/>
        <v>music</v>
      </c>
      <c r="T3896" t="str">
        <f t="shared" si="365"/>
        <v>world music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6">
        <f t="shared" si="360"/>
        <v>0</v>
      </c>
      <c r="P3897" s="13">
        <f t="shared" si="361"/>
        <v>40568.722569444442</v>
      </c>
      <c r="Q3897" s="13">
        <f t="shared" si="362"/>
        <v>40598.722569444442</v>
      </c>
      <c r="R3897" s="7" t="e">
        <f t="shared" si="363"/>
        <v>#DIV/0!</v>
      </c>
      <c r="S3897" t="str">
        <f t="shared" si="364"/>
        <v>music</v>
      </c>
      <c r="T3897" t="str">
        <f t="shared" si="365"/>
        <v>world music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6">
        <f t="shared" si="360"/>
        <v>0</v>
      </c>
      <c r="P3898" s="13">
        <f t="shared" si="361"/>
        <v>42193.691759259258</v>
      </c>
      <c r="Q3898" s="13">
        <f t="shared" si="362"/>
        <v>42243.791666666672</v>
      </c>
      <c r="R3898" s="7" t="e">
        <f t="shared" si="363"/>
        <v>#DIV/0!</v>
      </c>
      <c r="S3898" t="str">
        <f t="shared" si="364"/>
        <v>music</v>
      </c>
      <c r="T3898" t="str">
        <f t="shared" si="365"/>
        <v>world music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6">
        <f t="shared" si="360"/>
        <v>0.8</v>
      </c>
      <c r="P3899" s="13">
        <f t="shared" si="361"/>
        <v>41506.598032407412</v>
      </c>
      <c r="Q3899" s="13">
        <f t="shared" si="362"/>
        <v>41553.598032407412</v>
      </c>
      <c r="R3899" s="7">
        <f t="shared" si="363"/>
        <v>40</v>
      </c>
      <c r="S3899" t="str">
        <f t="shared" si="364"/>
        <v>music</v>
      </c>
      <c r="T3899" t="str">
        <f t="shared" si="365"/>
        <v>world music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6">
        <f t="shared" si="360"/>
        <v>11.600000000000001</v>
      </c>
      <c r="P3900" s="13">
        <f t="shared" si="361"/>
        <v>40939.698773148149</v>
      </c>
      <c r="Q3900" s="13">
        <f t="shared" si="362"/>
        <v>40960.698773148149</v>
      </c>
      <c r="R3900" s="7">
        <f t="shared" si="363"/>
        <v>19.333333333333332</v>
      </c>
      <c r="S3900" t="str">
        <f t="shared" si="364"/>
        <v>music</v>
      </c>
      <c r="T3900" t="str">
        <f t="shared" si="365"/>
        <v>world music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6">
        <f t="shared" si="360"/>
        <v>0</v>
      </c>
      <c r="P3901" s="13">
        <f t="shared" si="361"/>
        <v>42007.538680555561</v>
      </c>
      <c r="Q3901" s="13">
        <f t="shared" si="362"/>
        <v>42037.538680555561</v>
      </c>
      <c r="R3901" s="7" t="e">
        <f t="shared" si="363"/>
        <v>#DIV/0!</v>
      </c>
      <c r="S3901" t="str">
        <f t="shared" si="364"/>
        <v>music</v>
      </c>
      <c r="T3901" t="str">
        <f t="shared" si="365"/>
        <v>world music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6">
        <f t="shared" si="360"/>
        <v>2.7873639500929119</v>
      </c>
      <c r="P3902" s="13">
        <f t="shared" si="361"/>
        <v>41582.885405092595</v>
      </c>
      <c r="Q3902" s="13">
        <f t="shared" si="362"/>
        <v>41622.885405092595</v>
      </c>
      <c r="R3902" s="7">
        <f t="shared" si="363"/>
        <v>35</v>
      </c>
      <c r="S3902" t="str">
        <f t="shared" si="364"/>
        <v>music</v>
      </c>
      <c r="T3902" t="str">
        <f t="shared" si="365"/>
        <v>world music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6">
        <f t="shared" si="360"/>
        <v>0</v>
      </c>
      <c r="P3903" s="13">
        <f t="shared" si="361"/>
        <v>41110.430138888885</v>
      </c>
      <c r="Q3903" s="13">
        <f t="shared" si="362"/>
        <v>41118.416666666664</v>
      </c>
      <c r="R3903" s="7" t="e">
        <f t="shared" si="363"/>
        <v>#DIV/0!</v>
      </c>
      <c r="S3903" t="str">
        <f t="shared" si="364"/>
        <v>music</v>
      </c>
      <c r="T3903" t="str">
        <f t="shared" si="365"/>
        <v>world music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6">
        <f t="shared" si="360"/>
        <v>0</v>
      </c>
      <c r="P3904" s="13">
        <f t="shared" si="361"/>
        <v>41125.033159722225</v>
      </c>
      <c r="Q3904" s="13">
        <f t="shared" si="362"/>
        <v>41145.033159722225</v>
      </c>
      <c r="R3904" s="7" t="e">
        <f t="shared" si="363"/>
        <v>#DIV/0!</v>
      </c>
      <c r="S3904" t="str">
        <f t="shared" si="364"/>
        <v>music</v>
      </c>
      <c r="T3904" t="str">
        <f t="shared" si="365"/>
        <v>world music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6">
        <f t="shared" si="360"/>
        <v>17.8</v>
      </c>
      <c r="P3905" s="13">
        <f t="shared" si="361"/>
        <v>40731.36037037037</v>
      </c>
      <c r="Q3905" s="13">
        <f t="shared" si="362"/>
        <v>40761.36037037037</v>
      </c>
      <c r="R3905" s="7">
        <f t="shared" si="363"/>
        <v>59.333333333333336</v>
      </c>
      <c r="S3905" t="str">
        <f t="shared" si="364"/>
        <v>music</v>
      </c>
      <c r="T3905" t="str">
        <f t="shared" si="365"/>
        <v>world music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6">
        <f t="shared" ref="O3906:O3969" si="366">(E3906/D3906)*100</f>
        <v>0</v>
      </c>
      <c r="P3906" s="13">
        <f t="shared" ref="P3906:P3969" si="367">(((J3906/60)/60)/24)+DATE(1970,1,1)+(-6/24)</f>
        <v>40883.712581018517</v>
      </c>
      <c r="Q3906" s="13">
        <f t="shared" ref="Q3906:Q3969" si="368">(((I3906/60)/60)/24)+DATE(1970,1,1)+(-6/24)</f>
        <v>40913.712581018517</v>
      </c>
      <c r="R3906" s="7" t="e">
        <f t="shared" ref="R3906:R3969" si="369">E3906/L3906</f>
        <v>#DIV/0!</v>
      </c>
      <c r="S3906" t="str">
        <f t="shared" ref="S3906:S3969" si="370">LEFT(N3906,SEARCH("/",N3906,1)-1)</f>
        <v>music</v>
      </c>
      <c r="T3906" t="str">
        <f t="shared" ref="T3906:T3969" si="371">RIGHT(N3906,LEN(N3906)-SEARCH("/",N3906,1))</f>
        <v>world music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6">
        <f t="shared" si="366"/>
        <v>3.0124999999999997</v>
      </c>
      <c r="P3907" s="13">
        <f t="shared" si="367"/>
        <v>41408.790011574078</v>
      </c>
      <c r="Q3907" s="13">
        <f t="shared" si="368"/>
        <v>41467.660416666666</v>
      </c>
      <c r="R3907" s="7">
        <f t="shared" si="369"/>
        <v>30.125</v>
      </c>
      <c r="S3907" t="str">
        <f t="shared" si="370"/>
        <v>music</v>
      </c>
      <c r="T3907" t="str">
        <f t="shared" si="371"/>
        <v>world music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6">
        <f t="shared" si="366"/>
        <v>50.739999999999995</v>
      </c>
      <c r="P3908" s="13">
        <f t="shared" si="367"/>
        <v>41923.587731481479</v>
      </c>
      <c r="Q3908" s="13">
        <f t="shared" si="368"/>
        <v>41945.999305555553</v>
      </c>
      <c r="R3908" s="7">
        <f t="shared" si="369"/>
        <v>74.617647058823536</v>
      </c>
      <c r="S3908" t="str">
        <f t="shared" si="370"/>
        <v>music</v>
      </c>
      <c r="T3908" t="str">
        <f t="shared" si="371"/>
        <v>world music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6">
        <f t="shared" si="366"/>
        <v>0.54884742041712409</v>
      </c>
      <c r="P3909" s="13">
        <f t="shared" si="367"/>
        <v>40781.915532407409</v>
      </c>
      <c r="Q3909" s="13">
        <f t="shared" si="368"/>
        <v>40797.304166666669</v>
      </c>
      <c r="R3909" s="7">
        <f t="shared" si="369"/>
        <v>5</v>
      </c>
      <c r="S3909" t="str">
        <f t="shared" si="370"/>
        <v>music</v>
      </c>
      <c r="T3909" t="str">
        <f t="shared" si="371"/>
        <v>world music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6">
        <f t="shared" si="366"/>
        <v>14.091666666666667</v>
      </c>
      <c r="P3910" s="13">
        <f t="shared" si="367"/>
        <v>40671.629293981481</v>
      </c>
      <c r="Q3910" s="13">
        <f t="shared" si="368"/>
        <v>40732.625</v>
      </c>
      <c r="R3910" s="7">
        <f t="shared" si="369"/>
        <v>44.5</v>
      </c>
      <c r="S3910" t="str">
        <f t="shared" si="370"/>
        <v>music</v>
      </c>
      <c r="T3910" t="str">
        <f t="shared" si="371"/>
        <v>world music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6">
        <f t="shared" si="366"/>
        <v>39.627499999999998</v>
      </c>
      <c r="P3911" s="13">
        <f t="shared" si="367"/>
        <v>42746.944502314815</v>
      </c>
      <c r="Q3911" s="13">
        <f t="shared" si="368"/>
        <v>42806.902835648143</v>
      </c>
      <c r="R3911" s="7">
        <f t="shared" si="369"/>
        <v>152.41346153846155</v>
      </c>
      <c r="S3911" t="str">
        <f t="shared" si="370"/>
        <v>technology</v>
      </c>
      <c r="T3911" t="str">
        <f t="shared" si="371"/>
        <v>wearables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6">
        <f t="shared" si="366"/>
        <v>25.976666666666663</v>
      </c>
      <c r="P3912" s="13">
        <f t="shared" si="367"/>
        <v>42543.415601851855</v>
      </c>
      <c r="Q3912" s="13">
        <f t="shared" si="368"/>
        <v>42572.479166666672</v>
      </c>
      <c r="R3912" s="7">
        <f t="shared" si="369"/>
        <v>90.616279069767444</v>
      </c>
      <c r="S3912" t="str">
        <f t="shared" si="370"/>
        <v>technology</v>
      </c>
      <c r="T3912" t="str">
        <f t="shared" si="371"/>
        <v>wearables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6">
        <f t="shared" si="366"/>
        <v>65.24636363636364</v>
      </c>
      <c r="P3913" s="13">
        <f t="shared" si="367"/>
        <v>41947.207569444443</v>
      </c>
      <c r="Q3913" s="13">
        <f t="shared" si="368"/>
        <v>41977.207569444443</v>
      </c>
      <c r="R3913" s="7">
        <f t="shared" si="369"/>
        <v>201.60393258426967</v>
      </c>
      <c r="S3913" t="str">
        <f t="shared" si="370"/>
        <v>technology</v>
      </c>
      <c r="T3913" t="str">
        <f t="shared" si="371"/>
        <v>wearables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6">
        <f t="shared" si="366"/>
        <v>11.514000000000001</v>
      </c>
      <c r="P3914" s="13">
        <f t="shared" si="367"/>
        <v>42387.253229166665</v>
      </c>
      <c r="Q3914" s="13">
        <f t="shared" si="368"/>
        <v>42417.253229166665</v>
      </c>
      <c r="R3914" s="7">
        <f t="shared" si="369"/>
        <v>127.93333333333334</v>
      </c>
      <c r="S3914" t="str">
        <f t="shared" si="370"/>
        <v>technology</v>
      </c>
      <c r="T3914" t="str">
        <f t="shared" si="371"/>
        <v>wearables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6">
        <f t="shared" si="366"/>
        <v>11.360000000000001</v>
      </c>
      <c r="P3915" s="13">
        <f t="shared" si="367"/>
        <v>42611.363564814819</v>
      </c>
      <c r="Q3915" s="13">
        <f t="shared" si="368"/>
        <v>42651.363564814819</v>
      </c>
      <c r="R3915" s="7">
        <f t="shared" si="369"/>
        <v>29.894736842105264</v>
      </c>
      <c r="S3915" t="str">
        <f t="shared" si="370"/>
        <v>technology</v>
      </c>
      <c r="T3915" t="str">
        <f t="shared" si="371"/>
        <v>wearables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6">
        <f t="shared" si="366"/>
        <v>111.99130434782609</v>
      </c>
      <c r="P3916" s="13">
        <f t="shared" si="367"/>
        <v>42257.632731481484</v>
      </c>
      <c r="Q3916" s="13">
        <f t="shared" si="368"/>
        <v>42292.632731481484</v>
      </c>
      <c r="R3916" s="7">
        <f t="shared" si="369"/>
        <v>367.97142857142859</v>
      </c>
      <c r="S3916" t="str">
        <f t="shared" si="370"/>
        <v>technology</v>
      </c>
      <c r="T3916" t="str">
        <f t="shared" si="371"/>
        <v>wearables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6">
        <f t="shared" si="366"/>
        <v>15.5</v>
      </c>
      <c r="P3917" s="13">
        <f t="shared" si="367"/>
        <v>42556.417245370365</v>
      </c>
      <c r="Q3917" s="13">
        <f t="shared" si="368"/>
        <v>42601.417245370365</v>
      </c>
      <c r="R3917" s="7">
        <f t="shared" si="369"/>
        <v>129.16666666666666</v>
      </c>
      <c r="S3917" t="str">
        <f t="shared" si="370"/>
        <v>technology</v>
      </c>
      <c r="T3917" t="str">
        <f t="shared" si="371"/>
        <v>wearables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6">
        <f t="shared" si="366"/>
        <v>32.027999999999999</v>
      </c>
      <c r="P3918" s="13">
        <f t="shared" si="367"/>
        <v>42669.552303240736</v>
      </c>
      <c r="Q3918" s="13">
        <f t="shared" si="368"/>
        <v>42704.593969907408</v>
      </c>
      <c r="R3918" s="7">
        <f t="shared" si="369"/>
        <v>800.7</v>
      </c>
      <c r="S3918" t="str">
        <f t="shared" si="370"/>
        <v>technology</v>
      </c>
      <c r="T3918" t="str">
        <f t="shared" si="371"/>
        <v>wearables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6">
        <f t="shared" si="366"/>
        <v>0.60869565217391308</v>
      </c>
      <c r="P3919" s="13">
        <f t="shared" si="367"/>
        <v>42082.452800925923</v>
      </c>
      <c r="Q3919" s="13">
        <f t="shared" si="368"/>
        <v>42112.452800925923</v>
      </c>
      <c r="R3919" s="7">
        <f t="shared" si="369"/>
        <v>28</v>
      </c>
      <c r="S3919" t="str">
        <f t="shared" si="370"/>
        <v>technology</v>
      </c>
      <c r="T3919" t="str">
        <f t="shared" si="371"/>
        <v>wearables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6">
        <f t="shared" si="366"/>
        <v>31.114999999999998</v>
      </c>
      <c r="P3920" s="13">
        <f t="shared" si="367"/>
        <v>42402.459652777776</v>
      </c>
      <c r="Q3920" s="13">
        <f t="shared" si="368"/>
        <v>42432.459652777776</v>
      </c>
      <c r="R3920" s="7">
        <f t="shared" si="369"/>
        <v>102.01639344262296</v>
      </c>
      <c r="S3920" t="str">
        <f t="shared" si="370"/>
        <v>technology</v>
      </c>
      <c r="T3920" t="str">
        <f t="shared" si="371"/>
        <v>wearables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6">
        <f t="shared" si="366"/>
        <v>1.1266666666666667</v>
      </c>
      <c r="P3921" s="13">
        <f t="shared" si="367"/>
        <v>42604.419675925921</v>
      </c>
      <c r="Q3921" s="13">
        <f t="shared" si="368"/>
        <v>42664.419675925921</v>
      </c>
      <c r="R3921" s="7">
        <f t="shared" si="369"/>
        <v>184.36363636363637</v>
      </c>
      <c r="S3921" t="str">
        <f t="shared" si="370"/>
        <v>technology</v>
      </c>
      <c r="T3921" t="str">
        <f t="shared" si="371"/>
        <v>wearables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6">
        <f t="shared" si="366"/>
        <v>40.404000000000003</v>
      </c>
      <c r="P3922" s="13">
        <f t="shared" si="367"/>
        <v>42278.248240740737</v>
      </c>
      <c r="Q3922" s="13">
        <f t="shared" si="368"/>
        <v>42313.791666666672</v>
      </c>
      <c r="R3922" s="7">
        <f t="shared" si="369"/>
        <v>162.91935483870967</v>
      </c>
      <c r="S3922" t="str">
        <f t="shared" si="370"/>
        <v>technology</v>
      </c>
      <c r="T3922" t="str">
        <f t="shared" si="371"/>
        <v>wearables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6">
        <f t="shared" si="366"/>
        <v>1.3333333333333333E-3</v>
      </c>
      <c r="P3923" s="13">
        <f t="shared" si="367"/>
        <v>42393.711909722217</v>
      </c>
      <c r="Q3923" s="13">
        <f t="shared" si="368"/>
        <v>42428.711909722217</v>
      </c>
      <c r="R3923" s="7">
        <f t="shared" si="369"/>
        <v>1</v>
      </c>
      <c r="S3923" t="str">
        <f t="shared" si="370"/>
        <v>technology</v>
      </c>
      <c r="T3923" t="str">
        <f t="shared" si="371"/>
        <v>wearables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6">
        <f t="shared" si="366"/>
        <v>5.7334999999999994</v>
      </c>
      <c r="P3924" s="13">
        <f t="shared" si="367"/>
        <v>42519.985486111109</v>
      </c>
      <c r="Q3924" s="13">
        <f t="shared" si="368"/>
        <v>42572.333333333328</v>
      </c>
      <c r="R3924" s="7">
        <f t="shared" si="369"/>
        <v>603.52631578947364</v>
      </c>
      <c r="S3924" t="str">
        <f t="shared" si="370"/>
        <v>technology</v>
      </c>
      <c r="T3924" t="str">
        <f t="shared" si="371"/>
        <v>wearables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6">
        <f t="shared" si="366"/>
        <v>15.324999999999999</v>
      </c>
      <c r="P3925" s="13">
        <f t="shared" si="367"/>
        <v>41984.793657407412</v>
      </c>
      <c r="Q3925" s="13">
        <f t="shared" si="368"/>
        <v>42014.793657407412</v>
      </c>
      <c r="R3925" s="7">
        <f t="shared" si="369"/>
        <v>45.407407407407405</v>
      </c>
      <c r="S3925" t="str">
        <f t="shared" si="370"/>
        <v>technology</v>
      </c>
      <c r="T3925" t="str">
        <f t="shared" si="371"/>
        <v>wearables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6">
        <f t="shared" si="366"/>
        <v>15.103448275862069</v>
      </c>
      <c r="P3926" s="13">
        <f t="shared" si="367"/>
        <v>41816.562094907407</v>
      </c>
      <c r="Q3926" s="13">
        <f t="shared" si="368"/>
        <v>41831.416666666664</v>
      </c>
      <c r="R3926" s="7">
        <f t="shared" si="369"/>
        <v>97.333333333333329</v>
      </c>
      <c r="S3926" t="str">
        <f t="shared" si="370"/>
        <v>technology</v>
      </c>
      <c r="T3926" t="str">
        <f t="shared" si="371"/>
        <v>wearables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366"/>
        <v>0.503</v>
      </c>
      <c r="P3927" s="13">
        <f t="shared" si="367"/>
        <v>42705.440347222218</v>
      </c>
      <c r="Q3927" s="13">
        <f t="shared" si="368"/>
        <v>42734.708333333328</v>
      </c>
      <c r="R3927" s="7">
        <f t="shared" si="369"/>
        <v>167.66666666666666</v>
      </c>
      <c r="S3927" t="str">
        <f t="shared" si="370"/>
        <v>technology</v>
      </c>
      <c r="T3927" t="str">
        <f t="shared" si="371"/>
        <v>wearables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6">
        <f t="shared" si="366"/>
        <v>1.3028138528138529</v>
      </c>
      <c r="P3928" s="13">
        <f t="shared" si="367"/>
        <v>42697.49927083333</v>
      </c>
      <c r="Q3928" s="13">
        <f t="shared" si="368"/>
        <v>42727.49927083333</v>
      </c>
      <c r="R3928" s="7">
        <f t="shared" si="369"/>
        <v>859.85714285714289</v>
      </c>
      <c r="S3928" t="str">
        <f t="shared" si="370"/>
        <v>technology</v>
      </c>
      <c r="T3928" t="str">
        <f t="shared" si="371"/>
        <v>wearables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6">
        <f t="shared" si="366"/>
        <v>0.30285714285714288</v>
      </c>
      <c r="P3929" s="13">
        <f t="shared" si="367"/>
        <v>42115.406539351854</v>
      </c>
      <c r="Q3929" s="13">
        <f t="shared" si="368"/>
        <v>42145.406539351854</v>
      </c>
      <c r="R3929" s="7">
        <f t="shared" si="369"/>
        <v>26.5</v>
      </c>
      <c r="S3929" t="str">
        <f t="shared" si="370"/>
        <v>technology</v>
      </c>
      <c r="T3929" t="str">
        <f t="shared" si="371"/>
        <v>wearables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6">
        <f t="shared" si="366"/>
        <v>8.8800000000000008</v>
      </c>
      <c r="P3930" s="13">
        <f t="shared" si="367"/>
        <v>42451.448449074072</v>
      </c>
      <c r="Q3930" s="13">
        <f t="shared" si="368"/>
        <v>42486.038194444445</v>
      </c>
      <c r="R3930" s="7">
        <f t="shared" si="369"/>
        <v>30.272727272727273</v>
      </c>
      <c r="S3930" t="str">
        <f t="shared" si="370"/>
        <v>technology</v>
      </c>
      <c r="T3930" t="str">
        <f t="shared" si="371"/>
        <v>wearables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6">
        <f t="shared" si="366"/>
        <v>9.84</v>
      </c>
      <c r="P3931" s="13">
        <f t="shared" si="367"/>
        <v>42626.383703703701</v>
      </c>
      <c r="Q3931" s="13">
        <f t="shared" si="368"/>
        <v>42656.383703703701</v>
      </c>
      <c r="R3931" s="7">
        <f t="shared" si="369"/>
        <v>54.666666666666664</v>
      </c>
      <c r="S3931" t="str">
        <f t="shared" si="370"/>
        <v>technology</v>
      </c>
      <c r="T3931" t="str">
        <f t="shared" si="371"/>
        <v>wearables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6">
        <f t="shared" si="366"/>
        <v>2.4299999999999997</v>
      </c>
      <c r="P3932" s="13">
        <f t="shared" si="367"/>
        <v>42703.836053240739</v>
      </c>
      <c r="Q3932" s="13">
        <f t="shared" si="368"/>
        <v>42733.836053240739</v>
      </c>
      <c r="R3932" s="7">
        <f t="shared" si="369"/>
        <v>60.75</v>
      </c>
      <c r="S3932" t="str">
        <f t="shared" si="370"/>
        <v>technology</v>
      </c>
      <c r="T3932" t="str">
        <f t="shared" si="371"/>
        <v>wearables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6">
        <f t="shared" si="366"/>
        <v>1.1299999999999999</v>
      </c>
      <c r="P3933" s="13">
        <f t="shared" si="367"/>
        <v>41974.541990740734</v>
      </c>
      <c r="Q3933" s="13">
        <f t="shared" si="368"/>
        <v>42019.541990740734</v>
      </c>
      <c r="R3933" s="7">
        <f t="shared" si="369"/>
        <v>102.72727272727273</v>
      </c>
      <c r="S3933" t="str">
        <f t="shared" si="370"/>
        <v>technology</v>
      </c>
      <c r="T3933" t="str">
        <f t="shared" si="371"/>
        <v>wearables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6">
        <f t="shared" si="366"/>
        <v>3.5520833333333335</v>
      </c>
      <c r="P3934" s="13">
        <f t="shared" si="367"/>
        <v>42123.428645833337</v>
      </c>
      <c r="Q3934" s="13">
        <f t="shared" si="368"/>
        <v>42153.428645833337</v>
      </c>
      <c r="R3934" s="7">
        <f t="shared" si="369"/>
        <v>41.585365853658537</v>
      </c>
      <c r="S3934" t="str">
        <f t="shared" si="370"/>
        <v>technology</v>
      </c>
      <c r="T3934" t="str">
        <f t="shared" si="371"/>
        <v>wearables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6">
        <f t="shared" si="366"/>
        <v>2.3306666666666667</v>
      </c>
      <c r="P3935" s="13">
        <f t="shared" si="367"/>
        <v>42612.392754629633</v>
      </c>
      <c r="Q3935" s="13">
        <f t="shared" si="368"/>
        <v>42657.392754629633</v>
      </c>
      <c r="R3935" s="7">
        <f t="shared" si="369"/>
        <v>116.53333333333333</v>
      </c>
      <c r="S3935" t="str">
        <f t="shared" si="370"/>
        <v>technology</v>
      </c>
      <c r="T3935" t="str">
        <f t="shared" si="371"/>
        <v>wearables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6">
        <f t="shared" si="366"/>
        <v>0.81600000000000006</v>
      </c>
      <c r="P3936" s="13">
        <f t="shared" si="367"/>
        <v>41934.971585648149</v>
      </c>
      <c r="Q3936" s="13">
        <f t="shared" si="368"/>
        <v>41975.013252314813</v>
      </c>
      <c r="R3936" s="7">
        <f t="shared" si="369"/>
        <v>45.333333333333336</v>
      </c>
      <c r="S3936" t="str">
        <f t="shared" si="370"/>
        <v>technology</v>
      </c>
      <c r="T3936" t="str">
        <f t="shared" si="371"/>
        <v>wearables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6">
        <f t="shared" si="366"/>
        <v>22.494285714285713</v>
      </c>
      <c r="P3937" s="13">
        <f t="shared" si="367"/>
        <v>42522.026724537034</v>
      </c>
      <c r="Q3937" s="13">
        <f t="shared" si="368"/>
        <v>42552.916666666672</v>
      </c>
      <c r="R3937" s="7">
        <f t="shared" si="369"/>
        <v>157.46</v>
      </c>
      <c r="S3937" t="str">
        <f t="shared" si="370"/>
        <v>technology</v>
      </c>
      <c r="T3937" t="str">
        <f t="shared" si="371"/>
        <v>wearables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6">
        <f t="shared" si="366"/>
        <v>1.3668</v>
      </c>
      <c r="P3938" s="13">
        <f t="shared" si="367"/>
        <v>42569.25409722222</v>
      </c>
      <c r="Q3938" s="13">
        <f t="shared" si="368"/>
        <v>42599.25409722222</v>
      </c>
      <c r="R3938" s="7">
        <f t="shared" si="369"/>
        <v>100.5</v>
      </c>
      <c r="S3938" t="str">
        <f t="shared" si="370"/>
        <v>technology</v>
      </c>
      <c r="T3938" t="str">
        <f t="shared" si="371"/>
        <v>wearables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6">
        <f t="shared" si="366"/>
        <v>0</v>
      </c>
      <c r="P3939" s="13">
        <f t="shared" si="367"/>
        <v>42731.810277777782</v>
      </c>
      <c r="Q3939" s="13">
        <f t="shared" si="368"/>
        <v>42761.810277777782</v>
      </c>
      <c r="R3939" s="7" t="e">
        <f t="shared" si="369"/>
        <v>#DIV/0!</v>
      </c>
      <c r="S3939" t="str">
        <f t="shared" si="370"/>
        <v>technology</v>
      </c>
      <c r="T3939" t="str">
        <f t="shared" si="371"/>
        <v>wearables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6">
        <f t="shared" si="366"/>
        <v>0</v>
      </c>
      <c r="P3940" s="13">
        <f t="shared" si="367"/>
        <v>41805.856770833336</v>
      </c>
      <c r="Q3940" s="13">
        <f t="shared" si="368"/>
        <v>41835.856770833336</v>
      </c>
      <c r="R3940" s="7" t="e">
        <f t="shared" si="369"/>
        <v>#DIV/0!</v>
      </c>
      <c r="S3940" t="str">
        <f t="shared" si="370"/>
        <v>technology</v>
      </c>
      <c r="T3940" t="str">
        <f t="shared" si="371"/>
        <v>wearables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6">
        <f t="shared" si="366"/>
        <v>10.754135338345865</v>
      </c>
      <c r="P3941" s="13">
        <f t="shared" si="367"/>
        <v>42410.524155092593</v>
      </c>
      <c r="Q3941" s="13">
        <f t="shared" si="368"/>
        <v>42440.524155092593</v>
      </c>
      <c r="R3941" s="7">
        <f t="shared" si="369"/>
        <v>51.822463768115945</v>
      </c>
      <c r="S3941" t="str">
        <f t="shared" si="370"/>
        <v>technology</v>
      </c>
      <c r="T3941" t="str">
        <f t="shared" si="371"/>
        <v>wearables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6">
        <f t="shared" si="366"/>
        <v>19.759999999999998</v>
      </c>
      <c r="P3942" s="13">
        <f t="shared" si="367"/>
        <v>42313.686365740738</v>
      </c>
      <c r="Q3942" s="13">
        <f t="shared" si="368"/>
        <v>42343.686365740738</v>
      </c>
      <c r="R3942" s="7">
        <f t="shared" si="369"/>
        <v>308.75</v>
      </c>
      <c r="S3942" t="str">
        <f t="shared" si="370"/>
        <v>technology</v>
      </c>
      <c r="T3942" t="str">
        <f t="shared" si="371"/>
        <v>wearables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 t="shared" si="366"/>
        <v>84.946999999999989</v>
      </c>
      <c r="P3943" s="13">
        <f t="shared" si="367"/>
        <v>41955.613750000004</v>
      </c>
      <c r="Q3943" s="13">
        <f t="shared" si="368"/>
        <v>41990.613750000004</v>
      </c>
      <c r="R3943" s="7">
        <f t="shared" si="369"/>
        <v>379.22767857142856</v>
      </c>
      <c r="S3943" t="str">
        <f t="shared" si="370"/>
        <v>technology</v>
      </c>
      <c r="T3943" t="str">
        <f t="shared" si="371"/>
        <v>wearables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6">
        <f t="shared" si="366"/>
        <v>49.381999999999998</v>
      </c>
      <c r="P3944" s="13">
        <f t="shared" si="367"/>
        <v>42767.327303240745</v>
      </c>
      <c r="Q3944" s="13">
        <f t="shared" si="368"/>
        <v>42797.327303240745</v>
      </c>
      <c r="R3944" s="7">
        <f t="shared" si="369"/>
        <v>176.36428571428573</v>
      </c>
      <c r="S3944" t="str">
        <f t="shared" si="370"/>
        <v>technology</v>
      </c>
      <c r="T3944" t="str">
        <f t="shared" si="371"/>
        <v>wearables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6">
        <f t="shared" si="366"/>
        <v>3.3033333333333332</v>
      </c>
      <c r="P3945" s="13">
        <f t="shared" si="367"/>
        <v>42188.553622685184</v>
      </c>
      <c r="Q3945" s="13">
        <f t="shared" si="368"/>
        <v>42218.553622685184</v>
      </c>
      <c r="R3945" s="7">
        <f t="shared" si="369"/>
        <v>66.066666666666663</v>
      </c>
      <c r="S3945" t="str">
        <f t="shared" si="370"/>
        <v>technology</v>
      </c>
      <c r="T3945" t="str">
        <f t="shared" si="371"/>
        <v>wearables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6">
        <f t="shared" si="366"/>
        <v>6.6339999999999995</v>
      </c>
      <c r="P3946" s="13">
        <f t="shared" si="367"/>
        <v>41936.397164351853</v>
      </c>
      <c r="Q3946" s="13">
        <f t="shared" si="368"/>
        <v>41981.438831018517</v>
      </c>
      <c r="R3946" s="7">
        <f t="shared" si="369"/>
        <v>89.648648648648646</v>
      </c>
      <c r="S3946" t="str">
        <f t="shared" si="370"/>
        <v>technology</v>
      </c>
      <c r="T3946" t="str">
        <f t="shared" si="371"/>
        <v>wearables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6">
        <f t="shared" si="366"/>
        <v>0</v>
      </c>
      <c r="P3947" s="13">
        <f t="shared" si="367"/>
        <v>41836.345520833333</v>
      </c>
      <c r="Q3947" s="13">
        <f t="shared" si="368"/>
        <v>41866.345520833333</v>
      </c>
      <c r="R3947" s="7" t="e">
        <f t="shared" si="369"/>
        <v>#DIV/0!</v>
      </c>
      <c r="S3947" t="str">
        <f t="shared" si="370"/>
        <v>technology</v>
      </c>
      <c r="T3947" t="str">
        <f t="shared" si="371"/>
        <v>wearables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6">
        <f t="shared" si="366"/>
        <v>70.36</v>
      </c>
      <c r="P3948" s="13">
        <f t="shared" si="367"/>
        <v>42612.374039351853</v>
      </c>
      <c r="Q3948" s="13">
        <f t="shared" si="368"/>
        <v>42644.374039351853</v>
      </c>
      <c r="R3948" s="7">
        <f t="shared" si="369"/>
        <v>382.39130434782606</v>
      </c>
      <c r="S3948" t="str">
        <f t="shared" si="370"/>
        <v>technology</v>
      </c>
      <c r="T3948" t="str">
        <f t="shared" si="371"/>
        <v>wearables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6">
        <f t="shared" si="366"/>
        <v>0.2</v>
      </c>
      <c r="P3949" s="13">
        <f t="shared" si="367"/>
        <v>42172.566423611104</v>
      </c>
      <c r="Q3949" s="13">
        <f t="shared" si="368"/>
        <v>42202.566423611104</v>
      </c>
      <c r="R3949" s="7">
        <f t="shared" si="369"/>
        <v>100</v>
      </c>
      <c r="S3949" t="str">
        <f t="shared" si="370"/>
        <v>technology</v>
      </c>
      <c r="T3949" t="str">
        <f t="shared" si="371"/>
        <v>wearables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6">
        <f t="shared" si="366"/>
        <v>102.298</v>
      </c>
      <c r="P3950" s="13">
        <f t="shared" si="367"/>
        <v>42542.276423611111</v>
      </c>
      <c r="Q3950" s="13">
        <f t="shared" si="368"/>
        <v>42600.915972222225</v>
      </c>
      <c r="R3950" s="7">
        <f t="shared" si="369"/>
        <v>158.35603715170279</v>
      </c>
      <c r="S3950" t="str">
        <f t="shared" si="370"/>
        <v>technology</v>
      </c>
      <c r="T3950" t="str">
        <f t="shared" si="371"/>
        <v>wearables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6">
        <f t="shared" si="366"/>
        <v>1.0554089709762533E-2</v>
      </c>
      <c r="P3951" s="13">
        <f t="shared" si="367"/>
        <v>41931.709016203706</v>
      </c>
      <c r="Q3951" s="13">
        <f t="shared" si="368"/>
        <v>41961.75068287037</v>
      </c>
      <c r="R3951" s="7">
        <f t="shared" si="369"/>
        <v>1</v>
      </c>
      <c r="S3951" t="str">
        <f t="shared" si="370"/>
        <v>publishing</v>
      </c>
      <c r="T3951" t="str">
        <f t="shared" si="371"/>
        <v>translations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6">
        <f t="shared" si="366"/>
        <v>0</v>
      </c>
      <c r="P3952" s="13">
        <f t="shared" si="367"/>
        <v>41818.453275462962</v>
      </c>
      <c r="Q3952" s="13">
        <f t="shared" si="368"/>
        <v>41848.453275462962</v>
      </c>
      <c r="R3952" s="7" t="e">
        <f t="shared" si="369"/>
        <v>#DIV/0!</v>
      </c>
      <c r="S3952" t="str">
        <f t="shared" si="370"/>
        <v>publishing</v>
      </c>
      <c r="T3952" t="str">
        <f t="shared" si="371"/>
        <v>translations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6">
        <f t="shared" si="366"/>
        <v>0</v>
      </c>
      <c r="P3953" s="13">
        <f t="shared" si="367"/>
        <v>42795.446145833332</v>
      </c>
      <c r="Q3953" s="13">
        <f t="shared" si="368"/>
        <v>42840.404479166667</v>
      </c>
      <c r="R3953" s="7" t="e">
        <f t="shared" si="369"/>
        <v>#DIV/0!</v>
      </c>
      <c r="S3953" t="str">
        <f t="shared" si="370"/>
        <v>publishing</v>
      </c>
      <c r="T3953" t="str">
        <f t="shared" si="371"/>
        <v>translations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6">
        <f t="shared" si="366"/>
        <v>0.85714285714285721</v>
      </c>
      <c r="P3954" s="13">
        <f t="shared" si="367"/>
        <v>42463.616666666669</v>
      </c>
      <c r="Q3954" s="13">
        <f t="shared" si="368"/>
        <v>42484.665972222225</v>
      </c>
      <c r="R3954" s="7">
        <f t="shared" si="369"/>
        <v>15</v>
      </c>
      <c r="S3954" t="str">
        <f t="shared" si="370"/>
        <v>publishing</v>
      </c>
      <c r="T3954" t="str">
        <f t="shared" si="371"/>
        <v>translations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6">
        <f t="shared" si="366"/>
        <v>10.5</v>
      </c>
      <c r="P3955" s="13">
        <f t="shared" si="367"/>
        <v>41832.422685185185</v>
      </c>
      <c r="Q3955" s="13">
        <f t="shared" si="368"/>
        <v>41887.318749999999</v>
      </c>
      <c r="R3955" s="7">
        <f t="shared" si="369"/>
        <v>225</v>
      </c>
      <c r="S3955" t="str">
        <f t="shared" si="370"/>
        <v>publishing</v>
      </c>
      <c r="T3955" t="str">
        <f t="shared" si="371"/>
        <v>translations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6">
        <f t="shared" si="366"/>
        <v>2.9000000000000004</v>
      </c>
      <c r="P3956" s="13">
        <f t="shared" si="367"/>
        <v>42708.418576388889</v>
      </c>
      <c r="Q3956" s="13">
        <f t="shared" si="368"/>
        <v>42738.418576388889</v>
      </c>
      <c r="R3956" s="7">
        <f t="shared" si="369"/>
        <v>48.333333333333336</v>
      </c>
      <c r="S3956" t="str">
        <f t="shared" si="370"/>
        <v>publishing</v>
      </c>
      <c r="T3956" t="str">
        <f t="shared" si="371"/>
        <v>translations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6">
        <f t="shared" si="366"/>
        <v>0</v>
      </c>
      <c r="P3957" s="13">
        <f t="shared" si="367"/>
        <v>42289.64634259259</v>
      </c>
      <c r="Q3957" s="13">
        <f t="shared" si="368"/>
        <v>42319.688009259262</v>
      </c>
      <c r="R3957" s="7" t="e">
        <f t="shared" si="369"/>
        <v>#DIV/0!</v>
      </c>
      <c r="S3957" t="str">
        <f t="shared" si="370"/>
        <v>publishing</v>
      </c>
      <c r="T3957" t="str">
        <f t="shared" si="371"/>
        <v>translations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6">
        <f t="shared" si="366"/>
        <v>0</v>
      </c>
      <c r="P3958" s="13">
        <f t="shared" si="367"/>
        <v>41831.455555555556</v>
      </c>
      <c r="Q3958" s="13">
        <f t="shared" si="368"/>
        <v>41861.916666666664</v>
      </c>
      <c r="R3958" s="7" t="e">
        <f t="shared" si="369"/>
        <v>#DIV/0!</v>
      </c>
      <c r="S3958" t="str">
        <f t="shared" si="370"/>
        <v>publishing</v>
      </c>
      <c r="T3958" t="str">
        <f t="shared" si="371"/>
        <v>translations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6">
        <f t="shared" si="366"/>
        <v>0</v>
      </c>
      <c r="P3959" s="13">
        <f t="shared" si="367"/>
        <v>42311.954814814817</v>
      </c>
      <c r="Q3959" s="13">
        <f t="shared" si="368"/>
        <v>42340.475694444445</v>
      </c>
      <c r="R3959" s="7" t="e">
        <f t="shared" si="369"/>
        <v>#DIV/0!</v>
      </c>
      <c r="S3959" t="str">
        <f t="shared" si="370"/>
        <v>publishing</v>
      </c>
      <c r="T3959" t="str">
        <f t="shared" si="371"/>
        <v>translations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6">
        <f t="shared" si="366"/>
        <v>0</v>
      </c>
      <c r="P3960" s="13">
        <f t="shared" si="367"/>
        <v>41915.646967592591</v>
      </c>
      <c r="Q3960" s="13">
        <f t="shared" si="368"/>
        <v>41973.739583333328</v>
      </c>
      <c r="R3960" s="7" t="e">
        <f t="shared" si="369"/>
        <v>#DIV/0!</v>
      </c>
      <c r="S3960" t="str">
        <f t="shared" si="370"/>
        <v>publishing</v>
      </c>
      <c r="T3960" t="str">
        <f t="shared" si="371"/>
        <v>translations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6">
        <f t="shared" si="366"/>
        <v>0.67</v>
      </c>
      <c r="P3961" s="13">
        <f t="shared" si="367"/>
        <v>41554.791701388887</v>
      </c>
      <c r="Q3961" s="13">
        <f t="shared" si="368"/>
        <v>41584.833368055559</v>
      </c>
      <c r="R3961" s="7">
        <f t="shared" si="369"/>
        <v>67</v>
      </c>
      <c r="S3961" t="str">
        <f t="shared" si="370"/>
        <v>publishing</v>
      </c>
      <c r="T3961" t="str">
        <f t="shared" si="371"/>
        <v>art books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6">
        <f t="shared" si="366"/>
        <v>0</v>
      </c>
      <c r="P3962" s="13">
        <f t="shared" si="367"/>
        <v>40079.316157407404</v>
      </c>
      <c r="Q3962" s="13">
        <f t="shared" si="368"/>
        <v>40148.784722222219</v>
      </c>
      <c r="R3962" s="7" t="e">
        <f t="shared" si="369"/>
        <v>#DIV/0!</v>
      </c>
      <c r="S3962" t="str">
        <f t="shared" si="370"/>
        <v>publishing</v>
      </c>
      <c r="T3962" t="str">
        <f t="shared" si="371"/>
        <v>art books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6">
        <f t="shared" si="366"/>
        <v>1.4166666666666665</v>
      </c>
      <c r="P3963" s="13">
        <f t="shared" si="367"/>
        <v>41652.492488425924</v>
      </c>
      <c r="Q3963" s="13">
        <f t="shared" si="368"/>
        <v>41712.450821759259</v>
      </c>
      <c r="R3963" s="7">
        <f t="shared" si="369"/>
        <v>42.5</v>
      </c>
      <c r="S3963" t="str">
        <f t="shared" si="370"/>
        <v>publishing</v>
      </c>
      <c r="T3963" t="str">
        <f t="shared" si="371"/>
        <v>art books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6">
        <f t="shared" si="366"/>
        <v>0.1</v>
      </c>
      <c r="P3964" s="13">
        <f t="shared" si="367"/>
        <v>42121.117002314815</v>
      </c>
      <c r="Q3964" s="13">
        <f t="shared" si="368"/>
        <v>42152.586805555555</v>
      </c>
      <c r="R3964" s="7">
        <f t="shared" si="369"/>
        <v>10</v>
      </c>
      <c r="S3964" t="str">
        <f t="shared" si="370"/>
        <v>publishing</v>
      </c>
      <c r="T3964" t="str">
        <f t="shared" si="371"/>
        <v>art books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6">
        <f t="shared" si="366"/>
        <v>2.5</v>
      </c>
      <c r="P3965" s="13">
        <f t="shared" si="367"/>
        <v>40672.479872685188</v>
      </c>
      <c r="Q3965" s="13">
        <f t="shared" si="368"/>
        <v>40702.479872685188</v>
      </c>
      <c r="R3965" s="7">
        <f t="shared" si="369"/>
        <v>100</v>
      </c>
      <c r="S3965" t="str">
        <f t="shared" si="370"/>
        <v>publishing</v>
      </c>
      <c r="T3965" t="str">
        <f t="shared" si="371"/>
        <v>art books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6">
        <f t="shared" si="366"/>
        <v>21.25</v>
      </c>
      <c r="P3966" s="13">
        <f t="shared" si="367"/>
        <v>42549.666712962964</v>
      </c>
      <c r="Q3966" s="13">
        <f t="shared" si="368"/>
        <v>42578.666666666672</v>
      </c>
      <c r="R3966" s="7">
        <f t="shared" si="369"/>
        <v>108.05084745762711</v>
      </c>
      <c r="S3966" t="str">
        <f t="shared" si="370"/>
        <v>publishing</v>
      </c>
      <c r="T3966" t="str">
        <f t="shared" si="371"/>
        <v>art books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6">
        <f t="shared" si="366"/>
        <v>4.117647058823529</v>
      </c>
      <c r="P3967" s="13">
        <f t="shared" si="367"/>
        <v>41671.686863425923</v>
      </c>
      <c r="Q3967" s="13">
        <f t="shared" si="368"/>
        <v>41686.75</v>
      </c>
      <c r="R3967" s="7">
        <f t="shared" si="369"/>
        <v>26.923076923076923</v>
      </c>
      <c r="S3967" t="str">
        <f t="shared" si="370"/>
        <v>publishing</v>
      </c>
      <c r="T3967" t="str">
        <f t="shared" si="371"/>
        <v>art books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6">
        <f t="shared" si="366"/>
        <v>13.639999999999999</v>
      </c>
      <c r="P3968" s="13">
        <f t="shared" si="367"/>
        <v>41961.812326388885</v>
      </c>
      <c r="Q3968" s="13">
        <f t="shared" si="368"/>
        <v>41996.812326388885</v>
      </c>
      <c r="R3968" s="7">
        <f t="shared" si="369"/>
        <v>155</v>
      </c>
      <c r="S3968" t="str">
        <f t="shared" si="370"/>
        <v>publishing</v>
      </c>
      <c r="T3968" t="str">
        <f t="shared" si="371"/>
        <v>art books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6">
        <f t="shared" si="366"/>
        <v>0</v>
      </c>
      <c r="P3969" s="13">
        <f t="shared" si="367"/>
        <v>41389.429560185185</v>
      </c>
      <c r="Q3969" s="13">
        <f t="shared" si="368"/>
        <v>41419.429560185185</v>
      </c>
      <c r="R3969" s="7" t="e">
        <f t="shared" si="369"/>
        <v>#DIV/0!</v>
      </c>
      <c r="S3969" t="str">
        <f t="shared" si="370"/>
        <v>publishing</v>
      </c>
      <c r="T3969" t="str">
        <f t="shared" si="371"/>
        <v>art books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6">
        <f t="shared" ref="O3970:O4033" si="372">(E3970/D3970)*100</f>
        <v>41.4</v>
      </c>
      <c r="P3970" s="13">
        <f t="shared" ref="P3970:P4033" si="373">(((J3970/60)/60)/24)+DATE(1970,1,1)+(-6/24)</f>
        <v>42438.563449074078</v>
      </c>
      <c r="Q3970" s="13">
        <f t="shared" ref="Q3970:Q4033" si="374">(((I3970/60)/60)/24)+DATE(1970,1,1)+(-6/24)</f>
        <v>42468.521782407406</v>
      </c>
      <c r="R3970" s="7">
        <f t="shared" ref="R3970:R4033" si="375">E3970/L3970</f>
        <v>47.769230769230766</v>
      </c>
      <c r="S3970" t="str">
        <f t="shared" ref="S3970:S4033" si="376">LEFT(N3970,SEARCH("/",N3970,1)-1)</f>
        <v>publishing</v>
      </c>
      <c r="T3970" t="str">
        <f t="shared" ref="T3970:T4033" si="377">RIGHT(N3970,LEN(N3970)-SEARCH("/",N3970,1))</f>
        <v>art books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6">
        <f t="shared" si="372"/>
        <v>0.66115702479338845</v>
      </c>
      <c r="P3971" s="13">
        <f t="shared" si="373"/>
        <v>42144.519479166673</v>
      </c>
      <c r="Q3971" s="13">
        <f t="shared" si="374"/>
        <v>42174.519479166673</v>
      </c>
      <c r="R3971" s="7">
        <f t="shared" si="375"/>
        <v>20</v>
      </c>
      <c r="S3971" t="str">
        <f t="shared" si="376"/>
        <v>publishing</v>
      </c>
      <c r="T3971" t="str">
        <f t="shared" si="377"/>
        <v>art books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6">
        <f t="shared" si="372"/>
        <v>5</v>
      </c>
      <c r="P3972" s="13">
        <f t="shared" si="373"/>
        <v>42403.783090277779</v>
      </c>
      <c r="Q3972" s="13">
        <f t="shared" si="374"/>
        <v>42428.749305555553</v>
      </c>
      <c r="R3972" s="7">
        <f t="shared" si="375"/>
        <v>41.666666666666664</v>
      </c>
      <c r="S3972" t="str">
        <f t="shared" si="376"/>
        <v>publishing</v>
      </c>
      <c r="T3972" t="str">
        <f t="shared" si="377"/>
        <v>art books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6">
        <f t="shared" si="372"/>
        <v>2.4777777777777779</v>
      </c>
      <c r="P3973" s="13">
        <f t="shared" si="373"/>
        <v>42785.750023148154</v>
      </c>
      <c r="Q3973" s="13">
        <f t="shared" si="374"/>
        <v>42825.915972222225</v>
      </c>
      <c r="R3973" s="7">
        <f t="shared" si="375"/>
        <v>74.333333333333329</v>
      </c>
      <c r="S3973" t="str">
        <f t="shared" si="376"/>
        <v>publishing</v>
      </c>
      <c r="T3973" t="str">
        <f t="shared" si="377"/>
        <v>art books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6">
        <f t="shared" si="372"/>
        <v>5.0599999999999996</v>
      </c>
      <c r="P3974" s="13">
        <f t="shared" si="373"/>
        <v>42017.677418981482</v>
      </c>
      <c r="Q3974" s="13">
        <f t="shared" si="374"/>
        <v>42052.677418981482</v>
      </c>
      <c r="R3974" s="7">
        <f t="shared" si="375"/>
        <v>84.333333333333329</v>
      </c>
      <c r="S3974" t="str">
        <f t="shared" si="376"/>
        <v>publishing</v>
      </c>
      <c r="T3974" t="str">
        <f t="shared" si="377"/>
        <v>art books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6">
        <f t="shared" si="372"/>
        <v>22.91</v>
      </c>
      <c r="P3975" s="13">
        <f t="shared" si="373"/>
        <v>41799.274259259262</v>
      </c>
      <c r="Q3975" s="13">
        <f t="shared" si="374"/>
        <v>41829.274259259262</v>
      </c>
      <c r="R3975" s="7">
        <f t="shared" si="375"/>
        <v>65.457142857142856</v>
      </c>
      <c r="S3975" t="str">
        <f t="shared" si="376"/>
        <v>publishing</v>
      </c>
      <c r="T3975" t="str">
        <f t="shared" si="377"/>
        <v>art books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6">
        <f t="shared" si="372"/>
        <v>13</v>
      </c>
      <c r="P3976" s="13">
        <f t="shared" si="373"/>
        <v>42140.629259259258</v>
      </c>
      <c r="Q3976" s="13">
        <f t="shared" si="374"/>
        <v>42185.629259259258</v>
      </c>
      <c r="R3976" s="7">
        <f t="shared" si="375"/>
        <v>65</v>
      </c>
      <c r="S3976" t="str">
        <f t="shared" si="376"/>
        <v>publishing</v>
      </c>
      <c r="T3976" t="str">
        <f t="shared" si="377"/>
        <v>art books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6">
        <f t="shared" si="372"/>
        <v>0.54999999999999993</v>
      </c>
      <c r="P3977" s="13">
        <f t="shared" si="373"/>
        <v>41054.597777777781</v>
      </c>
      <c r="Q3977" s="13">
        <f t="shared" si="374"/>
        <v>41114.597777777781</v>
      </c>
      <c r="R3977" s="7">
        <f t="shared" si="375"/>
        <v>27.5</v>
      </c>
      <c r="S3977" t="str">
        <f t="shared" si="376"/>
        <v>publishing</v>
      </c>
      <c r="T3977" t="str">
        <f t="shared" si="377"/>
        <v>art books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6">
        <f t="shared" si="372"/>
        <v>10.806536636794938</v>
      </c>
      <c r="P3978" s="13">
        <f t="shared" si="373"/>
        <v>40398.815868055557</v>
      </c>
      <c r="Q3978" s="13">
        <f t="shared" si="374"/>
        <v>40422.833333333336</v>
      </c>
      <c r="R3978" s="7">
        <f t="shared" si="375"/>
        <v>51.25</v>
      </c>
      <c r="S3978" t="str">
        <f t="shared" si="376"/>
        <v>publishing</v>
      </c>
      <c r="T3978" t="str">
        <f t="shared" si="377"/>
        <v>art books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6">
        <f t="shared" si="372"/>
        <v>0.84008400840084008</v>
      </c>
      <c r="P3979" s="13">
        <f t="shared" si="373"/>
        <v>41481.746423611112</v>
      </c>
      <c r="Q3979" s="13">
        <f t="shared" si="374"/>
        <v>41514.746423611112</v>
      </c>
      <c r="R3979" s="7">
        <f t="shared" si="375"/>
        <v>14</v>
      </c>
      <c r="S3979" t="str">
        <f t="shared" si="376"/>
        <v>publishing</v>
      </c>
      <c r="T3979" t="str">
        <f t="shared" si="377"/>
        <v>art books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6">
        <f t="shared" si="372"/>
        <v>0</v>
      </c>
      <c r="P3980" s="13">
        <f t="shared" si="373"/>
        <v>40989.800069444449</v>
      </c>
      <c r="Q3980" s="13">
        <f t="shared" si="374"/>
        <v>41049.800069444449</v>
      </c>
      <c r="R3980" s="7" t="e">
        <f t="shared" si="375"/>
        <v>#DIV/0!</v>
      </c>
      <c r="S3980" t="str">
        <f t="shared" si="376"/>
        <v>publishing</v>
      </c>
      <c r="T3980" t="str">
        <f t="shared" si="377"/>
        <v>art books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6">
        <f t="shared" si="372"/>
        <v>0</v>
      </c>
      <c r="P3981" s="13">
        <f t="shared" si="373"/>
        <v>42167.563703703709</v>
      </c>
      <c r="Q3981" s="13">
        <f t="shared" si="374"/>
        <v>42197.563703703709</v>
      </c>
      <c r="R3981" s="7" t="e">
        <f t="shared" si="375"/>
        <v>#DIV/0!</v>
      </c>
      <c r="S3981" t="str">
        <f t="shared" si="376"/>
        <v>technology</v>
      </c>
      <c r="T3981" t="str">
        <f t="shared" si="377"/>
        <v>web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6">
        <f t="shared" si="372"/>
        <v>0</v>
      </c>
      <c r="P3982" s="13">
        <f t="shared" si="373"/>
        <v>41897.452199074076</v>
      </c>
      <c r="Q3982" s="13">
        <f t="shared" si="374"/>
        <v>41917.958333333336</v>
      </c>
      <c r="R3982" s="7" t="e">
        <f t="shared" si="375"/>
        <v>#DIV/0!</v>
      </c>
      <c r="S3982" t="str">
        <f t="shared" si="376"/>
        <v>technology</v>
      </c>
      <c r="T3982" t="str">
        <f t="shared" si="377"/>
        <v>web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6">
        <f t="shared" si="372"/>
        <v>3</v>
      </c>
      <c r="P3983" s="13">
        <f t="shared" si="373"/>
        <v>42327.575289351851</v>
      </c>
      <c r="Q3983" s="13">
        <f t="shared" si="374"/>
        <v>42377.57430555555</v>
      </c>
      <c r="R3983" s="7">
        <f t="shared" si="375"/>
        <v>300</v>
      </c>
      <c r="S3983" t="str">
        <f t="shared" si="376"/>
        <v>technology</v>
      </c>
      <c r="T3983" t="str">
        <f t="shared" si="377"/>
        <v>web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6">
        <f t="shared" si="372"/>
        <v>0.1</v>
      </c>
      <c r="P3984" s="13">
        <f t="shared" si="373"/>
        <v>42515.477650462963</v>
      </c>
      <c r="Q3984" s="13">
        <f t="shared" si="374"/>
        <v>42545.477650462963</v>
      </c>
      <c r="R3984" s="7">
        <f t="shared" si="375"/>
        <v>1</v>
      </c>
      <c r="S3984" t="str">
        <f t="shared" si="376"/>
        <v>technology</v>
      </c>
      <c r="T3984" t="str">
        <f t="shared" si="377"/>
        <v>web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6">
        <f t="shared" si="372"/>
        <v>0</v>
      </c>
      <c r="P3985" s="13">
        <f t="shared" si="373"/>
        <v>42059.751805555556</v>
      </c>
      <c r="Q3985" s="13">
        <f t="shared" si="374"/>
        <v>42094.735416666663</v>
      </c>
      <c r="R3985" s="7" t="e">
        <f t="shared" si="375"/>
        <v>#DIV/0!</v>
      </c>
      <c r="S3985" t="str">
        <f t="shared" si="376"/>
        <v>technology</v>
      </c>
      <c r="T3985" t="str">
        <f t="shared" si="377"/>
        <v>web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6">
        <f t="shared" si="372"/>
        <v>6.5000000000000002E-2</v>
      </c>
      <c r="P3986" s="13">
        <f t="shared" si="373"/>
        <v>42615.54896990741</v>
      </c>
      <c r="Q3986" s="13">
        <f t="shared" si="374"/>
        <v>42660.54896990741</v>
      </c>
      <c r="R3986" s="7">
        <f t="shared" si="375"/>
        <v>13</v>
      </c>
      <c r="S3986" t="str">
        <f t="shared" si="376"/>
        <v>technology</v>
      </c>
      <c r="T3986" t="str">
        <f t="shared" si="377"/>
        <v>web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6">
        <f t="shared" si="372"/>
        <v>1.5</v>
      </c>
      <c r="P3987" s="13">
        <f t="shared" si="373"/>
        <v>42577.357361111113</v>
      </c>
      <c r="Q3987" s="13">
        <f t="shared" si="374"/>
        <v>42607.357361111113</v>
      </c>
      <c r="R3987" s="7">
        <f t="shared" si="375"/>
        <v>15</v>
      </c>
      <c r="S3987" t="str">
        <f t="shared" si="376"/>
        <v>technology</v>
      </c>
      <c r="T3987" t="str">
        <f t="shared" si="377"/>
        <v>web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6">
        <f t="shared" si="372"/>
        <v>0.38571428571428573</v>
      </c>
      <c r="P3988" s="13">
        <f t="shared" si="373"/>
        <v>42360.682152777779</v>
      </c>
      <c r="Q3988" s="13">
        <f t="shared" si="374"/>
        <v>42420.682152777779</v>
      </c>
      <c r="R3988" s="7">
        <f t="shared" si="375"/>
        <v>54</v>
      </c>
      <c r="S3988" t="str">
        <f t="shared" si="376"/>
        <v>technology</v>
      </c>
      <c r="T3988" t="str">
        <f t="shared" si="377"/>
        <v>web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6">
        <f t="shared" si="372"/>
        <v>0</v>
      </c>
      <c r="P3989" s="13">
        <f t="shared" si="373"/>
        <v>42198.525787037041</v>
      </c>
      <c r="Q3989" s="13">
        <f t="shared" si="374"/>
        <v>42227.525787037041</v>
      </c>
      <c r="R3989" s="7" t="e">
        <f t="shared" si="375"/>
        <v>#DIV/0!</v>
      </c>
      <c r="S3989" t="str">
        <f t="shared" si="376"/>
        <v>technology</v>
      </c>
      <c r="T3989" t="str">
        <f t="shared" si="377"/>
        <v>web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6">
        <f t="shared" si="372"/>
        <v>0</v>
      </c>
      <c r="P3990" s="13">
        <f t="shared" si="373"/>
        <v>42708.592245370368</v>
      </c>
      <c r="Q3990" s="13">
        <f t="shared" si="374"/>
        <v>42738.592245370368</v>
      </c>
      <c r="R3990" s="7" t="e">
        <f t="shared" si="375"/>
        <v>#DIV/0!</v>
      </c>
      <c r="S3990" t="str">
        <f t="shared" si="376"/>
        <v>technology</v>
      </c>
      <c r="T3990" t="str">
        <f t="shared" si="377"/>
        <v>web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6">
        <f t="shared" si="372"/>
        <v>0.5714285714285714</v>
      </c>
      <c r="P3991" s="13">
        <f t="shared" si="373"/>
        <v>42093.851145833338</v>
      </c>
      <c r="Q3991" s="13">
        <f t="shared" si="374"/>
        <v>42123.851145833338</v>
      </c>
      <c r="R3991" s="7">
        <f t="shared" si="375"/>
        <v>15.428571428571429</v>
      </c>
      <c r="S3991" t="str">
        <f t="shared" si="376"/>
        <v>technology</v>
      </c>
      <c r="T3991" t="str">
        <f t="shared" si="377"/>
        <v>web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6">
        <f t="shared" si="372"/>
        <v>0</v>
      </c>
      <c r="P3992" s="13">
        <f t="shared" si="373"/>
        <v>42101.383703703701</v>
      </c>
      <c r="Q3992" s="13">
        <f t="shared" si="374"/>
        <v>42161.383703703701</v>
      </c>
      <c r="R3992" s="7" t="e">
        <f t="shared" si="375"/>
        <v>#DIV/0!</v>
      </c>
      <c r="S3992" t="str">
        <f t="shared" si="376"/>
        <v>technology</v>
      </c>
      <c r="T3992" t="str">
        <f t="shared" si="377"/>
        <v>web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6">
        <f t="shared" si="372"/>
        <v>0</v>
      </c>
      <c r="P3993" s="13">
        <f t="shared" si="373"/>
        <v>42103.426180555558</v>
      </c>
      <c r="Q3993" s="13">
        <f t="shared" si="374"/>
        <v>42115.426180555558</v>
      </c>
      <c r="R3993" s="7" t="e">
        <f t="shared" si="375"/>
        <v>#DIV/0!</v>
      </c>
      <c r="S3993" t="str">
        <f t="shared" si="376"/>
        <v>technology</v>
      </c>
      <c r="T3993" t="str">
        <f t="shared" si="377"/>
        <v>web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6">
        <f t="shared" si="372"/>
        <v>7.1428571428571425E-2</v>
      </c>
      <c r="P3994" s="13">
        <f t="shared" si="373"/>
        <v>41954.472916666666</v>
      </c>
      <c r="Q3994" s="13">
        <f t="shared" si="374"/>
        <v>42014.472916666666</v>
      </c>
      <c r="R3994" s="7">
        <f t="shared" si="375"/>
        <v>25</v>
      </c>
      <c r="S3994" t="str">
        <f t="shared" si="376"/>
        <v>technology</v>
      </c>
      <c r="T3994" t="str">
        <f t="shared" si="377"/>
        <v>web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372"/>
        <v>0.6875</v>
      </c>
      <c r="P3995" s="13">
        <f t="shared" si="373"/>
        <v>42096.668240740735</v>
      </c>
      <c r="Q3995" s="13">
        <f t="shared" si="374"/>
        <v>42126.668240740735</v>
      </c>
      <c r="R3995" s="7">
        <f t="shared" si="375"/>
        <v>27.5</v>
      </c>
      <c r="S3995" t="str">
        <f t="shared" si="376"/>
        <v>technology</v>
      </c>
      <c r="T3995" t="str">
        <f t="shared" si="377"/>
        <v>web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6">
        <f t="shared" si="372"/>
        <v>0</v>
      </c>
      <c r="P3996" s="13">
        <f t="shared" si="373"/>
        <v>42130.53361111111</v>
      </c>
      <c r="Q3996" s="13">
        <f t="shared" si="374"/>
        <v>42160.53361111111</v>
      </c>
      <c r="R3996" s="7" t="e">
        <f t="shared" si="375"/>
        <v>#DIV/0!</v>
      </c>
      <c r="S3996" t="str">
        <f t="shared" si="376"/>
        <v>technology</v>
      </c>
      <c r="T3996" t="str">
        <f t="shared" si="377"/>
        <v>web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6">
        <f t="shared" si="372"/>
        <v>0</v>
      </c>
      <c r="P3997" s="13">
        <f t="shared" si="373"/>
        <v>42264.370115740734</v>
      </c>
      <c r="Q3997" s="13">
        <f t="shared" si="374"/>
        <v>42294.370115740734</v>
      </c>
      <c r="R3997" s="7" t="e">
        <f t="shared" si="375"/>
        <v>#DIV/0!</v>
      </c>
      <c r="S3997" t="str">
        <f t="shared" si="376"/>
        <v>technology</v>
      </c>
      <c r="T3997" t="str">
        <f t="shared" si="377"/>
        <v>web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6">
        <f t="shared" si="372"/>
        <v>0</v>
      </c>
      <c r="P3998" s="13">
        <f t="shared" si="373"/>
        <v>41978.680972222224</v>
      </c>
      <c r="Q3998" s="13">
        <f t="shared" si="374"/>
        <v>42034.777083333334</v>
      </c>
      <c r="R3998" s="7" t="e">
        <f t="shared" si="375"/>
        <v>#DIV/0!</v>
      </c>
      <c r="S3998" t="str">
        <f t="shared" si="376"/>
        <v>technology</v>
      </c>
      <c r="T3998" t="str">
        <f t="shared" si="377"/>
        <v>web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6">
        <f t="shared" si="372"/>
        <v>14.680000000000001</v>
      </c>
      <c r="P3999" s="13">
        <f t="shared" si="373"/>
        <v>42159.399583333332</v>
      </c>
      <c r="Q3999" s="13">
        <f t="shared" si="374"/>
        <v>42219.399583333332</v>
      </c>
      <c r="R3999" s="7">
        <f t="shared" si="375"/>
        <v>367</v>
      </c>
      <c r="S3999" t="str">
        <f t="shared" si="376"/>
        <v>technology</v>
      </c>
      <c r="T3999" t="str">
        <f t="shared" si="377"/>
        <v>web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6">
        <f t="shared" si="372"/>
        <v>0.04</v>
      </c>
      <c r="P4000" s="13">
        <f t="shared" si="373"/>
        <v>42377.45694444445</v>
      </c>
      <c r="Q4000" s="13">
        <f t="shared" si="374"/>
        <v>42407.45694444445</v>
      </c>
      <c r="R4000" s="7">
        <f t="shared" si="375"/>
        <v>2</v>
      </c>
      <c r="S4000" t="str">
        <f t="shared" si="376"/>
        <v>technology</v>
      </c>
      <c r="T4000" t="str">
        <f t="shared" si="377"/>
        <v>web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6">
        <f t="shared" si="372"/>
        <v>0</v>
      </c>
      <c r="P4001" s="13">
        <f t="shared" si="373"/>
        <v>42466.608888888892</v>
      </c>
      <c r="Q4001" s="13">
        <f t="shared" si="374"/>
        <v>42490.666666666672</v>
      </c>
      <c r="R4001" s="7" t="e">
        <f t="shared" si="375"/>
        <v>#DIV/0!</v>
      </c>
      <c r="S4001" t="str">
        <f t="shared" si="376"/>
        <v>technology</v>
      </c>
      <c r="T4001" t="str">
        <f t="shared" si="377"/>
        <v>web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6">
        <f t="shared" si="372"/>
        <v>28.571428571428569</v>
      </c>
      <c r="P4002" s="13">
        <f t="shared" si="373"/>
        <v>41954.438310185185</v>
      </c>
      <c r="Q4002" s="13">
        <f t="shared" si="374"/>
        <v>41984.438310185185</v>
      </c>
      <c r="R4002" s="7">
        <f t="shared" si="375"/>
        <v>60</v>
      </c>
      <c r="S4002" t="str">
        <f t="shared" si="376"/>
        <v>technology</v>
      </c>
      <c r="T4002" t="str">
        <f t="shared" si="377"/>
        <v>web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6">
        <f t="shared" si="372"/>
        <v>0</v>
      </c>
      <c r="P4003" s="13">
        <f t="shared" si="373"/>
        <v>42321.761574074073</v>
      </c>
      <c r="Q4003" s="13">
        <f t="shared" si="374"/>
        <v>42366.761574074073</v>
      </c>
      <c r="R4003" s="7" t="e">
        <f t="shared" si="375"/>
        <v>#DIV/0!</v>
      </c>
      <c r="S4003" t="str">
        <f t="shared" si="376"/>
        <v>technology</v>
      </c>
      <c r="T4003" t="str">
        <f t="shared" si="377"/>
        <v>web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6">
        <f t="shared" si="372"/>
        <v>0</v>
      </c>
      <c r="P4004" s="13">
        <f t="shared" si="373"/>
        <v>42248.684675925921</v>
      </c>
      <c r="Q4004" s="13">
        <f t="shared" si="374"/>
        <v>42303.684675925921</v>
      </c>
      <c r="R4004" s="7" t="e">
        <f t="shared" si="375"/>
        <v>#DIV/0!</v>
      </c>
      <c r="S4004" t="str">
        <f t="shared" si="376"/>
        <v>technology</v>
      </c>
      <c r="T4004" t="str">
        <f t="shared" si="377"/>
        <v>web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6">
        <f t="shared" si="372"/>
        <v>0</v>
      </c>
      <c r="P4005" s="13">
        <f t="shared" si="373"/>
        <v>42346.486400462964</v>
      </c>
      <c r="Q4005" s="13">
        <f t="shared" si="374"/>
        <v>42386.708333333328</v>
      </c>
      <c r="R4005" s="7" t="e">
        <f t="shared" si="375"/>
        <v>#DIV/0!</v>
      </c>
      <c r="S4005" t="str">
        <f t="shared" si="376"/>
        <v>technology</v>
      </c>
      <c r="T4005" t="str">
        <f t="shared" si="377"/>
        <v>web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6">
        <f t="shared" si="372"/>
        <v>10.52</v>
      </c>
      <c r="P4006" s="13">
        <f t="shared" si="373"/>
        <v>42268.281631944439</v>
      </c>
      <c r="Q4006" s="13">
        <f t="shared" si="374"/>
        <v>42298.281631944439</v>
      </c>
      <c r="R4006" s="7">
        <f t="shared" si="375"/>
        <v>97.407407407407405</v>
      </c>
      <c r="S4006" t="str">
        <f t="shared" si="376"/>
        <v>technology</v>
      </c>
      <c r="T4006" t="str">
        <f t="shared" si="377"/>
        <v>web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6">
        <f t="shared" si="372"/>
        <v>1.34</v>
      </c>
      <c r="P4007" s="13">
        <f t="shared" si="373"/>
        <v>42425.720092592594</v>
      </c>
      <c r="Q4007" s="13">
        <f t="shared" si="374"/>
        <v>42485.678425925929</v>
      </c>
      <c r="R4007" s="7">
        <f t="shared" si="375"/>
        <v>47.857142857142854</v>
      </c>
      <c r="S4007" t="str">
        <f t="shared" si="376"/>
        <v>technology</v>
      </c>
      <c r="T4007" t="str">
        <f t="shared" si="377"/>
        <v>web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6">
        <f t="shared" si="372"/>
        <v>0.25</v>
      </c>
      <c r="P4008" s="13">
        <f t="shared" si="373"/>
        <v>42063.471817129626</v>
      </c>
      <c r="Q4008" s="13">
        <f t="shared" si="374"/>
        <v>42108.430150462969</v>
      </c>
      <c r="R4008" s="7">
        <f t="shared" si="375"/>
        <v>50</v>
      </c>
      <c r="S4008" t="str">
        <f t="shared" si="376"/>
        <v>technology</v>
      </c>
      <c r="T4008" t="str">
        <f t="shared" si="377"/>
        <v>web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6">
        <f t="shared" si="372"/>
        <v>0</v>
      </c>
      <c r="P4009" s="13">
        <f t="shared" si="373"/>
        <v>42380.562627314815</v>
      </c>
      <c r="Q4009" s="13">
        <f t="shared" si="374"/>
        <v>42410.562627314815</v>
      </c>
      <c r="R4009" s="7" t="e">
        <f t="shared" si="375"/>
        <v>#DIV/0!</v>
      </c>
      <c r="S4009" t="str">
        <f t="shared" si="376"/>
        <v>technology</v>
      </c>
      <c r="T4009" t="str">
        <f t="shared" si="377"/>
        <v>web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6">
        <f t="shared" si="372"/>
        <v>0.32800000000000001</v>
      </c>
      <c r="P4010" s="13">
        <f t="shared" si="373"/>
        <v>41960.93913194444</v>
      </c>
      <c r="Q4010" s="13">
        <f t="shared" si="374"/>
        <v>41990.93913194444</v>
      </c>
      <c r="R4010" s="7">
        <f t="shared" si="375"/>
        <v>20.5</v>
      </c>
      <c r="S4010" t="str">
        <f t="shared" si="376"/>
        <v>technology</v>
      </c>
      <c r="T4010" t="str">
        <f t="shared" si="377"/>
        <v>web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6">
        <f t="shared" si="372"/>
        <v>0</v>
      </c>
      <c r="P4011" s="13">
        <f t="shared" si="373"/>
        <v>42150.527731481481</v>
      </c>
      <c r="Q4011" s="13">
        <f t="shared" si="374"/>
        <v>42180.527731481481</v>
      </c>
      <c r="R4011" s="7" t="e">
        <f t="shared" si="375"/>
        <v>#DIV/0!</v>
      </c>
      <c r="S4011" t="str">
        <f t="shared" si="376"/>
        <v>technology</v>
      </c>
      <c r="T4011" t="str">
        <f t="shared" si="377"/>
        <v>web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6">
        <f t="shared" si="372"/>
        <v>3.2727272727272729</v>
      </c>
      <c r="P4012" s="13">
        <f t="shared" si="373"/>
        <v>42087.819108796291</v>
      </c>
      <c r="Q4012" s="13">
        <f t="shared" si="374"/>
        <v>42117.819108796291</v>
      </c>
      <c r="R4012" s="7">
        <f t="shared" si="375"/>
        <v>30</v>
      </c>
      <c r="S4012" t="str">
        <f t="shared" si="376"/>
        <v>technology</v>
      </c>
      <c r="T4012" t="str">
        <f t="shared" si="377"/>
        <v>web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6">
        <f t="shared" si="372"/>
        <v>5.8823529411764705E-3</v>
      </c>
      <c r="P4013" s="13">
        <f t="shared" si="373"/>
        <v>42215.412314814821</v>
      </c>
      <c r="Q4013" s="13">
        <f t="shared" si="374"/>
        <v>42245.412314814821</v>
      </c>
      <c r="R4013" s="7">
        <f t="shared" si="375"/>
        <v>50</v>
      </c>
      <c r="S4013" t="str">
        <f t="shared" si="376"/>
        <v>technology</v>
      </c>
      <c r="T4013" t="str">
        <f t="shared" si="377"/>
        <v>web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6">
        <f t="shared" si="372"/>
        <v>4.5454545454545456E-2</v>
      </c>
      <c r="P4014" s="13">
        <f t="shared" si="373"/>
        <v>42017.593287037031</v>
      </c>
      <c r="Q4014" s="13">
        <f t="shared" si="374"/>
        <v>42047.593287037031</v>
      </c>
      <c r="R4014" s="7">
        <f t="shared" si="375"/>
        <v>10</v>
      </c>
      <c r="S4014" t="str">
        <f t="shared" si="376"/>
        <v>technology</v>
      </c>
      <c r="T4014" t="str">
        <f t="shared" si="377"/>
        <v>web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6">
        <f t="shared" si="372"/>
        <v>0</v>
      </c>
      <c r="P4015" s="13">
        <f t="shared" si="373"/>
        <v>42592.586076388892</v>
      </c>
      <c r="Q4015" s="13">
        <f t="shared" si="374"/>
        <v>42622.586076388892</v>
      </c>
      <c r="R4015" s="7" t="e">
        <f t="shared" si="375"/>
        <v>#DIV/0!</v>
      </c>
      <c r="S4015" t="str">
        <f t="shared" si="376"/>
        <v>technology</v>
      </c>
      <c r="T4015" t="str">
        <f t="shared" si="377"/>
        <v>web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6">
        <f t="shared" si="372"/>
        <v>10.877666666666666</v>
      </c>
      <c r="P4016" s="13">
        <f t="shared" si="373"/>
        <v>42318.675532407404</v>
      </c>
      <c r="Q4016" s="13">
        <f t="shared" si="374"/>
        <v>42348.675532407404</v>
      </c>
      <c r="R4016" s="7">
        <f t="shared" si="375"/>
        <v>81.582499999999996</v>
      </c>
      <c r="S4016" t="str">
        <f t="shared" si="376"/>
        <v>technology</v>
      </c>
      <c r="T4016" t="str">
        <f t="shared" si="377"/>
        <v>web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6">
        <f t="shared" si="372"/>
        <v>0</v>
      </c>
      <c r="P4017" s="13">
        <f t="shared" si="373"/>
        <v>42669.620173611111</v>
      </c>
      <c r="Q4017" s="13">
        <f t="shared" si="374"/>
        <v>42699.661840277782</v>
      </c>
      <c r="R4017" s="7" t="e">
        <f t="shared" si="375"/>
        <v>#DIV/0!</v>
      </c>
      <c r="S4017" t="str">
        <f t="shared" si="376"/>
        <v>technology</v>
      </c>
      <c r="T4017" t="str">
        <f t="shared" si="377"/>
        <v>web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6">
        <f t="shared" si="372"/>
        <v>0</v>
      </c>
      <c r="P4018" s="13">
        <f t="shared" si="373"/>
        <v>42212.763078703705</v>
      </c>
      <c r="Q4018" s="13">
        <f t="shared" si="374"/>
        <v>42241.763078703705</v>
      </c>
      <c r="R4018" s="7" t="e">
        <f t="shared" si="375"/>
        <v>#DIV/0!</v>
      </c>
      <c r="S4018" t="str">
        <f t="shared" si="376"/>
        <v>technology</v>
      </c>
      <c r="T4018" t="str">
        <f t="shared" si="377"/>
        <v>web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6">
        <f t="shared" si="372"/>
        <v>0</v>
      </c>
      <c r="P4019" s="13">
        <f t="shared" si="373"/>
        <v>42236.766388888893</v>
      </c>
      <c r="Q4019" s="13">
        <f t="shared" si="374"/>
        <v>42281.766388888893</v>
      </c>
      <c r="R4019" s="7" t="e">
        <f t="shared" si="375"/>
        <v>#DIV/0!</v>
      </c>
      <c r="S4019" t="str">
        <f t="shared" si="376"/>
        <v>technology</v>
      </c>
      <c r="T4019" t="str">
        <f t="shared" si="377"/>
        <v>web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6">
        <f t="shared" si="372"/>
        <v>0.36666666666666664</v>
      </c>
      <c r="P4020" s="13">
        <f t="shared" si="373"/>
        <v>42248.543310185181</v>
      </c>
      <c r="Q4020" s="13">
        <f t="shared" si="374"/>
        <v>42278.543310185181</v>
      </c>
      <c r="R4020" s="7">
        <f t="shared" si="375"/>
        <v>18.333333333333332</v>
      </c>
      <c r="S4020" t="str">
        <f t="shared" si="376"/>
        <v>technology</v>
      </c>
      <c r="T4020" t="str">
        <f t="shared" si="377"/>
        <v>web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6">
        <f t="shared" si="372"/>
        <v>1.8193398957730169</v>
      </c>
      <c r="P4021" s="13">
        <f t="shared" si="373"/>
        <v>42074.685740740737</v>
      </c>
      <c r="Q4021" s="13">
        <f t="shared" si="374"/>
        <v>42104.685740740737</v>
      </c>
      <c r="R4021" s="7">
        <f t="shared" si="375"/>
        <v>224.42857142857142</v>
      </c>
      <c r="S4021" t="str">
        <f t="shared" si="376"/>
        <v>technology</v>
      </c>
      <c r="T4021" t="str">
        <f t="shared" si="377"/>
        <v>web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6">
        <f t="shared" si="372"/>
        <v>2.5</v>
      </c>
      <c r="P4022" s="13">
        <f t="shared" si="373"/>
        <v>42194.937534722223</v>
      </c>
      <c r="Q4022" s="13">
        <f t="shared" si="374"/>
        <v>42219.937534722223</v>
      </c>
      <c r="R4022" s="7">
        <f t="shared" si="375"/>
        <v>37.5</v>
      </c>
      <c r="S4022" t="str">
        <f t="shared" si="376"/>
        <v>technology</v>
      </c>
      <c r="T4022" t="str">
        <f t="shared" si="377"/>
        <v>web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372"/>
        <v>4.3499999999999996</v>
      </c>
      <c r="P4023" s="13">
        <f t="shared" si="373"/>
        <v>42026.806793981479</v>
      </c>
      <c r="Q4023" s="13">
        <f t="shared" si="374"/>
        <v>42056.806793981479</v>
      </c>
      <c r="R4023" s="7">
        <f t="shared" si="375"/>
        <v>145</v>
      </c>
      <c r="S4023" t="str">
        <f t="shared" si="376"/>
        <v>technology</v>
      </c>
      <c r="T4023" t="str">
        <f t="shared" si="377"/>
        <v>web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6">
        <f t="shared" si="372"/>
        <v>0.8</v>
      </c>
      <c r="P4024" s="13">
        <f t="shared" si="373"/>
        <v>41926.817627314813</v>
      </c>
      <c r="Q4024" s="13">
        <f t="shared" si="374"/>
        <v>41956.859293981484</v>
      </c>
      <c r="R4024" s="7">
        <f t="shared" si="375"/>
        <v>1</v>
      </c>
      <c r="S4024" t="str">
        <f t="shared" si="376"/>
        <v>technology</v>
      </c>
      <c r="T4024" t="str">
        <f t="shared" si="377"/>
        <v>web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6">
        <f t="shared" si="372"/>
        <v>1.2123076923076923</v>
      </c>
      <c r="P4025" s="13">
        <f t="shared" si="373"/>
        <v>42191.45175925926</v>
      </c>
      <c r="Q4025" s="13">
        <f t="shared" si="374"/>
        <v>42221.45175925926</v>
      </c>
      <c r="R4025" s="7">
        <f t="shared" si="375"/>
        <v>112.57142857142857</v>
      </c>
      <c r="S4025" t="str">
        <f t="shared" si="376"/>
        <v>technology</v>
      </c>
      <c r="T4025" t="str">
        <f t="shared" si="377"/>
        <v>web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6">
        <f t="shared" si="372"/>
        <v>0</v>
      </c>
      <c r="P4026" s="13">
        <f t="shared" si="373"/>
        <v>41954.588240740741</v>
      </c>
      <c r="Q4026" s="13">
        <f t="shared" si="374"/>
        <v>42014.588240740741</v>
      </c>
      <c r="R4026" s="7" t="e">
        <f t="shared" si="375"/>
        <v>#DIV/0!</v>
      </c>
      <c r="S4026" t="str">
        <f t="shared" si="376"/>
        <v>technology</v>
      </c>
      <c r="T4026" t="str">
        <f t="shared" si="377"/>
        <v>web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6">
        <f t="shared" si="372"/>
        <v>0.68399999999999994</v>
      </c>
      <c r="P4027" s="13">
        <f t="shared" si="373"/>
        <v>42528.376620370371</v>
      </c>
      <c r="Q4027" s="13">
        <f t="shared" si="374"/>
        <v>42573.376620370371</v>
      </c>
      <c r="R4027" s="7">
        <f t="shared" si="375"/>
        <v>342</v>
      </c>
      <c r="S4027" t="str">
        <f t="shared" si="376"/>
        <v>technology</v>
      </c>
      <c r="T4027" t="str">
        <f t="shared" si="377"/>
        <v>web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6">
        <f t="shared" si="372"/>
        <v>1.2513513513513512</v>
      </c>
      <c r="P4028" s="13">
        <f t="shared" si="373"/>
        <v>41989.603692129633</v>
      </c>
      <c r="Q4028" s="13">
        <f t="shared" si="374"/>
        <v>42019.561805555553</v>
      </c>
      <c r="R4028" s="7">
        <f t="shared" si="375"/>
        <v>57.875</v>
      </c>
      <c r="S4028" t="str">
        <f t="shared" si="376"/>
        <v>technology</v>
      </c>
      <c r="T4028" t="str">
        <f t="shared" si="377"/>
        <v>web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6">
        <f t="shared" si="372"/>
        <v>0.1875</v>
      </c>
      <c r="P4029" s="13">
        <f t="shared" si="373"/>
        <v>42179.403379629628</v>
      </c>
      <c r="Q4029" s="13">
        <f t="shared" si="374"/>
        <v>42210.665972222225</v>
      </c>
      <c r="R4029" s="7">
        <f t="shared" si="375"/>
        <v>30</v>
      </c>
      <c r="S4029" t="str">
        <f t="shared" si="376"/>
        <v>technology</v>
      </c>
      <c r="T4029" t="str">
        <f t="shared" si="377"/>
        <v>web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6">
        <f t="shared" si="372"/>
        <v>0</v>
      </c>
      <c r="P4030" s="13">
        <f t="shared" si="373"/>
        <v>41968.012314814812</v>
      </c>
      <c r="Q4030" s="13">
        <f t="shared" si="374"/>
        <v>42008.012314814812</v>
      </c>
      <c r="R4030" s="7" t="e">
        <f t="shared" si="375"/>
        <v>#DIV/0!</v>
      </c>
      <c r="S4030" t="str">
        <f t="shared" si="376"/>
        <v>technology</v>
      </c>
      <c r="T4030" t="str">
        <f t="shared" si="377"/>
        <v>web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6">
        <f t="shared" si="372"/>
        <v>0.125</v>
      </c>
      <c r="P4031" s="13">
        <f t="shared" si="373"/>
        <v>42064.544490740736</v>
      </c>
      <c r="Q4031" s="13">
        <f t="shared" si="374"/>
        <v>42094.502824074079</v>
      </c>
      <c r="R4031" s="7">
        <f t="shared" si="375"/>
        <v>25</v>
      </c>
      <c r="S4031" t="str">
        <f t="shared" si="376"/>
        <v>technology</v>
      </c>
      <c r="T4031" t="str">
        <f t="shared" si="377"/>
        <v>web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6">
        <f t="shared" si="372"/>
        <v>0</v>
      </c>
      <c r="P4032" s="13">
        <f t="shared" si="373"/>
        <v>42275.870636574073</v>
      </c>
      <c r="Q4032" s="13">
        <f t="shared" si="374"/>
        <v>42305.870636574073</v>
      </c>
      <c r="R4032" s="7" t="e">
        <f t="shared" si="375"/>
        <v>#DIV/0!</v>
      </c>
      <c r="S4032" t="str">
        <f t="shared" si="376"/>
        <v>technology</v>
      </c>
      <c r="T4032" t="str">
        <f t="shared" si="377"/>
        <v>web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6">
        <f t="shared" si="372"/>
        <v>0.05</v>
      </c>
      <c r="P4033" s="13">
        <f t="shared" si="373"/>
        <v>42194.398344907408</v>
      </c>
      <c r="Q4033" s="13">
        <f t="shared" si="374"/>
        <v>42224.398344907408</v>
      </c>
      <c r="R4033" s="7">
        <f t="shared" si="375"/>
        <v>50</v>
      </c>
      <c r="S4033" t="str">
        <f t="shared" si="376"/>
        <v>technology</v>
      </c>
      <c r="T4033" t="str">
        <f t="shared" si="377"/>
        <v>web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6">
        <f t="shared" ref="O4034:O4097" si="378">(E4034/D4034)*100</f>
        <v>0.06</v>
      </c>
      <c r="P4034" s="13">
        <f t="shared" ref="P4034:P4097" si="379">(((J4034/60)/60)/24)+DATE(1970,1,1)+(-6/24)</f>
        <v>42031.112187499995</v>
      </c>
      <c r="Q4034" s="13">
        <f t="shared" ref="Q4034:Q4097" si="380">(((I4034/60)/60)/24)+DATE(1970,1,1)+(-6/24)</f>
        <v>42061.112187499995</v>
      </c>
      <c r="R4034" s="7">
        <f t="shared" ref="R4034:R4097" si="381">E4034/L4034</f>
        <v>1.5</v>
      </c>
      <c r="S4034" t="str">
        <f t="shared" ref="S4034:S4097" si="382">LEFT(N4034,SEARCH("/",N4034,1)-1)</f>
        <v>technology</v>
      </c>
      <c r="T4034" t="str">
        <f t="shared" ref="T4034:T4097" si="383">RIGHT(N4034,LEN(N4034)-SEARCH("/",N4034,1))</f>
        <v>web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 t="shared" si="378"/>
        <v>0</v>
      </c>
      <c r="P4035" s="13">
        <f t="shared" si="379"/>
        <v>42716.871377314819</v>
      </c>
      <c r="Q4035" s="13">
        <f t="shared" si="380"/>
        <v>42745.122916666667</v>
      </c>
      <c r="R4035" s="7" t="e">
        <f t="shared" si="381"/>
        <v>#DIV/0!</v>
      </c>
      <c r="S4035" t="str">
        <f t="shared" si="382"/>
        <v>technology</v>
      </c>
      <c r="T4035" t="str">
        <f t="shared" si="383"/>
        <v>web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6">
        <f t="shared" si="378"/>
        <v>0.2</v>
      </c>
      <c r="P4036" s="13">
        <f t="shared" si="379"/>
        <v>42262.599050925928</v>
      </c>
      <c r="Q4036" s="13">
        <f t="shared" si="380"/>
        <v>42292.599050925928</v>
      </c>
      <c r="R4036" s="7">
        <f t="shared" si="381"/>
        <v>10</v>
      </c>
      <c r="S4036" t="str">
        <f t="shared" si="382"/>
        <v>technology</v>
      </c>
      <c r="T4036" t="str">
        <f t="shared" si="383"/>
        <v>web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6">
        <f t="shared" si="378"/>
        <v>0</v>
      </c>
      <c r="P4037" s="13">
        <f t="shared" si="379"/>
        <v>41976.63490740741</v>
      </c>
      <c r="Q4037" s="13">
        <f t="shared" si="380"/>
        <v>42006.63490740741</v>
      </c>
      <c r="R4037" s="7" t="e">
        <f t="shared" si="381"/>
        <v>#DIV/0!</v>
      </c>
      <c r="S4037" t="str">
        <f t="shared" si="382"/>
        <v>technology</v>
      </c>
      <c r="T4037" t="str">
        <f t="shared" si="383"/>
        <v>web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6">
        <f t="shared" si="378"/>
        <v>0</v>
      </c>
      <c r="P4038" s="13">
        <f t="shared" si="379"/>
        <v>42157.666481481487</v>
      </c>
      <c r="Q4038" s="13">
        <f t="shared" si="380"/>
        <v>42187.666481481487</v>
      </c>
      <c r="R4038" s="7" t="e">
        <f t="shared" si="381"/>
        <v>#DIV/0!</v>
      </c>
      <c r="S4038" t="str">
        <f t="shared" si="382"/>
        <v>technology</v>
      </c>
      <c r="T4038" t="str">
        <f t="shared" si="383"/>
        <v>web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6">
        <f t="shared" si="378"/>
        <v>0</v>
      </c>
      <c r="P4039" s="13">
        <f t="shared" si="379"/>
        <v>41956.603078703702</v>
      </c>
      <c r="Q4039" s="13">
        <f t="shared" si="380"/>
        <v>41991.603078703702</v>
      </c>
      <c r="R4039" s="7" t="e">
        <f t="shared" si="381"/>
        <v>#DIV/0!</v>
      </c>
      <c r="S4039" t="str">
        <f t="shared" si="382"/>
        <v>technology</v>
      </c>
      <c r="T4039" t="str">
        <f t="shared" si="383"/>
        <v>web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6">
        <f t="shared" si="378"/>
        <v>0</v>
      </c>
      <c r="P4040" s="13">
        <f t="shared" si="379"/>
        <v>42444.018101851849</v>
      </c>
      <c r="Q4040" s="13">
        <f t="shared" si="380"/>
        <v>42474.018101851849</v>
      </c>
      <c r="R4040" s="7" t="e">
        <f t="shared" si="381"/>
        <v>#DIV/0!</v>
      </c>
      <c r="S4040" t="str">
        <f t="shared" si="382"/>
        <v>technology</v>
      </c>
      <c r="T4040" t="str">
        <f t="shared" si="383"/>
        <v>web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6">
        <f t="shared" si="378"/>
        <v>0</v>
      </c>
      <c r="P4041" s="13">
        <f t="shared" si="379"/>
        <v>42260.278807870374</v>
      </c>
      <c r="Q4041" s="13">
        <f t="shared" si="380"/>
        <v>42290.278807870374</v>
      </c>
      <c r="R4041" s="7" t="e">
        <f t="shared" si="381"/>
        <v>#DIV/0!</v>
      </c>
      <c r="S4041" t="str">
        <f t="shared" si="382"/>
        <v>food</v>
      </c>
      <c r="T4041" t="str">
        <f t="shared" si="383"/>
        <v>food trucks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6">
        <f t="shared" si="378"/>
        <v>0.75</v>
      </c>
      <c r="P4042" s="13">
        <f t="shared" si="379"/>
        <v>42594.274756944447</v>
      </c>
      <c r="Q4042" s="13">
        <f t="shared" si="380"/>
        <v>42654.274756944447</v>
      </c>
      <c r="R4042" s="7">
        <f t="shared" si="381"/>
        <v>25</v>
      </c>
      <c r="S4042" t="str">
        <f t="shared" si="382"/>
        <v>food</v>
      </c>
      <c r="T4042" t="str">
        <f t="shared" si="383"/>
        <v>food trucks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6">
        <f t="shared" si="378"/>
        <v>0</v>
      </c>
      <c r="P4043" s="13">
        <f t="shared" si="379"/>
        <v>42154.889479166668</v>
      </c>
      <c r="Q4043" s="13">
        <f t="shared" si="380"/>
        <v>42214.889479166668</v>
      </c>
      <c r="R4043" s="7" t="e">
        <f t="shared" si="381"/>
        <v>#DIV/0!</v>
      </c>
      <c r="S4043" t="str">
        <f t="shared" si="382"/>
        <v>food</v>
      </c>
      <c r="T4043" t="str">
        <f t="shared" si="383"/>
        <v>food trucks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6">
        <f t="shared" si="378"/>
        <v>0</v>
      </c>
      <c r="P4044" s="13">
        <f t="shared" si="379"/>
        <v>41821.790497685186</v>
      </c>
      <c r="Q4044" s="13">
        <f t="shared" si="380"/>
        <v>41851.790497685186</v>
      </c>
      <c r="R4044" s="7" t="e">
        <f t="shared" si="381"/>
        <v>#DIV/0!</v>
      </c>
      <c r="S4044" t="str">
        <f t="shared" si="382"/>
        <v>food</v>
      </c>
      <c r="T4044" t="str">
        <f t="shared" si="383"/>
        <v>food trucks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6">
        <f t="shared" si="378"/>
        <v>1</v>
      </c>
      <c r="P4045" s="13">
        <f t="shared" si="379"/>
        <v>42440.400335648148</v>
      </c>
      <c r="Q4045" s="13">
        <f t="shared" si="380"/>
        <v>42499.618055555555</v>
      </c>
      <c r="R4045" s="7">
        <f t="shared" si="381"/>
        <v>100</v>
      </c>
      <c r="S4045" t="str">
        <f t="shared" si="382"/>
        <v>food</v>
      </c>
      <c r="T4045" t="str">
        <f t="shared" si="383"/>
        <v>food trucks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6">
        <f t="shared" si="378"/>
        <v>0</v>
      </c>
      <c r="P4046" s="13">
        <f t="shared" si="379"/>
        <v>41842.730879629627</v>
      </c>
      <c r="Q4046" s="13">
        <f t="shared" si="380"/>
        <v>41872.730879629627</v>
      </c>
      <c r="R4046" s="7" t="e">
        <f t="shared" si="381"/>
        <v>#DIV/0!</v>
      </c>
      <c r="S4046" t="str">
        <f t="shared" si="382"/>
        <v>food</v>
      </c>
      <c r="T4046" t="str">
        <f t="shared" si="383"/>
        <v>food trucks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6">
        <f t="shared" si="378"/>
        <v>0.26666666666666666</v>
      </c>
      <c r="P4047" s="13">
        <f t="shared" si="379"/>
        <v>42087.628912037035</v>
      </c>
      <c r="Q4047" s="13">
        <f t="shared" si="380"/>
        <v>42117.628912037035</v>
      </c>
      <c r="R4047" s="7">
        <f t="shared" si="381"/>
        <v>60</v>
      </c>
      <c r="S4047" t="str">
        <f t="shared" si="382"/>
        <v>food</v>
      </c>
      <c r="T4047" t="str">
        <f t="shared" si="383"/>
        <v>food trucks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6">
        <f t="shared" si="378"/>
        <v>0.5</v>
      </c>
      <c r="P4048" s="13">
        <f t="shared" si="379"/>
        <v>42584.416597222225</v>
      </c>
      <c r="Q4048" s="13">
        <f t="shared" si="380"/>
        <v>42614.416597222225</v>
      </c>
      <c r="R4048" s="7">
        <f t="shared" si="381"/>
        <v>50</v>
      </c>
      <c r="S4048" t="str">
        <f t="shared" si="382"/>
        <v>food</v>
      </c>
      <c r="T4048" t="str">
        <f t="shared" si="383"/>
        <v>food trucks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6">
        <f t="shared" si="378"/>
        <v>2.2307692307692308</v>
      </c>
      <c r="P4049" s="13">
        <f t="shared" si="379"/>
        <v>42233.855462962965</v>
      </c>
      <c r="Q4049" s="13">
        <f t="shared" si="380"/>
        <v>42263.855462962965</v>
      </c>
      <c r="R4049" s="7">
        <f t="shared" si="381"/>
        <v>72.5</v>
      </c>
      <c r="S4049" t="str">
        <f t="shared" si="382"/>
        <v>food</v>
      </c>
      <c r="T4049" t="str">
        <f t="shared" si="383"/>
        <v>food trucks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6">
        <f t="shared" si="378"/>
        <v>0.84285714285714297</v>
      </c>
      <c r="P4050" s="13">
        <f t="shared" si="379"/>
        <v>42744.653182870374</v>
      </c>
      <c r="Q4050" s="13">
        <f t="shared" si="380"/>
        <v>42774.653182870374</v>
      </c>
      <c r="R4050" s="7">
        <f t="shared" si="381"/>
        <v>29.5</v>
      </c>
      <c r="S4050" t="str">
        <f t="shared" si="382"/>
        <v>food</v>
      </c>
      <c r="T4050" t="str">
        <f t="shared" si="383"/>
        <v>food trucks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6">
        <f t="shared" si="378"/>
        <v>0.25</v>
      </c>
      <c r="P4051" s="13">
        <f t="shared" si="379"/>
        <v>42449.091678240744</v>
      </c>
      <c r="Q4051" s="13">
        <f t="shared" si="380"/>
        <v>42509.091678240744</v>
      </c>
      <c r="R4051" s="7">
        <f t="shared" si="381"/>
        <v>62.5</v>
      </c>
      <c r="S4051" t="str">
        <f t="shared" si="382"/>
        <v>food</v>
      </c>
      <c r="T4051" t="str">
        <f t="shared" si="383"/>
        <v>food trucks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6">
        <f t="shared" si="378"/>
        <v>0</v>
      </c>
      <c r="P4052" s="13">
        <f t="shared" si="379"/>
        <v>42076.869409722218</v>
      </c>
      <c r="Q4052" s="13">
        <f t="shared" si="380"/>
        <v>42106.869409722218</v>
      </c>
      <c r="R4052" s="7" t="e">
        <f t="shared" si="381"/>
        <v>#DIV/0!</v>
      </c>
      <c r="S4052" t="str">
        <f t="shared" si="382"/>
        <v>food</v>
      </c>
      <c r="T4052" t="str">
        <f t="shared" si="383"/>
        <v>food trucks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6">
        <f t="shared" si="378"/>
        <v>0</v>
      </c>
      <c r="P4053" s="13">
        <f t="shared" si="379"/>
        <v>41829.342002314814</v>
      </c>
      <c r="Q4053" s="13">
        <f t="shared" si="380"/>
        <v>41874.342002314814</v>
      </c>
      <c r="R4053" s="7" t="e">
        <f t="shared" si="381"/>
        <v>#DIV/0!</v>
      </c>
      <c r="S4053" t="str">
        <f t="shared" si="382"/>
        <v>food</v>
      </c>
      <c r="T4053" t="str">
        <f t="shared" si="383"/>
        <v>food trucks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6">
        <f t="shared" si="378"/>
        <v>0</v>
      </c>
      <c r="P4054" s="13">
        <f t="shared" si="379"/>
        <v>42487.575752314813</v>
      </c>
      <c r="Q4054" s="13">
        <f t="shared" si="380"/>
        <v>42508.575752314813</v>
      </c>
      <c r="R4054" s="7" t="e">
        <f t="shared" si="381"/>
        <v>#DIV/0!</v>
      </c>
      <c r="S4054" t="str">
        <f t="shared" si="382"/>
        <v>food</v>
      </c>
      <c r="T4054" t="str">
        <f t="shared" si="383"/>
        <v>food trucks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6">
        <f t="shared" si="378"/>
        <v>0</v>
      </c>
      <c r="P4055" s="13">
        <f t="shared" si="379"/>
        <v>41985.858726851846</v>
      </c>
      <c r="Q4055" s="13">
        <f t="shared" si="380"/>
        <v>42015.858726851846</v>
      </c>
      <c r="R4055" s="7" t="e">
        <f t="shared" si="381"/>
        <v>#DIV/0!</v>
      </c>
      <c r="S4055" t="str">
        <f t="shared" si="382"/>
        <v>food</v>
      </c>
      <c r="T4055" t="str">
        <f t="shared" si="383"/>
        <v>food trucks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6">
        <f t="shared" si="378"/>
        <v>0</v>
      </c>
      <c r="P4056" s="13">
        <f t="shared" si="379"/>
        <v>42059.75980324074</v>
      </c>
      <c r="Q4056" s="13">
        <f t="shared" si="380"/>
        <v>42104.718136574069</v>
      </c>
      <c r="R4056" s="7" t="e">
        <f t="shared" si="381"/>
        <v>#DIV/0!</v>
      </c>
      <c r="S4056" t="str">
        <f t="shared" si="382"/>
        <v>food</v>
      </c>
      <c r="T4056" t="str">
        <f t="shared" si="383"/>
        <v>food trucks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6">
        <f t="shared" si="378"/>
        <v>0</v>
      </c>
      <c r="P4057" s="13">
        <f t="shared" si="379"/>
        <v>41830.570567129631</v>
      </c>
      <c r="Q4057" s="13">
        <f t="shared" si="380"/>
        <v>41855.570567129631</v>
      </c>
      <c r="R4057" s="7" t="e">
        <f t="shared" si="381"/>
        <v>#DIV/0!</v>
      </c>
      <c r="S4057" t="str">
        <f t="shared" si="382"/>
        <v>food</v>
      </c>
      <c r="T4057" t="str">
        <f t="shared" si="383"/>
        <v>food trucks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6">
        <f t="shared" si="378"/>
        <v>0</v>
      </c>
      <c r="P4058" s="13">
        <f t="shared" si="379"/>
        <v>42237.772905092599</v>
      </c>
      <c r="Q4058" s="13">
        <f t="shared" si="380"/>
        <v>42286.458333333328</v>
      </c>
      <c r="R4058" s="7" t="e">
        <f t="shared" si="381"/>
        <v>#DIV/0!</v>
      </c>
      <c r="S4058" t="str">
        <f t="shared" si="382"/>
        <v>food</v>
      </c>
      <c r="T4058" t="str">
        <f t="shared" si="383"/>
        <v>food trucks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6">
        <f t="shared" si="378"/>
        <v>0.13849999999999998</v>
      </c>
      <c r="P4059" s="13">
        <f t="shared" si="379"/>
        <v>41837.579895833333</v>
      </c>
      <c r="Q4059" s="13">
        <f t="shared" si="380"/>
        <v>41897.579895833333</v>
      </c>
      <c r="R4059" s="7">
        <f t="shared" si="381"/>
        <v>23.083333333333332</v>
      </c>
      <c r="S4059" t="str">
        <f t="shared" si="382"/>
        <v>food</v>
      </c>
      <c r="T4059" t="str">
        <f t="shared" si="383"/>
        <v>food trucks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6">
        <f t="shared" si="378"/>
        <v>0.6</v>
      </c>
      <c r="P4060" s="13">
        <f t="shared" si="379"/>
        <v>42110.076423611114</v>
      </c>
      <c r="Q4060" s="13">
        <f t="shared" si="380"/>
        <v>42139.875</v>
      </c>
      <c r="R4060" s="7">
        <f t="shared" si="381"/>
        <v>25.5</v>
      </c>
      <c r="S4060" t="str">
        <f t="shared" si="382"/>
        <v>food</v>
      </c>
      <c r="T4060" t="str">
        <f t="shared" si="383"/>
        <v>food trucks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6">
        <f t="shared" si="378"/>
        <v>33.559730999999999</v>
      </c>
      <c r="P4061" s="13">
        <f t="shared" si="379"/>
        <v>42689.332349537035</v>
      </c>
      <c r="Q4061" s="13">
        <f t="shared" si="380"/>
        <v>42725.082638888889</v>
      </c>
      <c r="R4061" s="7">
        <f t="shared" si="381"/>
        <v>223.58248500999335</v>
      </c>
      <c r="S4061" t="str">
        <f t="shared" si="382"/>
        <v>technology</v>
      </c>
      <c r="T4061" t="str">
        <f t="shared" si="383"/>
        <v>space exploration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6">
        <f t="shared" si="378"/>
        <v>2.0529999999999999</v>
      </c>
      <c r="P4062" s="13">
        <f t="shared" si="379"/>
        <v>42774.542071759264</v>
      </c>
      <c r="Q4062" s="13">
        <f t="shared" si="380"/>
        <v>42804.542071759264</v>
      </c>
      <c r="R4062" s="7">
        <f t="shared" si="381"/>
        <v>39.480769230769234</v>
      </c>
      <c r="S4062" t="str">
        <f t="shared" si="382"/>
        <v>technology</v>
      </c>
      <c r="T4062" t="str">
        <f t="shared" si="383"/>
        <v>space exploration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6">
        <f t="shared" si="378"/>
        <v>10.5</v>
      </c>
      <c r="P4063" s="13">
        <f t="shared" si="379"/>
        <v>41921.592627314814</v>
      </c>
      <c r="Q4063" s="13">
        <f t="shared" si="380"/>
        <v>41951.634293981479</v>
      </c>
      <c r="R4063" s="7">
        <f t="shared" si="381"/>
        <v>91.304347826086953</v>
      </c>
      <c r="S4063" t="str">
        <f t="shared" si="382"/>
        <v>technology</v>
      </c>
      <c r="T4063" t="str">
        <f t="shared" si="383"/>
        <v>space exploration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6">
        <f t="shared" si="378"/>
        <v>8.4172840000000004</v>
      </c>
      <c r="P4064" s="13">
        <f t="shared" si="379"/>
        <v>42226.063298611116</v>
      </c>
      <c r="Q4064" s="13">
        <f t="shared" si="380"/>
        <v>42256.063298611116</v>
      </c>
      <c r="R4064" s="7">
        <f t="shared" si="381"/>
        <v>78.666205607476627</v>
      </c>
      <c r="S4064" t="str">
        <f t="shared" si="382"/>
        <v>technology</v>
      </c>
      <c r="T4064" t="str">
        <f t="shared" si="383"/>
        <v>space exploration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6">
        <f t="shared" si="378"/>
        <v>1.44</v>
      </c>
      <c r="P4065" s="13">
        <f t="shared" si="379"/>
        <v>42200.011793981481</v>
      </c>
      <c r="Q4065" s="13">
        <f t="shared" si="380"/>
        <v>42230.011793981481</v>
      </c>
      <c r="R4065" s="7">
        <f t="shared" si="381"/>
        <v>12</v>
      </c>
      <c r="S4065" t="str">
        <f t="shared" si="382"/>
        <v>technology</v>
      </c>
      <c r="T4065" t="str">
        <f t="shared" si="383"/>
        <v>space exploration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6">
        <f t="shared" si="378"/>
        <v>0.88333333333333341</v>
      </c>
      <c r="P4066" s="13">
        <f t="shared" si="379"/>
        <v>42408.464814814812</v>
      </c>
      <c r="Q4066" s="13">
        <f t="shared" si="380"/>
        <v>42438.464814814812</v>
      </c>
      <c r="R4066" s="7">
        <f t="shared" si="381"/>
        <v>17.666666666666668</v>
      </c>
      <c r="S4066" t="str">
        <f t="shared" si="382"/>
        <v>technology</v>
      </c>
      <c r="T4066" t="str">
        <f t="shared" si="383"/>
        <v>space exploration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6">
        <f t="shared" si="378"/>
        <v>9.920000000000001E-2</v>
      </c>
      <c r="P4067" s="13">
        <f t="shared" si="379"/>
        <v>42341.74700231482</v>
      </c>
      <c r="Q4067" s="13">
        <f t="shared" si="380"/>
        <v>42401.74700231482</v>
      </c>
      <c r="R4067" s="7">
        <f t="shared" si="381"/>
        <v>41.333333333333336</v>
      </c>
      <c r="S4067" t="str">
        <f t="shared" si="382"/>
        <v>technology</v>
      </c>
      <c r="T4067" t="str">
        <f t="shared" si="383"/>
        <v>space exploration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6">
        <f t="shared" si="378"/>
        <v>0.59666666666666668</v>
      </c>
      <c r="P4068" s="13">
        <f t="shared" si="379"/>
        <v>42695.374340277776</v>
      </c>
      <c r="Q4068" s="13">
        <f t="shared" si="380"/>
        <v>42725.374340277776</v>
      </c>
      <c r="R4068" s="7">
        <f t="shared" si="381"/>
        <v>71.599999999999994</v>
      </c>
      <c r="S4068" t="str">
        <f t="shared" si="382"/>
        <v>technology</v>
      </c>
      <c r="T4068" t="str">
        <f t="shared" si="383"/>
        <v>space exploration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6">
        <f t="shared" si="378"/>
        <v>1.8689285714285715</v>
      </c>
      <c r="P4069" s="13">
        <f t="shared" si="379"/>
        <v>42327.555659722217</v>
      </c>
      <c r="Q4069" s="13">
        <f t="shared" si="380"/>
        <v>42355.555659722217</v>
      </c>
      <c r="R4069" s="7">
        <f t="shared" si="381"/>
        <v>307.8235294117647</v>
      </c>
      <c r="S4069" t="str">
        <f t="shared" si="382"/>
        <v>technology</v>
      </c>
      <c r="T4069" t="str">
        <f t="shared" si="383"/>
        <v>space exploration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6">
        <f t="shared" si="378"/>
        <v>0.88500000000000001</v>
      </c>
      <c r="P4070" s="13">
        <f t="shared" si="379"/>
        <v>41952.908854166672</v>
      </c>
      <c r="Q4070" s="13">
        <f t="shared" si="380"/>
        <v>41982.908854166672</v>
      </c>
      <c r="R4070" s="7">
        <f t="shared" si="381"/>
        <v>80.454545454545453</v>
      </c>
      <c r="S4070" t="str">
        <f t="shared" si="382"/>
        <v>technology</v>
      </c>
      <c r="T4070" t="str">
        <f t="shared" si="383"/>
        <v>space exploration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6">
        <f t="shared" si="378"/>
        <v>11.52156862745098</v>
      </c>
      <c r="P4071" s="13">
        <f t="shared" si="379"/>
        <v>41771.401932870373</v>
      </c>
      <c r="Q4071" s="13">
        <f t="shared" si="380"/>
        <v>41802.916666666664</v>
      </c>
      <c r="R4071" s="7">
        <f t="shared" si="381"/>
        <v>83.942857142857136</v>
      </c>
      <c r="S4071" t="str">
        <f t="shared" si="382"/>
        <v>technology</v>
      </c>
      <c r="T4071" t="str">
        <f t="shared" si="383"/>
        <v>space exploration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6">
        <f t="shared" si="378"/>
        <v>5.1000000000000004E-2</v>
      </c>
      <c r="P4072" s="13">
        <f t="shared" si="379"/>
        <v>42055.350995370376</v>
      </c>
      <c r="Q4072" s="13">
        <f t="shared" si="380"/>
        <v>42115.309328703705</v>
      </c>
      <c r="R4072" s="7">
        <f t="shared" si="381"/>
        <v>8.5</v>
      </c>
      <c r="S4072" t="str">
        <f t="shared" si="382"/>
        <v>technology</v>
      </c>
      <c r="T4072" t="str">
        <f t="shared" si="383"/>
        <v>space exploration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6">
        <f t="shared" si="378"/>
        <v>21.033333333333335</v>
      </c>
      <c r="P4073" s="13">
        <f t="shared" si="379"/>
        <v>42381.616284722222</v>
      </c>
      <c r="Q4073" s="13">
        <f t="shared" si="380"/>
        <v>42409.583333333328</v>
      </c>
      <c r="R4073" s="7">
        <f t="shared" si="381"/>
        <v>73.372093023255815</v>
      </c>
      <c r="S4073" t="str">
        <f t="shared" si="382"/>
        <v>technology</v>
      </c>
      <c r="T4073" t="str">
        <f t="shared" si="383"/>
        <v>space exploration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6">
        <f t="shared" si="378"/>
        <v>11.436666666666667</v>
      </c>
      <c r="P4074" s="13">
        <f t="shared" si="379"/>
        <v>42767.438518518517</v>
      </c>
      <c r="Q4074" s="13">
        <f t="shared" si="380"/>
        <v>42806.541666666672</v>
      </c>
      <c r="R4074" s="7">
        <f t="shared" si="381"/>
        <v>112.86184210526316</v>
      </c>
      <c r="S4074" t="str">
        <f t="shared" si="382"/>
        <v>technology</v>
      </c>
      <c r="T4074" t="str">
        <f t="shared" si="383"/>
        <v>space exploration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6">
        <f t="shared" si="378"/>
        <v>18.737933333333334</v>
      </c>
      <c r="P4075" s="13">
        <f t="shared" si="379"/>
        <v>42551.678854166668</v>
      </c>
      <c r="Q4075" s="13">
        <f t="shared" si="380"/>
        <v>42584.8125</v>
      </c>
      <c r="R4075" s="7">
        <f t="shared" si="381"/>
        <v>95.277627118644077</v>
      </c>
      <c r="S4075" t="str">
        <f t="shared" si="382"/>
        <v>technology</v>
      </c>
      <c r="T4075" t="str">
        <f t="shared" si="383"/>
        <v>space exploration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6">
        <f t="shared" si="378"/>
        <v>9.285714285714286E-2</v>
      </c>
      <c r="P4076" s="13">
        <f t="shared" si="379"/>
        <v>42551.634189814817</v>
      </c>
      <c r="Q4076" s="13">
        <f t="shared" si="380"/>
        <v>42581.634189814817</v>
      </c>
      <c r="R4076" s="7">
        <f t="shared" si="381"/>
        <v>22.75</v>
      </c>
      <c r="S4076" t="str">
        <f t="shared" si="382"/>
        <v>technology</v>
      </c>
      <c r="T4076" t="str">
        <f t="shared" si="383"/>
        <v>space exploration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6">
        <f t="shared" si="378"/>
        <v>2.7204081632653061</v>
      </c>
      <c r="P4077" s="13">
        <f t="shared" si="379"/>
        <v>42081.819560185191</v>
      </c>
      <c r="Q4077" s="13">
        <f t="shared" si="380"/>
        <v>42111.819560185191</v>
      </c>
      <c r="R4077" s="7">
        <f t="shared" si="381"/>
        <v>133.30000000000001</v>
      </c>
      <c r="S4077" t="str">
        <f t="shared" si="382"/>
        <v>technology</v>
      </c>
      <c r="T4077" t="str">
        <f t="shared" si="383"/>
        <v>space exploration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6">
        <f t="shared" si="378"/>
        <v>9.5000000000000001E-2</v>
      </c>
      <c r="P4078" s="13">
        <f t="shared" si="379"/>
        <v>42272.463171296295</v>
      </c>
      <c r="Q4078" s="13">
        <f t="shared" si="380"/>
        <v>42332.504837962959</v>
      </c>
      <c r="R4078" s="7">
        <f t="shared" si="381"/>
        <v>3.8</v>
      </c>
      <c r="S4078" t="str">
        <f t="shared" si="382"/>
        <v>technology</v>
      </c>
      <c r="T4078" t="str">
        <f t="shared" si="383"/>
        <v>space exploration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 t="shared" si="378"/>
        <v>2.1919999999999997</v>
      </c>
      <c r="P4079" s="13">
        <f t="shared" si="379"/>
        <v>41872.552928240737</v>
      </c>
      <c r="Q4079" s="13">
        <f t="shared" si="380"/>
        <v>41917.552928240737</v>
      </c>
      <c r="R4079" s="7">
        <f t="shared" si="381"/>
        <v>18.896551724137932</v>
      </c>
      <c r="S4079" t="str">
        <f t="shared" si="382"/>
        <v>theater</v>
      </c>
      <c r="T4079" t="str">
        <f t="shared" si="383"/>
        <v>spaces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 t="shared" si="378"/>
        <v>8.0250000000000004</v>
      </c>
      <c r="P4080" s="13">
        <f t="shared" si="379"/>
        <v>42628.440266203703</v>
      </c>
      <c r="Q4080" s="13">
        <f t="shared" si="380"/>
        <v>42659.916666666672</v>
      </c>
      <c r="R4080" s="7">
        <f t="shared" si="381"/>
        <v>200.625</v>
      </c>
      <c r="S4080" t="str">
        <f t="shared" si="382"/>
        <v>theater</v>
      </c>
      <c r="T4080" t="str">
        <f t="shared" si="383"/>
        <v>spaces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 t="shared" si="378"/>
        <v>0.15125</v>
      </c>
      <c r="P4081" s="13">
        <f t="shared" si="379"/>
        <v>42255.541909722218</v>
      </c>
      <c r="Q4081" s="13">
        <f t="shared" si="380"/>
        <v>42285.541909722218</v>
      </c>
      <c r="R4081" s="7">
        <f t="shared" si="381"/>
        <v>201.66666666666666</v>
      </c>
      <c r="S4081" t="str">
        <f t="shared" si="382"/>
        <v>theater</v>
      </c>
      <c r="T4081" t="str">
        <f t="shared" si="383"/>
        <v>spaces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 t="shared" si="378"/>
        <v>0</v>
      </c>
      <c r="P4082" s="13">
        <f t="shared" si="379"/>
        <v>42790.333368055552</v>
      </c>
      <c r="Q4082" s="13">
        <f t="shared" si="380"/>
        <v>42810.291701388895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spaces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 t="shared" si="378"/>
        <v>59.583333333333336</v>
      </c>
      <c r="P4083" s="13">
        <f t="shared" si="379"/>
        <v>42141.491307870368</v>
      </c>
      <c r="Q4083" s="13">
        <f t="shared" si="380"/>
        <v>42171.491307870368</v>
      </c>
      <c r="R4083" s="7">
        <f t="shared" si="381"/>
        <v>65</v>
      </c>
      <c r="S4083" t="str">
        <f t="shared" si="382"/>
        <v>theater</v>
      </c>
      <c r="T4083" t="str">
        <f t="shared" si="383"/>
        <v>spaces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 t="shared" si="378"/>
        <v>16.734177215189874</v>
      </c>
      <c r="P4084" s="13">
        <f t="shared" si="379"/>
        <v>42464.708912037036</v>
      </c>
      <c r="Q4084" s="13">
        <f t="shared" si="380"/>
        <v>42494.708912037036</v>
      </c>
      <c r="R4084" s="7">
        <f t="shared" si="381"/>
        <v>66.099999999999994</v>
      </c>
      <c r="S4084" t="str">
        <f t="shared" si="382"/>
        <v>theater</v>
      </c>
      <c r="T4084" t="str">
        <f t="shared" si="383"/>
        <v>spaces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 t="shared" si="378"/>
        <v>1.8666666666666669</v>
      </c>
      <c r="P4085" s="13">
        <f t="shared" si="379"/>
        <v>42030.761249999996</v>
      </c>
      <c r="Q4085" s="13">
        <f t="shared" si="380"/>
        <v>42090.719583333332</v>
      </c>
      <c r="R4085" s="7">
        <f t="shared" si="381"/>
        <v>93.333333333333329</v>
      </c>
      <c r="S4085" t="str">
        <f t="shared" si="382"/>
        <v>theater</v>
      </c>
      <c r="T4085" t="str">
        <f t="shared" si="383"/>
        <v>spaces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 t="shared" si="378"/>
        <v>0</v>
      </c>
      <c r="P4086" s="13">
        <f t="shared" si="379"/>
        <v>42438.529131944444</v>
      </c>
      <c r="Q4086" s="13">
        <f t="shared" si="380"/>
        <v>42498.48746527778</v>
      </c>
      <c r="R4086" s="7" t="e">
        <f t="shared" si="381"/>
        <v>#DIV/0!</v>
      </c>
      <c r="S4086" t="str">
        <f t="shared" si="382"/>
        <v>theater</v>
      </c>
      <c r="T4086" t="str">
        <f t="shared" si="383"/>
        <v>spaces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 t="shared" si="378"/>
        <v>0</v>
      </c>
      <c r="P4087" s="13">
        <f t="shared" si="379"/>
        <v>42497.758391203708</v>
      </c>
      <c r="Q4087" s="13">
        <f t="shared" si="380"/>
        <v>42527.758391203708</v>
      </c>
      <c r="R4087" s="7" t="e">
        <f t="shared" si="381"/>
        <v>#DIV/0!</v>
      </c>
      <c r="S4087" t="str">
        <f t="shared" si="382"/>
        <v>theater</v>
      </c>
      <c r="T4087" t="str">
        <f t="shared" si="383"/>
        <v>spaces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 t="shared" si="378"/>
        <v>0</v>
      </c>
      <c r="P4088" s="13">
        <f t="shared" si="379"/>
        <v>41863.507210648146</v>
      </c>
      <c r="Q4088" s="13">
        <f t="shared" si="380"/>
        <v>41893.507210648146</v>
      </c>
      <c r="R4088" s="7" t="e">
        <f t="shared" si="381"/>
        <v>#DIV/0!</v>
      </c>
      <c r="S4088" t="str">
        <f t="shared" si="382"/>
        <v>theater</v>
      </c>
      <c r="T4088" t="str">
        <f t="shared" si="383"/>
        <v>spaces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 t="shared" si="378"/>
        <v>0.66666666666666674</v>
      </c>
      <c r="P4089" s="13">
        <f t="shared" si="379"/>
        <v>41848.429803240739</v>
      </c>
      <c r="Q4089" s="13">
        <f t="shared" si="380"/>
        <v>41908.429803240739</v>
      </c>
      <c r="R4089" s="7">
        <f t="shared" si="381"/>
        <v>10</v>
      </c>
      <c r="S4089" t="str">
        <f t="shared" si="382"/>
        <v>theater</v>
      </c>
      <c r="T4089" t="str">
        <f t="shared" si="383"/>
        <v>spaces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 t="shared" si="378"/>
        <v>58.291457286432156</v>
      </c>
      <c r="P4090" s="13">
        <f t="shared" si="379"/>
        <v>42678.682083333333</v>
      </c>
      <c r="Q4090" s="13">
        <f t="shared" si="380"/>
        <v>42683.723750000005</v>
      </c>
      <c r="R4090" s="7">
        <f t="shared" si="381"/>
        <v>58</v>
      </c>
      <c r="S4090" t="str">
        <f t="shared" si="382"/>
        <v>theater</v>
      </c>
      <c r="T4090" t="str">
        <f t="shared" si="383"/>
        <v>spaces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 t="shared" si="378"/>
        <v>68.153599999999997</v>
      </c>
      <c r="P4091" s="13">
        <f t="shared" si="379"/>
        <v>42530.743032407408</v>
      </c>
      <c r="Q4091" s="13">
        <f t="shared" si="380"/>
        <v>42560.743032407408</v>
      </c>
      <c r="R4091" s="7">
        <f t="shared" si="381"/>
        <v>244.80459770114942</v>
      </c>
      <c r="S4091" t="str">
        <f t="shared" si="382"/>
        <v>theater</v>
      </c>
      <c r="T4091" t="str">
        <f t="shared" si="383"/>
        <v>spaces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 t="shared" si="378"/>
        <v>3.2499999999999999E-3</v>
      </c>
      <c r="P4092" s="13">
        <f t="shared" si="379"/>
        <v>41977.530104166668</v>
      </c>
      <c r="Q4092" s="13">
        <f t="shared" si="380"/>
        <v>42037.530104166668</v>
      </c>
      <c r="R4092" s="7">
        <f t="shared" si="381"/>
        <v>6.5</v>
      </c>
      <c r="S4092" t="str">
        <f t="shared" si="382"/>
        <v>theater</v>
      </c>
      <c r="T4092" t="str">
        <f t="shared" si="383"/>
        <v>spaces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 t="shared" si="378"/>
        <v>0</v>
      </c>
      <c r="P4093" s="13">
        <f t="shared" si="379"/>
        <v>42345.95685185185</v>
      </c>
      <c r="Q4093" s="13">
        <f t="shared" si="380"/>
        <v>42375.95685185185</v>
      </c>
      <c r="R4093" s="7" t="e">
        <f t="shared" si="381"/>
        <v>#DIV/0!</v>
      </c>
      <c r="S4093" t="str">
        <f t="shared" si="382"/>
        <v>theater</v>
      </c>
      <c r="T4093" t="str">
        <f t="shared" si="383"/>
        <v>spaces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 t="shared" si="378"/>
        <v>4.16</v>
      </c>
      <c r="P4094" s="13">
        <f t="shared" si="379"/>
        <v>42426.76807870371</v>
      </c>
      <c r="Q4094" s="13">
        <f t="shared" si="380"/>
        <v>42456.726412037038</v>
      </c>
      <c r="R4094" s="7">
        <f t="shared" si="381"/>
        <v>61.176470588235297</v>
      </c>
      <c r="S4094" t="str">
        <f t="shared" si="382"/>
        <v>theater</v>
      </c>
      <c r="T4094" t="str">
        <f t="shared" si="383"/>
        <v>spaces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 t="shared" si="378"/>
        <v>0</v>
      </c>
      <c r="P4095" s="13">
        <f t="shared" si="379"/>
        <v>42034.606817129628</v>
      </c>
      <c r="Q4095" s="13">
        <f t="shared" si="380"/>
        <v>42064.606817129628</v>
      </c>
      <c r="R4095" s="7" t="e">
        <f t="shared" si="381"/>
        <v>#DIV/0!</v>
      </c>
      <c r="S4095" t="str">
        <f t="shared" si="382"/>
        <v>theater</v>
      </c>
      <c r="T4095" t="str">
        <f t="shared" si="383"/>
        <v>spaces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 t="shared" si="378"/>
        <v>0.2</v>
      </c>
      <c r="P4096" s="13">
        <f t="shared" si="379"/>
        <v>41865.409780092588</v>
      </c>
      <c r="Q4096" s="13">
        <f t="shared" si="380"/>
        <v>41890.409780092588</v>
      </c>
      <c r="R4096" s="7">
        <f t="shared" si="381"/>
        <v>10</v>
      </c>
      <c r="S4096" t="str">
        <f t="shared" si="382"/>
        <v>theater</v>
      </c>
      <c r="T4096" t="str">
        <f t="shared" si="383"/>
        <v>musical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 t="shared" si="378"/>
        <v>3.4474868431088401</v>
      </c>
      <c r="P4097" s="13">
        <f t="shared" si="379"/>
        <v>42047.474444444444</v>
      </c>
      <c r="Q4097" s="13">
        <f t="shared" si="380"/>
        <v>42076.882638888885</v>
      </c>
      <c r="R4097" s="7">
        <f t="shared" si="381"/>
        <v>30.133333333333333</v>
      </c>
      <c r="S4097" t="str">
        <f t="shared" si="382"/>
        <v>theater</v>
      </c>
      <c r="T4097" t="str">
        <f t="shared" si="383"/>
        <v>musical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 t="shared" ref="O4098:O4115" si="384">(E4098/D4098)*100</f>
        <v>15</v>
      </c>
      <c r="P4098" s="13">
        <f t="shared" ref="P4098:P4115" si="385">(((J4098/60)/60)/24)+DATE(1970,1,1)+(-6/24)</f>
        <v>41792.92219907407</v>
      </c>
      <c r="Q4098" s="13">
        <f t="shared" ref="Q4098:Q4115" si="386">(((I4098/60)/60)/24)+DATE(1970,1,1)+(-6/24)</f>
        <v>41822.92219907407</v>
      </c>
      <c r="R4098" s="7">
        <f t="shared" ref="R4098:R4115" si="387">E4098/L4098</f>
        <v>150</v>
      </c>
      <c r="S4098" t="str">
        <f t="shared" ref="S4098:S4115" si="388">LEFT(N4098,SEARCH("/",N4098,1)-1)</f>
        <v>theater</v>
      </c>
      <c r="T4098" t="str">
        <f t="shared" ref="T4098:T4115" si="389">RIGHT(N4098,LEN(N4098)-SEARCH("/",N4098,1))</f>
        <v>musical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 t="shared" si="384"/>
        <v>2.666666666666667</v>
      </c>
      <c r="P4099" s="13">
        <f t="shared" si="385"/>
        <v>42763.530671296292</v>
      </c>
      <c r="Q4099" s="13">
        <f t="shared" si="386"/>
        <v>42823.489004629635</v>
      </c>
      <c r="R4099" s="7">
        <f t="shared" si="387"/>
        <v>13.333333333333334</v>
      </c>
      <c r="S4099" t="str">
        <f t="shared" si="388"/>
        <v>theater</v>
      </c>
      <c r="T4099" t="str">
        <f t="shared" si="389"/>
        <v>musical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 t="shared" si="384"/>
        <v>0</v>
      </c>
      <c r="P4100" s="13">
        <f t="shared" si="385"/>
        <v>42179.895787037036</v>
      </c>
      <c r="Q4100" s="13">
        <f t="shared" si="386"/>
        <v>42229.895787037036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musical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 t="shared" si="384"/>
        <v>0</v>
      </c>
      <c r="P4101" s="13">
        <f t="shared" si="385"/>
        <v>42255.446006944447</v>
      </c>
      <c r="Q4101" s="13">
        <f t="shared" si="386"/>
        <v>42285.446006944447</v>
      </c>
      <c r="R4101" s="7" t="e">
        <f t="shared" si="387"/>
        <v>#DIV/0!</v>
      </c>
      <c r="S4101" t="str">
        <f t="shared" si="388"/>
        <v>theater</v>
      </c>
      <c r="T4101" t="str">
        <f t="shared" si="389"/>
        <v>musical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 t="shared" si="384"/>
        <v>0</v>
      </c>
      <c r="P4102" s="13">
        <f t="shared" si="385"/>
        <v>42006.766458333332</v>
      </c>
      <c r="Q4102" s="13">
        <f t="shared" si="386"/>
        <v>42027.791666666672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musical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 t="shared" si="384"/>
        <v>0</v>
      </c>
      <c r="P4103" s="13">
        <f t="shared" si="385"/>
        <v>42615.096817129626</v>
      </c>
      <c r="Q4103" s="13">
        <f t="shared" si="386"/>
        <v>42616.166666666672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musical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 t="shared" si="384"/>
        <v>52.794871794871788</v>
      </c>
      <c r="P4104" s="13">
        <f t="shared" si="385"/>
        <v>42372.374166666668</v>
      </c>
      <c r="Q4104" s="13">
        <f t="shared" si="386"/>
        <v>42402.374166666668</v>
      </c>
      <c r="R4104" s="7">
        <f t="shared" si="387"/>
        <v>44.760869565217391</v>
      </c>
      <c r="S4104" t="str">
        <f t="shared" si="388"/>
        <v>theater</v>
      </c>
      <c r="T4104" t="str">
        <f t="shared" si="389"/>
        <v>musical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 t="shared" si="384"/>
        <v>4.9639999999999995</v>
      </c>
      <c r="P4105" s="13">
        <f t="shared" si="385"/>
        <v>42682.42768518519</v>
      </c>
      <c r="Q4105" s="13">
        <f t="shared" si="386"/>
        <v>42712.42768518519</v>
      </c>
      <c r="R4105" s="7">
        <f t="shared" si="387"/>
        <v>88.642857142857139</v>
      </c>
      <c r="S4105" t="str">
        <f t="shared" si="388"/>
        <v>theater</v>
      </c>
      <c r="T4105" t="str">
        <f t="shared" si="389"/>
        <v>musical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 t="shared" si="384"/>
        <v>5.5555555555555552E-2</v>
      </c>
      <c r="P4106" s="13">
        <f t="shared" si="385"/>
        <v>42154.568819444445</v>
      </c>
      <c r="Q4106" s="13">
        <f t="shared" si="386"/>
        <v>42184.915972222225</v>
      </c>
      <c r="R4106" s="7">
        <f t="shared" si="387"/>
        <v>10</v>
      </c>
      <c r="S4106" t="str">
        <f t="shared" si="388"/>
        <v>theater</v>
      </c>
      <c r="T4106" t="str">
        <f t="shared" si="389"/>
        <v>musical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 t="shared" si="384"/>
        <v>0</v>
      </c>
      <c r="P4107" s="13">
        <f t="shared" si="385"/>
        <v>41999.611064814817</v>
      </c>
      <c r="Q4107" s="13">
        <f t="shared" si="386"/>
        <v>42029.611064814817</v>
      </c>
      <c r="R4107" s="7" t="e">
        <f t="shared" si="387"/>
        <v>#DIV/0!</v>
      </c>
      <c r="S4107" t="str">
        <f t="shared" si="388"/>
        <v>theater</v>
      </c>
      <c r="T4107" t="str">
        <f t="shared" si="389"/>
        <v>musical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 t="shared" si="384"/>
        <v>13.066666666666665</v>
      </c>
      <c r="P4108" s="13">
        <f t="shared" si="385"/>
        <v>41815.565046296295</v>
      </c>
      <c r="Q4108" s="13">
        <f t="shared" si="386"/>
        <v>41850.708333333336</v>
      </c>
      <c r="R4108" s="7">
        <f t="shared" si="387"/>
        <v>57.647058823529413</v>
      </c>
      <c r="S4108" t="str">
        <f t="shared" si="388"/>
        <v>theater</v>
      </c>
      <c r="T4108" t="str">
        <f t="shared" si="389"/>
        <v>musical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 t="shared" si="384"/>
        <v>5</v>
      </c>
      <c r="P4109" s="13">
        <f t="shared" si="385"/>
        <v>42755.768506944441</v>
      </c>
      <c r="Q4109" s="13">
        <f t="shared" si="386"/>
        <v>42785.768506944441</v>
      </c>
      <c r="R4109" s="7">
        <f t="shared" si="387"/>
        <v>25</v>
      </c>
      <c r="S4109" t="str">
        <f t="shared" si="388"/>
        <v>theater</v>
      </c>
      <c r="T4109" t="str">
        <f t="shared" si="389"/>
        <v>musical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 t="shared" si="384"/>
        <v>0</v>
      </c>
      <c r="P4110" s="13">
        <f t="shared" si="385"/>
        <v>42373.733449074076</v>
      </c>
      <c r="Q4110" s="13">
        <f t="shared" si="386"/>
        <v>42400.710416666669</v>
      </c>
      <c r="R4110" s="7" t="e">
        <f t="shared" si="387"/>
        <v>#DIV/0!</v>
      </c>
      <c r="S4110" t="str">
        <f t="shared" si="388"/>
        <v>theater</v>
      </c>
      <c r="T4110" t="str">
        <f t="shared" si="389"/>
        <v>musical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 t="shared" si="384"/>
        <v>0</v>
      </c>
      <c r="P4111" s="13">
        <f t="shared" si="385"/>
        <v>41854.352650462963</v>
      </c>
      <c r="Q4111" s="13">
        <f t="shared" si="386"/>
        <v>41884.352650462963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musical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 t="shared" si="384"/>
        <v>0</v>
      </c>
      <c r="P4112" s="13">
        <f t="shared" si="385"/>
        <v>42065.541574074072</v>
      </c>
      <c r="Q4112" s="13">
        <f t="shared" si="386"/>
        <v>42090.499907407408</v>
      </c>
      <c r="R4112" s="7" t="e">
        <f t="shared" si="387"/>
        <v>#DIV/0!</v>
      </c>
      <c r="S4112" t="str">
        <f t="shared" si="388"/>
        <v>theater</v>
      </c>
      <c r="T4112" t="str">
        <f t="shared" si="389"/>
        <v>musical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 t="shared" si="384"/>
        <v>0</v>
      </c>
      <c r="P4113" s="13">
        <f t="shared" si="385"/>
        <v>42469.701284722221</v>
      </c>
      <c r="Q4113" s="13">
        <f t="shared" si="386"/>
        <v>42499.701284722221</v>
      </c>
      <c r="R4113" s="7" t="e">
        <f t="shared" si="387"/>
        <v>#DIV/0!</v>
      </c>
      <c r="S4113" t="str">
        <f t="shared" si="388"/>
        <v>theater</v>
      </c>
      <c r="T4113" t="str">
        <f t="shared" si="389"/>
        <v>musical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 t="shared" si="384"/>
        <v>0</v>
      </c>
      <c r="P4114" s="13">
        <f t="shared" si="385"/>
        <v>41953.978032407409</v>
      </c>
      <c r="Q4114" s="13">
        <f t="shared" si="386"/>
        <v>41983.978032407409</v>
      </c>
      <c r="R4114" s="7" t="e">
        <f t="shared" si="387"/>
        <v>#DIV/0!</v>
      </c>
      <c r="S4114" t="str">
        <f t="shared" si="388"/>
        <v>theater</v>
      </c>
      <c r="T4114" t="str">
        <f t="shared" si="389"/>
        <v>musical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 t="shared" si="384"/>
        <v>1.7500000000000002</v>
      </c>
      <c r="P4115" s="13">
        <f t="shared" si="385"/>
        <v>42079.607974537037</v>
      </c>
      <c r="Q4115" s="13">
        <f t="shared" si="386"/>
        <v>42125.666666666672</v>
      </c>
      <c r="R4115" s="7">
        <f t="shared" si="387"/>
        <v>17.5</v>
      </c>
      <c r="S4115" t="str">
        <f t="shared" si="388"/>
        <v>theater</v>
      </c>
      <c r="T4115" t="str">
        <f t="shared" si="389"/>
        <v>musical</v>
      </c>
    </row>
  </sheetData>
  <autoFilter ref="A1:T4115" xr:uid="{780276C0-0E7C-3F4A-A4FE-FB6AF931A0DE}"/>
  <conditionalFormatting sqref="F1:F1048576">
    <cfRule type="containsText" dxfId="4" priority="5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G1687">
    <cfRule type="containsText" dxfId="0" priority="6" operator="containsText" text="canceled">
      <formula>NOT(ISERROR(SEARCH("canceled",G1687)))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Chart1</vt:lpstr>
      <vt:lpstr>Chart2</vt:lpstr>
      <vt:lpstr>Chart3</vt:lpstr>
      <vt:lpstr>Bonus</vt:lpstr>
      <vt:lpstr>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Birza</cp:lastModifiedBy>
  <dcterms:created xsi:type="dcterms:W3CDTF">2017-04-20T15:17:24Z</dcterms:created>
  <dcterms:modified xsi:type="dcterms:W3CDTF">2018-11-17T15:42:09Z</dcterms:modified>
</cp:coreProperties>
</file>