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91760\Desktop\"/>
    </mc:Choice>
  </mc:AlternateContent>
  <xr:revisionPtr revIDLastSave="0" documentId="13_ncr:1_{B693E915-CB46-4AA7-873A-9C7B7A1B96F9}" xr6:coauthVersionLast="47" xr6:coauthVersionMax="47" xr10:uidLastSave="{00000000-0000-0000-0000-000000000000}"/>
  <bookViews>
    <workbookView xWindow="-108" yWindow="-108" windowWidth="23256" windowHeight="12456" activeTab="9" xr2:uid="{00000000-000D-0000-FFFF-FFFF00000000}"/>
  </bookViews>
  <sheets>
    <sheet name="Sample data" sheetId="1" r:id="rId1"/>
    <sheet name="Q1" sheetId="2" r:id="rId2"/>
    <sheet name="Q2" sheetId="3" r:id="rId3"/>
    <sheet name="Q3-Chart1" sheetId="5" r:id="rId4"/>
    <sheet name="Q3-Chart2" sheetId="6" r:id="rId5"/>
    <sheet name="Dashboard Data" sheetId="16" r:id="rId6"/>
    <sheet name="Profit by market and product tp" sheetId="11" r:id="rId7"/>
    <sheet name="Quarterly unit sold" sheetId="21" r:id="rId8"/>
    <sheet name="profit by quarter" sheetId="22" r:id="rId9"/>
    <sheet name="Q4" sheetId="23" r:id="rId10"/>
  </sheets>
  <definedNames>
    <definedName name="NativeTimeline_Date">#N/A</definedName>
    <definedName name="Slicer_Country">#N/A</definedName>
    <definedName name="Slicer_Product">#N/A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6" l="1"/>
  <c r="E4" i="16"/>
  <c r="E5" i="16"/>
  <c r="E6" i="16"/>
  <c r="E7" i="16"/>
  <c r="E8" i="16"/>
  <c r="E9" i="16"/>
  <c r="E10" i="16"/>
  <c r="E11" i="16"/>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111" i="16"/>
  <c r="E112" i="16"/>
  <c r="E113"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45" i="16"/>
  <c r="E146" i="16"/>
  <c r="E147" i="16"/>
  <c r="E148" i="16"/>
  <c r="E149" i="16"/>
  <c r="E150" i="16"/>
  <c r="E151" i="16"/>
  <c r="E152" i="16"/>
  <c r="E153" i="16"/>
  <c r="E154" i="16"/>
  <c r="E155" i="16"/>
  <c r="E156" i="16"/>
  <c r="E157" i="16"/>
  <c r="E158" i="16"/>
  <c r="E159"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89" i="16"/>
  <c r="E190" i="16"/>
  <c r="E191" i="16"/>
  <c r="E192" i="16"/>
  <c r="E193" i="16"/>
  <c r="E194" i="16"/>
  <c r="E195" i="16"/>
  <c r="E196" i="16"/>
  <c r="E197" i="16"/>
  <c r="E198" i="16"/>
  <c r="E199" i="16"/>
  <c r="E200" i="16"/>
  <c r="E201" i="16"/>
  <c r="E202" i="16"/>
  <c r="E203" i="16"/>
  <c r="E204" i="16"/>
  <c r="E205" i="16"/>
  <c r="E206" i="16"/>
  <c r="E207" i="16"/>
  <c r="E208" i="16"/>
  <c r="E209" i="16"/>
  <c r="E210" i="16"/>
  <c r="E211" i="16"/>
  <c r="E212" i="16"/>
  <c r="E213" i="16"/>
  <c r="E214" i="16"/>
  <c r="E215" i="16"/>
  <c r="E216" i="16"/>
  <c r="E217" i="16"/>
  <c r="E218" i="16"/>
  <c r="E219" i="16"/>
  <c r="E220" i="16"/>
  <c r="E221" i="16"/>
  <c r="E222" i="16"/>
  <c r="E223" i="16"/>
  <c r="E224" i="16"/>
  <c r="E225" i="16"/>
  <c r="E226" i="16"/>
  <c r="E227" i="16"/>
  <c r="E228" i="16"/>
  <c r="E229" i="16"/>
  <c r="E230" i="16"/>
  <c r="E231" i="16"/>
  <c r="E232" i="16"/>
  <c r="E233" i="16"/>
  <c r="E234" i="16"/>
  <c r="E235" i="16"/>
  <c r="E236" i="16"/>
  <c r="E237" i="16"/>
  <c r="E238" i="16"/>
  <c r="E239" i="16"/>
  <c r="E240" i="16"/>
  <c r="E241" i="16"/>
  <c r="E242" i="16"/>
  <c r="E243" i="16"/>
  <c r="E244" i="16"/>
  <c r="E245" i="16"/>
  <c r="E246" i="16"/>
  <c r="E247" i="16"/>
  <c r="E248" i="16"/>
  <c r="E249" i="16"/>
  <c r="E250" i="16"/>
  <c r="E251" i="16"/>
  <c r="E252" i="16"/>
  <c r="E253" i="16"/>
  <c r="E254" i="16"/>
  <c r="E255" i="16"/>
  <c r="E256" i="16"/>
  <c r="E257" i="16"/>
  <c r="E258" i="16"/>
  <c r="E259" i="16"/>
  <c r="E260" i="16"/>
  <c r="E261" i="16"/>
  <c r="E262" i="16"/>
  <c r="E263" i="16"/>
  <c r="E264" i="16"/>
  <c r="E265" i="16"/>
  <c r="E266" i="16"/>
  <c r="E267" i="16"/>
  <c r="E268" i="16"/>
  <c r="E269" i="16"/>
  <c r="E270" i="16"/>
  <c r="E271" i="16"/>
  <c r="E272" i="16"/>
  <c r="E273" i="16"/>
  <c r="E274" i="16"/>
  <c r="E275" i="16"/>
  <c r="E276" i="16"/>
  <c r="E277" i="16"/>
  <c r="E278" i="16"/>
  <c r="E279" i="16"/>
  <c r="E280" i="16"/>
  <c r="E281" i="16"/>
  <c r="E282" i="16"/>
  <c r="E283" i="16"/>
  <c r="E284" i="16"/>
  <c r="E285" i="16"/>
  <c r="E286" i="16"/>
  <c r="E287" i="16"/>
  <c r="E288" i="16"/>
  <c r="E289" i="16"/>
  <c r="E290" i="16"/>
  <c r="E291" i="16"/>
  <c r="E292" i="16"/>
  <c r="E293" i="16"/>
  <c r="E294" i="16"/>
  <c r="E295" i="16"/>
  <c r="E296" i="16"/>
  <c r="E297" i="16"/>
  <c r="E298" i="16"/>
  <c r="E299" i="16"/>
  <c r="E300" i="16"/>
  <c r="E301" i="16"/>
  <c r="E302" i="16"/>
  <c r="E303" i="16"/>
  <c r="E304" i="16"/>
  <c r="E305" i="16"/>
  <c r="E306" i="16"/>
  <c r="E307" i="16"/>
  <c r="E308" i="16"/>
  <c r="E309" i="16"/>
  <c r="E310" i="16"/>
  <c r="E311" i="16"/>
  <c r="E312" i="16"/>
  <c r="E313" i="16"/>
  <c r="E314" i="16"/>
  <c r="E315" i="16"/>
  <c r="E316" i="16"/>
  <c r="E317" i="16"/>
  <c r="E318" i="16"/>
  <c r="E319" i="16"/>
  <c r="E320" i="16"/>
  <c r="E321" i="16"/>
  <c r="E322" i="16"/>
  <c r="E323" i="16"/>
  <c r="E324" i="16"/>
  <c r="E325" i="16"/>
  <c r="E326" i="16"/>
  <c r="E327" i="16"/>
  <c r="E328" i="16"/>
  <c r="E329" i="16"/>
  <c r="E330" i="16"/>
  <c r="E331" i="16"/>
  <c r="E332" i="16"/>
  <c r="E333" i="16"/>
  <c r="E334" i="16"/>
  <c r="E335" i="16"/>
  <c r="E336" i="16"/>
  <c r="E337" i="16"/>
  <c r="E338" i="16"/>
  <c r="E339" i="16"/>
  <c r="E340" i="16"/>
  <c r="E341" i="16"/>
  <c r="E342" i="16"/>
  <c r="E343" i="16"/>
  <c r="E344" i="16"/>
  <c r="E345" i="16"/>
  <c r="E346" i="16"/>
  <c r="E347" i="16"/>
  <c r="E348" i="16"/>
  <c r="E349" i="16"/>
  <c r="E350" i="16"/>
  <c r="E351" i="16"/>
  <c r="E352" i="16"/>
  <c r="E353" i="16"/>
  <c r="E354" i="16"/>
  <c r="E355" i="16"/>
  <c r="E356" i="16"/>
  <c r="E357" i="16"/>
  <c r="E358" i="16"/>
  <c r="E359" i="16"/>
  <c r="E360" i="16"/>
  <c r="E361" i="16"/>
  <c r="E362" i="16"/>
  <c r="E363" i="16"/>
  <c r="E364" i="16"/>
  <c r="E365" i="16"/>
  <c r="E366" i="16"/>
  <c r="E367" i="16"/>
  <c r="E368" i="16"/>
  <c r="E369" i="16"/>
  <c r="E370" i="16"/>
  <c r="E371" i="16"/>
  <c r="E372" i="16"/>
  <c r="E373" i="16"/>
  <c r="E374" i="16"/>
  <c r="E375" i="16"/>
  <c r="E376" i="16"/>
  <c r="E377" i="16"/>
  <c r="E378" i="16"/>
  <c r="E379" i="16"/>
  <c r="E380" i="16"/>
  <c r="E381" i="16"/>
  <c r="E382" i="16"/>
  <c r="E383" i="16"/>
  <c r="E384" i="16"/>
  <c r="E385" i="16"/>
  <c r="E386" i="16"/>
  <c r="E387" i="16"/>
  <c r="E388" i="16"/>
  <c r="E389" i="16"/>
  <c r="E390" i="16"/>
  <c r="E391" i="16"/>
  <c r="E392" i="16"/>
  <c r="E393" i="16"/>
  <c r="E394" i="16"/>
  <c r="E395" i="16"/>
  <c r="E396" i="16"/>
  <c r="E397" i="16"/>
  <c r="E398" i="16"/>
  <c r="E399" i="16"/>
  <c r="E400" i="16"/>
  <c r="E401" i="16"/>
  <c r="E402" i="16"/>
  <c r="E403" i="16"/>
  <c r="E404" i="16"/>
  <c r="E405" i="16"/>
  <c r="E406" i="16"/>
  <c r="E407" i="16"/>
  <c r="E408" i="16"/>
  <c r="E409" i="16"/>
  <c r="E410" i="16"/>
  <c r="E411" i="16"/>
  <c r="E412" i="16"/>
  <c r="E413" i="16"/>
  <c r="E414" i="16"/>
  <c r="E415" i="16"/>
  <c r="E416" i="16"/>
  <c r="E417" i="16"/>
  <c r="E418" i="16"/>
  <c r="E419" i="16"/>
  <c r="E420" i="16"/>
  <c r="E421" i="16"/>
  <c r="E422" i="16"/>
  <c r="E423" i="16"/>
  <c r="E424" i="16"/>
  <c r="E425" i="16"/>
  <c r="E426" i="16"/>
  <c r="E427" i="16"/>
  <c r="E428" i="16"/>
  <c r="E429" i="16"/>
  <c r="E430" i="16"/>
  <c r="E431" i="16"/>
  <c r="E432" i="16"/>
  <c r="E433" i="16"/>
  <c r="E434" i="16"/>
  <c r="E435" i="16"/>
  <c r="E436" i="16"/>
  <c r="E437" i="16"/>
  <c r="E438" i="16"/>
  <c r="E439" i="16"/>
  <c r="E440" i="16"/>
  <c r="E441" i="16"/>
  <c r="E442" i="16"/>
  <c r="E443" i="16"/>
  <c r="E444" i="16"/>
  <c r="E445" i="16"/>
  <c r="E446" i="16"/>
  <c r="E447" i="16"/>
  <c r="E448" i="16"/>
  <c r="E449" i="16"/>
  <c r="E450" i="16"/>
  <c r="E451" i="16"/>
  <c r="E452" i="16"/>
  <c r="E453" i="16"/>
  <c r="E454" i="16"/>
  <c r="E455" i="16"/>
  <c r="E456" i="16"/>
  <c r="E457" i="16"/>
  <c r="E458" i="16"/>
  <c r="E459" i="16"/>
  <c r="E460" i="16"/>
  <c r="E461" i="16"/>
  <c r="E462" i="16"/>
  <c r="E463" i="16"/>
  <c r="E464" i="16"/>
  <c r="E465" i="16"/>
  <c r="E466" i="16"/>
  <c r="E467" i="16"/>
  <c r="E468" i="16"/>
  <c r="E469" i="16"/>
  <c r="E470" i="16"/>
  <c r="E471" i="16"/>
  <c r="E472" i="16"/>
  <c r="E473" i="16"/>
  <c r="E474" i="16"/>
  <c r="E475" i="16"/>
  <c r="E476" i="16"/>
  <c r="E477" i="16"/>
  <c r="E478" i="16"/>
  <c r="E479" i="16"/>
  <c r="E480" i="16"/>
  <c r="E481" i="16"/>
  <c r="E482" i="16"/>
  <c r="E483" i="16"/>
  <c r="E484" i="16"/>
  <c r="E485" i="16"/>
  <c r="E486" i="16"/>
  <c r="E487" i="16"/>
  <c r="E488" i="16"/>
  <c r="E489" i="16"/>
  <c r="E490" i="16"/>
  <c r="E491" i="16"/>
  <c r="E492" i="16"/>
  <c r="E493" i="16"/>
  <c r="E494" i="16"/>
  <c r="E495" i="16"/>
  <c r="E496" i="16"/>
  <c r="E497" i="16"/>
  <c r="E498" i="16"/>
  <c r="E499" i="16"/>
  <c r="E500" i="16"/>
  <c r="E501" i="16"/>
  <c r="E502" i="16"/>
  <c r="E503" i="16"/>
  <c r="E504" i="16"/>
  <c r="E505" i="16"/>
  <c r="E506" i="16"/>
  <c r="E507" i="16"/>
  <c r="E508" i="16"/>
  <c r="E509" i="16"/>
  <c r="E510" i="16"/>
  <c r="E511" i="16"/>
  <c r="E512" i="16"/>
  <c r="E513" i="16"/>
  <c r="E514" i="16"/>
  <c r="E515" i="16"/>
  <c r="E516" i="16"/>
  <c r="E517" i="16"/>
  <c r="E518" i="16"/>
  <c r="E519" i="16"/>
  <c r="E520" i="16"/>
  <c r="E521" i="16"/>
  <c r="E522" i="16"/>
  <c r="E523" i="16"/>
  <c r="E524" i="16"/>
  <c r="E525" i="16"/>
  <c r="E526" i="16"/>
  <c r="E527" i="16"/>
  <c r="E528" i="16"/>
  <c r="E529" i="16"/>
  <c r="E530" i="16"/>
  <c r="E531" i="16"/>
  <c r="E532" i="16"/>
  <c r="E533" i="16"/>
  <c r="E534" i="16"/>
  <c r="E535" i="16"/>
  <c r="E536" i="16"/>
  <c r="E537" i="16"/>
  <c r="E538" i="16"/>
  <c r="E539" i="16"/>
  <c r="E540" i="16"/>
  <c r="E541" i="16"/>
  <c r="E542" i="16"/>
  <c r="E543" i="16"/>
  <c r="E544" i="16"/>
  <c r="E545" i="16"/>
  <c r="E546" i="16"/>
  <c r="E547" i="16"/>
  <c r="E548" i="16"/>
  <c r="E549" i="16"/>
  <c r="E550" i="16"/>
  <c r="E551" i="16"/>
  <c r="E552" i="16"/>
  <c r="E553" i="16"/>
  <c r="E554" i="16"/>
  <c r="E555" i="16"/>
  <c r="E556" i="16"/>
  <c r="E557" i="16"/>
  <c r="E558" i="16"/>
  <c r="E559" i="16"/>
  <c r="E560" i="16"/>
  <c r="E561" i="16"/>
  <c r="E562" i="16"/>
  <c r="E563" i="16"/>
  <c r="E564" i="16"/>
  <c r="E565" i="16"/>
  <c r="E566" i="16"/>
  <c r="E567" i="16"/>
  <c r="E568" i="16"/>
  <c r="E569" i="16"/>
  <c r="E570" i="16"/>
  <c r="E571" i="16"/>
  <c r="E572" i="16"/>
  <c r="E573" i="16"/>
  <c r="E574" i="16"/>
  <c r="E575" i="16"/>
  <c r="E576" i="16"/>
  <c r="E577" i="16"/>
  <c r="E578" i="16"/>
  <c r="E579" i="16"/>
  <c r="E580" i="16"/>
  <c r="E581" i="16"/>
  <c r="E582" i="16"/>
  <c r="E583" i="16"/>
  <c r="E584" i="16"/>
  <c r="E585" i="16"/>
  <c r="E586" i="16"/>
  <c r="E587" i="16"/>
  <c r="E588" i="16"/>
  <c r="E589" i="16"/>
  <c r="E590" i="16"/>
  <c r="E591" i="16"/>
  <c r="E592" i="16"/>
  <c r="E593" i="16"/>
  <c r="E594" i="16"/>
  <c r="E595" i="16"/>
  <c r="E596" i="16"/>
  <c r="E597" i="16"/>
  <c r="E598" i="16"/>
  <c r="E599" i="16"/>
  <c r="E600" i="16"/>
  <c r="E601" i="16"/>
  <c r="E602" i="16"/>
  <c r="E603" i="16"/>
  <c r="E604" i="16"/>
  <c r="E605" i="16"/>
  <c r="E606" i="16"/>
  <c r="E607" i="16"/>
  <c r="E608" i="16"/>
  <c r="E609" i="16"/>
  <c r="E610" i="16"/>
  <c r="E611" i="16"/>
  <c r="E612" i="16"/>
  <c r="E613" i="16"/>
  <c r="E614" i="16"/>
  <c r="E615" i="16"/>
  <c r="E616" i="16"/>
  <c r="E617" i="16"/>
  <c r="E618" i="16"/>
  <c r="E619" i="16"/>
  <c r="E620" i="16"/>
  <c r="E621" i="16"/>
  <c r="E622" i="16"/>
  <c r="E623" i="16"/>
  <c r="E624" i="16"/>
  <c r="E625" i="16"/>
  <c r="E626" i="16"/>
  <c r="E627" i="16"/>
  <c r="E628" i="16"/>
  <c r="E629" i="16"/>
  <c r="E630" i="16"/>
  <c r="E631" i="16"/>
  <c r="E632" i="16"/>
  <c r="E633" i="16"/>
  <c r="E634" i="16"/>
  <c r="E635" i="16"/>
  <c r="E636" i="16"/>
  <c r="E637" i="16"/>
  <c r="E638" i="16"/>
  <c r="E639" i="16"/>
  <c r="E640" i="16"/>
  <c r="E641" i="16"/>
  <c r="E642" i="16"/>
  <c r="E643" i="16"/>
  <c r="E644" i="16"/>
  <c r="E645" i="16"/>
  <c r="E646" i="16"/>
  <c r="E647" i="16"/>
  <c r="E648" i="16"/>
  <c r="E649" i="16"/>
  <c r="E650" i="16"/>
  <c r="E651" i="16"/>
  <c r="E652" i="16"/>
  <c r="E653" i="16"/>
  <c r="E654" i="16"/>
  <c r="E655" i="16"/>
  <c r="E656" i="16"/>
  <c r="E657" i="16"/>
  <c r="E658" i="16"/>
  <c r="E659" i="16"/>
  <c r="E660" i="16"/>
  <c r="E661" i="16"/>
  <c r="E662" i="16"/>
  <c r="E663" i="16"/>
  <c r="E664" i="16"/>
  <c r="E665" i="16"/>
  <c r="E666" i="16"/>
  <c r="E667" i="16"/>
  <c r="E668" i="16"/>
  <c r="E669" i="16"/>
  <c r="E670" i="16"/>
  <c r="E671" i="16"/>
  <c r="E672" i="16"/>
  <c r="E673" i="16"/>
  <c r="E674" i="16"/>
  <c r="E675" i="16"/>
  <c r="E676" i="16"/>
  <c r="E677" i="16"/>
  <c r="E678" i="16"/>
  <c r="E679" i="16"/>
  <c r="E680" i="16"/>
  <c r="E681" i="16"/>
  <c r="E682" i="16"/>
  <c r="E683" i="16"/>
  <c r="E684" i="16"/>
  <c r="E685" i="16"/>
  <c r="E686" i="16"/>
  <c r="E687" i="16"/>
  <c r="E688" i="16"/>
  <c r="E689" i="16"/>
  <c r="E690" i="16"/>
  <c r="E691" i="16"/>
  <c r="E692" i="16"/>
  <c r="E693" i="16"/>
  <c r="E694" i="16"/>
  <c r="E695" i="16"/>
  <c r="E696" i="16"/>
  <c r="E697" i="16"/>
  <c r="E698" i="16"/>
  <c r="E699" i="16"/>
  <c r="E700" i="16"/>
  <c r="E701" i="16"/>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F54" i="16"/>
  <c r="F55" i="16"/>
  <c r="F56" i="16"/>
  <c r="F57" i="16"/>
  <c r="F58" i="16"/>
  <c r="F59" i="16"/>
  <c r="F60" i="16"/>
  <c r="F61" i="16"/>
  <c r="F62" i="16"/>
  <c r="F63" i="16"/>
  <c r="F64" i="16"/>
  <c r="F65" i="16"/>
  <c r="F66" i="16"/>
  <c r="F67" i="16"/>
  <c r="F68" i="16"/>
  <c r="F69" i="16"/>
  <c r="F70" i="16"/>
  <c r="F71" i="16"/>
  <c r="F72" i="16"/>
  <c r="F73" i="16"/>
  <c r="F74" i="16"/>
  <c r="F75" i="16"/>
  <c r="F76" i="16"/>
  <c r="F77" i="16"/>
  <c r="F78" i="16"/>
  <c r="F79" i="16"/>
  <c r="F80" i="16"/>
  <c r="F81" i="16"/>
  <c r="F82" i="16"/>
  <c r="F83" i="16"/>
  <c r="F84" i="16"/>
  <c r="F85" i="16"/>
  <c r="F86" i="16"/>
  <c r="F87" i="16"/>
  <c r="F88" i="16"/>
  <c r="F89" i="16"/>
  <c r="F90" i="16"/>
  <c r="F91" i="16"/>
  <c r="F92" i="16"/>
  <c r="F93" i="16"/>
  <c r="F94" i="16"/>
  <c r="F95" i="16"/>
  <c r="F96" i="16"/>
  <c r="F97" i="16"/>
  <c r="F98" i="16"/>
  <c r="F99" i="16"/>
  <c r="F100" i="16"/>
  <c r="F101" i="16"/>
  <c r="F102" i="16"/>
  <c r="F103" i="16"/>
  <c r="F104" i="16"/>
  <c r="F105" i="16"/>
  <c r="F106" i="16"/>
  <c r="F107" i="16"/>
  <c r="F108" i="16"/>
  <c r="F109" i="16"/>
  <c r="F110" i="16"/>
  <c r="F111" i="16"/>
  <c r="F112" i="16"/>
  <c r="F113" i="16"/>
  <c r="F114" i="16"/>
  <c r="F115" i="16"/>
  <c r="F116" i="16"/>
  <c r="F117" i="16"/>
  <c r="F118" i="16"/>
  <c r="F119" i="16"/>
  <c r="F120" i="16"/>
  <c r="F121" i="16"/>
  <c r="F122" i="16"/>
  <c r="F123" i="16"/>
  <c r="F124" i="16"/>
  <c r="F125" i="16"/>
  <c r="F126" i="16"/>
  <c r="F127" i="16"/>
  <c r="F128" i="16"/>
  <c r="F129" i="16"/>
  <c r="F130" i="16"/>
  <c r="F131" i="16"/>
  <c r="F132" i="16"/>
  <c r="F133" i="16"/>
  <c r="F134" i="16"/>
  <c r="F135" i="16"/>
  <c r="F136" i="16"/>
  <c r="F137" i="16"/>
  <c r="F138" i="16"/>
  <c r="F139" i="16"/>
  <c r="F140" i="16"/>
  <c r="F141" i="16"/>
  <c r="F142" i="16"/>
  <c r="F143" i="16"/>
  <c r="F144" i="16"/>
  <c r="F145" i="16"/>
  <c r="F146" i="16"/>
  <c r="F147" i="16"/>
  <c r="F148" i="16"/>
  <c r="F149" i="16"/>
  <c r="F150" i="16"/>
  <c r="F151" i="16"/>
  <c r="F152" i="16"/>
  <c r="F153" i="16"/>
  <c r="F154" i="16"/>
  <c r="F155" i="16"/>
  <c r="F156" i="16"/>
  <c r="F157" i="16"/>
  <c r="F158" i="16"/>
  <c r="F159" i="16"/>
  <c r="F160" i="16"/>
  <c r="F161" i="16"/>
  <c r="F162" i="16"/>
  <c r="F163" i="16"/>
  <c r="F164" i="16"/>
  <c r="F165" i="16"/>
  <c r="F166" i="16"/>
  <c r="F167" i="16"/>
  <c r="F168" i="16"/>
  <c r="F169" i="16"/>
  <c r="F170" i="16"/>
  <c r="F171" i="16"/>
  <c r="F172" i="16"/>
  <c r="F173" i="16"/>
  <c r="F174" i="16"/>
  <c r="F175" i="16"/>
  <c r="F176" i="16"/>
  <c r="F177" i="16"/>
  <c r="F178" i="16"/>
  <c r="F179" i="16"/>
  <c r="F180" i="16"/>
  <c r="F181" i="16"/>
  <c r="F182" i="16"/>
  <c r="F183" i="16"/>
  <c r="F184" i="16"/>
  <c r="F185" i="16"/>
  <c r="F186" i="16"/>
  <c r="F187" i="16"/>
  <c r="F188" i="16"/>
  <c r="F189" i="16"/>
  <c r="F190" i="16"/>
  <c r="F191" i="16"/>
  <c r="F192" i="16"/>
  <c r="F193" i="16"/>
  <c r="F194" i="16"/>
  <c r="F195" i="16"/>
  <c r="F196" i="16"/>
  <c r="F197" i="16"/>
  <c r="F198" i="16"/>
  <c r="F199" i="16"/>
  <c r="F200" i="16"/>
  <c r="F201" i="16"/>
  <c r="F202" i="16"/>
  <c r="F203" i="16"/>
  <c r="F204" i="16"/>
  <c r="F205" i="16"/>
  <c r="F206" i="16"/>
  <c r="F207" i="16"/>
  <c r="F208" i="16"/>
  <c r="F209" i="16"/>
  <c r="F210" i="16"/>
  <c r="F211" i="16"/>
  <c r="F212" i="16"/>
  <c r="F213" i="16"/>
  <c r="F214" i="16"/>
  <c r="F215" i="16"/>
  <c r="F216" i="16"/>
  <c r="F217" i="16"/>
  <c r="F218" i="16"/>
  <c r="F219" i="16"/>
  <c r="F220" i="16"/>
  <c r="F221" i="16"/>
  <c r="F222" i="16"/>
  <c r="F223" i="16"/>
  <c r="F224" i="16"/>
  <c r="F225" i="16"/>
  <c r="F226" i="16"/>
  <c r="F227" i="16"/>
  <c r="F228" i="16"/>
  <c r="F229" i="16"/>
  <c r="F230" i="16"/>
  <c r="F231" i="16"/>
  <c r="F232" i="16"/>
  <c r="F233" i="16"/>
  <c r="F234" i="16"/>
  <c r="F235" i="16"/>
  <c r="F236" i="16"/>
  <c r="F237" i="16"/>
  <c r="F238" i="16"/>
  <c r="F239" i="16"/>
  <c r="F240" i="16"/>
  <c r="F241" i="16"/>
  <c r="F242" i="16"/>
  <c r="F243" i="16"/>
  <c r="F244" i="16"/>
  <c r="F245" i="16"/>
  <c r="F246" i="16"/>
  <c r="F247" i="16"/>
  <c r="F248" i="16"/>
  <c r="F249" i="16"/>
  <c r="F250" i="16"/>
  <c r="F251" i="16"/>
  <c r="F252" i="16"/>
  <c r="F253" i="16"/>
  <c r="F254" i="16"/>
  <c r="F255" i="16"/>
  <c r="F256" i="16"/>
  <c r="F257" i="16"/>
  <c r="F258" i="16"/>
  <c r="F259" i="16"/>
  <c r="F260" i="16"/>
  <c r="F261" i="16"/>
  <c r="F262" i="16"/>
  <c r="F263" i="16"/>
  <c r="F264" i="16"/>
  <c r="F265" i="16"/>
  <c r="F266" i="16"/>
  <c r="F267" i="16"/>
  <c r="F268" i="16"/>
  <c r="F269" i="16"/>
  <c r="F270" i="16"/>
  <c r="F271" i="16"/>
  <c r="F272" i="16"/>
  <c r="F273" i="16"/>
  <c r="F274" i="16"/>
  <c r="F275" i="16"/>
  <c r="F276" i="16"/>
  <c r="F277" i="16"/>
  <c r="F278" i="16"/>
  <c r="F279" i="16"/>
  <c r="F280" i="16"/>
  <c r="F281" i="16"/>
  <c r="F282" i="16"/>
  <c r="F283" i="16"/>
  <c r="F284" i="16"/>
  <c r="F285" i="16"/>
  <c r="F286" i="16"/>
  <c r="F287" i="16"/>
  <c r="F288" i="16"/>
  <c r="F289" i="16"/>
  <c r="F290" i="16"/>
  <c r="F291" i="16"/>
  <c r="F292" i="16"/>
  <c r="F293" i="16"/>
  <c r="F294" i="16"/>
  <c r="F295" i="16"/>
  <c r="F296" i="16"/>
  <c r="F297" i="16"/>
  <c r="F298" i="16"/>
  <c r="F299" i="16"/>
  <c r="F300" i="16"/>
  <c r="F301" i="16"/>
  <c r="F302" i="16"/>
  <c r="F303" i="16"/>
  <c r="F304" i="16"/>
  <c r="F305" i="16"/>
  <c r="F306" i="16"/>
  <c r="F307" i="16"/>
  <c r="F308" i="16"/>
  <c r="F309" i="16"/>
  <c r="F310" i="16"/>
  <c r="F311" i="16"/>
  <c r="F312" i="16"/>
  <c r="F313" i="16"/>
  <c r="F314" i="16"/>
  <c r="F315" i="16"/>
  <c r="F316" i="16"/>
  <c r="F317" i="16"/>
  <c r="F318" i="16"/>
  <c r="F319" i="16"/>
  <c r="F320" i="16"/>
  <c r="F321" i="16"/>
  <c r="F322" i="16"/>
  <c r="F323" i="16"/>
  <c r="F324" i="16"/>
  <c r="F325" i="16"/>
  <c r="F326" i="16"/>
  <c r="F327" i="16"/>
  <c r="F328" i="16"/>
  <c r="F329" i="16"/>
  <c r="F330" i="16"/>
  <c r="F331" i="16"/>
  <c r="F332" i="16"/>
  <c r="F333" i="16"/>
  <c r="F334" i="16"/>
  <c r="F335" i="16"/>
  <c r="F336" i="16"/>
  <c r="F337" i="16"/>
  <c r="F338" i="16"/>
  <c r="F339" i="16"/>
  <c r="F340" i="16"/>
  <c r="F341" i="16"/>
  <c r="F342" i="16"/>
  <c r="F343" i="16"/>
  <c r="F344" i="16"/>
  <c r="F345" i="16"/>
  <c r="F346" i="16"/>
  <c r="F347" i="16"/>
  <c r="F348" i="16"/>
  <c r="F349" i="16"/>
  <c r="F350" i="16"/>
  <c r="F351" i="16"/>
  <c r="F352" i="16"/>
  <c r="F353" i="16"/>
  <c r="F354" i="16"/>
  <c r="F355" i="16"/>
  <c r="F356" i="16"/>
  <c r="F357" i="16"/>
  <c r="F358" i="16"/>
  <c r="F359" i="16"/>
  <c r="F360" i="16"/>
  <c r="F361" i="16"/>
  <c r="F362" i="16"/>
  <c r="F363" i="16"/>
  <c r="F364" i="16"/>
  <c r="F365" i="16"/>
  <c r="F366" i="16"/>
  <c r="F367" i="16"/>
  <c r="F368" i="16"/>
  <c r="F369" i="16"/>
  <c r="F370" i="16"/>
  <c r="F371" i="16"/>
  <c r="F372" i="16"/>
  <c r="F373" i="16"/>
  <c r="F374" i="16"/>
  <c r="F375" i="16"/>
  <c r="F376" i="16"/>
  <c r="F377" i="16"/>
  <c r="F378" i="16"/>
  <c r="F379" i="16"/>
  <c r="F380" i="16"/>
  <c r="F381" i="16"/>
  <c r="F382" i="16"/>
  <c r="F383" i="16"/>
  <c r="F384" i="16"/>
  <c r="F385" i="16"/>
  <c r="F386" i="16"/>
  <c r="F387" i="16"/>
  <c r="F388" i="16"/>
  <c r="F389" i="16"/>
  <c r="F390" i="16"/>
  <c r="F391" i="16"/>
  <c r="F392" i="16"/>
  <c r="F393" i="16"/>
  <c r="F394" i="16"/>
  <c r="F395" i="16"/>
  <c r="F396" i="16"/>
  <c r="F397" i="16"/>
  <c r="F398" i="16"/>
  <c r="F399" i="16"/>
  <c r="F400" i="16"/>
  <c r="F401" i="16"/>
  <c r="F402" i="16"/>
  <c r="F403" i="16"/>
  <c r="F404" i="16"/>
  <c r="F405" i="16"/>
  <c r="F406" i="16"/>
  <c r="F407" i="16"/>
  <c r="F408" i="16"/>
  <c r="F409" i="16"/>
  <c r="F410" i="16"/>
  <c r="F411" i="16"/>
  <c r="F412" i="16"/>
  <c r="F413" i="16"/>
  <c r="F414" i="16"/>
  <c r="F415" i="16"/>
  <c r="F416" i="16"/>
  <c r="F417" i="16"/>
  <c r="F418" i="16"/>
  <c r="F419" i="16"/>
  <c r="F420" i="16"/>
  <c r="F421" i="16"/>
  <c r="F422" i="16"/>
  <c r="F423" i="16"/>
  <c r="F424" i="16"/>
  <c r="F425" i="16"/>
  <c r="F426" i="16"/>
  <c r="F427" i="16"/>
  <c r="F428" i="16"/>
  <c r="F429" i="16"/>
  <c r="F430" i="16"/>
  <c r="F431" i="16"/>
  <c r="F432" i="16"/>
  <c r="F433" i="16"/>
  <c r="F434" i="16"/>
  <c r="F435" i="16"/>
  <c r="F436" i="16"/>
  <c r="F437" i="16"/>
  <c r="F438" i="16"/>
  <c r="F439" i="16"/>
  <c r="F440" i="16"/>
  <c r="F441" i="16"/>
  <c r="F442" i="16"/>
  <c r="F443" i="16"/>
  <c r="F444" i="16"/>
  <c r="F445" i="16"/>
  <c r="F446" i="16"/>
  <c r="F447" i="16"/>
  <c r="F448" i="16"/>
  <c r="F449" i="16"/>
  <c r="F450" i="16"/>
  <c r="F451" i="16"/>
  <c r="F452" i="16"/>
  <c r="F453" i="16"/>
  <c r="F454" i="16"/>
  <c r="F455" i="16"/>
  <c r="F456" i="16"/>
  <c r="F457" i="16"/>
  <c r="F458" i="16"/>
  <c r="F459" i="16"/>
  <c r="F460" i="16"/>
  <c r="F461" i="16"/>
  <c r="F462" i="16"/>
  <c r="F463" i="16"/>
  <c r="F464" i="16"/>
  <c r="F465" i="16"/>
  <c r="F466" i="16"/>
  <c r="F467" i="16"/>
  <c r="F468" i="16"/>
  <c r="F469" i="16"/>
  <c r="F470" i="16"/>
  <c r="F471" i="16"/>
  <c r="F472" i="16"/>
  <c r="F473" i="16"/>
  <c r="F474" i="16"/>
  <c r="F475" i="16"/>
  <c r="F476" i="16"/>
  <c r="F477" i="16"/>
  <c r="F478" i="16"/>
  <c r="F479" i="16"/>
  <c r="F480" i="16"/>
  <c r="F481" i="16"/>
  <c r="F482" i="16"/>
  <c r="F483" i="16"/>
  <c r="F484" i="16"/>
  <c r="F485" i="16"/>
  <c r="F486" i="16"/>
  <c r="F487" i="16"/>
  <c r="F488" i="16"/>
  <c r="F489" i="16"/>
  <c r="F490" i="16"/>
  <c r="F491" i="16"/>
  <c r="F492" i="16"/>
  <c r="F493" i="16"/>
  <c r="F494" i="16"/>
  <c r="F495" i="16"/>
  <c r="F496" i="16"/>
  <c r="F497" i="16"/>
  <c r="F498" i="16"/>
  <c r="F499" i="16"/>
  <c r="F500" i="16"/>
  <c r="F501" i="16"/>
  <c r="F502" i="16"/>
  <c r="F503" i="16"/>
  <c r="F504" i="16"/>
  <c r="F505" i="16"/>
  <c r="F506" i="16"/>
  <c r="F507" i="16"/>
  <c r="F508" i="16"/>
  <c r="F509" i="16"/>
  <c r="F510" i="16"/>
  <c r="F511" i="16"/>
  <c r="F512" i="16"/>
  <c r="F513" i="16"/>
  <c r="F514" i="16"/>
  <c r="F515" i="16"/>
  <c r="F516" i="16"/>
  <c r="F517" i="16"/>
  <c r="F518" i="16"/>
  <c r="F519" i="16"/>
  <c r="F520" i="16"/>
  <c r="F521" i="16"/>
  <c r="F522" i="16"/>
  <c r="F523" i="16"/>
  <c r="F524" i="16"/>
  <c r="F525" i="16"/>
  <c r="F526" i="16"/>
  <c r="F527" i="16"/>
  <c r="F528" i="16"/>
  <c r="F529" i="16"/>
  <c r="F530" i="16"/>
  <c r="F531" i="16"/>
  <c r="F532" i="16"/>
  <c r="F533" i="16"/>
  <c r="F534" i="16"/>
  <c r="F535" i="16"/>
  <c r="F536" i="16"/>
  <c r="F537" i="16"/>
  <c r="F538" i="16"/>
  <c r="F539" i="16"/>
  <c r="F540" i="16"/>
  <c r="F541" i="16"/>
  <c r="F542" i="16"/>
  <c r="F543" i="16"/>
  <c r="F544" i="16"/>
  <c r="F545" i="16"/>
  <c r="F546" i="16"/>
  <c r="F547" i="16"/>
  <c r="F548" i="16"/>
  <c r="F549" i="16"/>
  <c r="F550" i="16"/>
  <c r="F551" i="16"/>
  <c r="F552" i="16"/>
  <c r="F553" i="16"/>
  <c r="F554" i="16"/>
  <c r="F555" i="16"/>
  <c r="F556" i="16"/>
  <c r="F557" i="16"/>
  <c r="F558" i="16"/>
  <c r="F559" i="16"/>
  <c r="F560" i="16"/>
  <c r="F561" i="16"/>
  <c r="F562" i="16"/>
  <c r="F563" i="16"/>
  <c r="F564" i="16"/>
  <c r="F565" i="16"/>
  <c r="F566" i="16"/>
  <c r="F567" i="16"/>
  <c r="F568" i="16"/>
  <c r="F569" i="16"/>
  <c r="F570" i="16"/>
  <c r="F571" i="16"/>
  <c r="F572" i="16"/>
  <c r="F573" i="16"/>
  <c r="F574" i="16"/>
  <c r="F575" i="16"/>
  <c r="F576" i="16"/>
  <c r="F577" i="16"/>
  <c r="F578" i="16"/>
  <c r="F579" i="16"/>
  <c r="F580" i="16"/>
  <c r="F581" i="16"/>
  <c r="F582" i="16"/>
  <c r="F583" i="16"/>
  <c r="F584" i="16"/>
  <c r="F585" i="16"/>
  <c r="F586" i="16"/>
  <c r="F587" i="16"/>
  <c r="F588" i="16"/>
  <c r="F589" i="16"/>
  <c r="F590" i="16"/>
  <c r="F591" i="16"/>
  <c r="F592" i="16"/>
  <c r="F593" i="16"/>
  <c r="F594" i="16"/>
  <c r="F595" i="16"/>
  <c r="F596" i="16"/>
  <c r="F597" i="16"/>
  <c r="F598" i="16"/>
  <c r="F599" i="16"/>
  <c r="F600" i="16"/>
  <c r="F601" i="16"/>
  <c r="F602" i="16"/>
  <c r="F603" i="16"/>
  <c r="F604" i="16"/>
  <c r="F605" i="16"/>
  <c r="F606" i="16"/>
  <c r="F607" i="16"/>
  <c r="F608" i="16"/>
  <c r="F609" i="16"/>
  <c r="F610" i="16"/>
  <c r="F611" i="16"/>
  <c r="F612" i="16"/>
  <c r="F613" i="16"/>
  <c r="F614" i="16"/>
  <c r="F615" i="16"/>
  <c r="F616" i="16"/>
  <c r="F617" i="16"/>
  <c r="F618" i="16"/>
  <c r="F619" i="16"/>
  <c r="F620" i="16"/>
  <c r="F621" i="16"/>
  <c r="F622" i="16"/>
  <c r="F623" i="16"/>
  <c r="F624" i="16"/>
  <c r="F625" i="16"/>
  <c r="F626" i="16"/>
  <c r="F627" i="16"/>
  <c r="F628" i="16"/>
  <c r="F629" i="16"/>
  <c r="F630" i="16"/>
  <c r="F631" i="16"/>
  <c r="F632" i="16"/>
  <c r="F633" i="16"/>
  <c r="F634" i="16"/>
  <c r="F635" i="16"/>
  <c r="F636" i="16"/>
  <c r="F637" i="16"/>
  <c r="F638" i="16"/>
  <c r="F639" i="16"/>
  <c r="F640" i="16"/>
  <c r="F641" i="16"/>
  <c r="F642" i="16"/>
  <c r="F643" i="16"/>
  <c r="F644" i="16"/>
  <c r="F645" i="16"/>
  <c r="F646" i="16"/>
  <c r="F647" i="16"/>
  <c r="F648" i="16"/>
  <c r="F649" i="16"/>
  <c r="F650" i="16"/>
  <c r="F651" i="16"/>
  <c r="F652" i="16"/>
  <c r="F653" i="16"/>
  <c r="F654" i="16"/>
  <c r="F655" i="16"/>
  <c r="F656" i="16"/>
  <c r="F657" i="16"/>
  <c r="F658" i="16"/>
  <c r="F659" i="16"/>
  <c r="F660" i="16"/>
  <c r="F661" i="16"/>
  <c r="F662" i="16"/>
  <c r="F663" i="16"/>
  <c r="F664" i="16"/>
  <c r="F665" i="16"/>
  <c r="F666" i="16"/>
  <c r="F667" i="16"/>
  <c r="F668" i="16"/>
  <c r="F669" i="16"/>
  <c r="F670" i="16"/>
  <c r="F671" i="16"/>
  <c r="F672" i="16"/>
  <c r="F673" i="16"/>
  <c r="F674" i="16"/>
  <c r="F675" i="16"/>
  <c r="F676" i="16"/>
  <c r="F677" i="16"/>
  <c r="F678" i="16"/>
  <c r="F679" i="16"/>
  <c r="F680" i="16"/>
  <c r="F681" i="16"/>
  <c r="F682" i="16"/>
  <c r="F683" i="16"/>
  <c r="F684" i="16"/>
  <c r="F685" i="16"/>
  <c r="F686" i="16"/>
  <c r="F687" i="16"/>
  <c r="F688" i="16"/>
  <c r="F689" i="16"/>
  <c r="F690" i="16"/>
  <c r="F691" i="16"/>
  <c r="F692" i="16"/>
  <c r="F693" i="16"/>
  <c r="F694" i="16"/>
  <c r="F695" i="16"/>
  <c r="F696" i="16"/>
  <c r="F697" i="16"/>
  <c r="F698" i="16"/>
  <c r="F699" i="16"/>
  <c r="F700" i="16"/>
  <c r="F701" i="16"/>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72" i="16"/>
  <c r="D373" i="16"/>
  <c r="D374" i="16"/>
  <c r="D375" i="16"/>
  <c r="D376" i="16"/>
  <c r="D377" i="16"/>
  <c r="D378" i="16"/>
  <c r="D379" i="16"/>
  <c r="D380" i="16"/>
  <c r="D381" i="16"/>
  <c r="D382" i="16"/>
  <c r="D383" i="16"/>
  <c r="D384" i="16"/>
  <c r="D385" i="16"/>
  <c r="D386" i="16"/>
  <c r="D387" i="16"/>
  <c r="D388" i="16"/>
  <c r="D389" i="16"/>
  <c r="D390" i="16"/>
  <c r="D391" i="16"/>
  <c r="D392" i="16"/>
  <c r="D393" i="16"/>
  <c r="D394" i="16"/>
  <c r="D395" i="16"/>
  <c r="D396" i="16"/>
  <c r="D397" i="16"/>
  <c r="D398" i="16"/>
  <c r="D399" i="16"/>
  <c r="D400" i="16"/>
  <c r="D401" i="16"/>
  <c r="D402" i="16"/>
  <c r="D403" i="16"/>
  <c r="D404" i="16"/>
  <c r="D405" i="16"/>
  <c r="D406" i="16"/>
  <c r="D407" i="16"/>
  <c r="D408" i="16"/>
  <c r="D409" i="16"/>
  <c r="D410" i="16"/>
  <c r="D411" i="16"/>
  <c r="D412" i="16"/>
  <c r="D413" i="16"/>
  <c r="D414" i="16"/>
  <c r="D415" i="16"/>
  <c r="D416" i="16"/>
  <c r="D417" i="16"/>
  <c r="D418" i="16"/>
  <c r="D419" i="16"/>
  <c r="D420" i="16"/>
  <c r="D421" i="16"/>
  <c r="D422" i="16"/>
  <c r="D423" i="16"/>
  <c r="D424" i="16"/>
  <c r="D425" i="16"/>
  <c r="D426" i="16"/>
  <c r="D427" i="16"/>
  <c r="D428" i="16"/>
  <c r="D429" i="16"/>
  <c r="D430" i="16"/>
  <c r="D431" i="16"/>
  <c r="D432" i="16"/>
  <c r="D433" i="16"/>
  <c r="D434" i="16"/>
  <c r="D435" i="16"/>
  <c r="D436" i="16"/>
  <c r="D437" i="16"/>
  <c r="D438" i="16"/>
  <c r="D439" i="16"/>
  <c r="D440" i="16"/>
  <c r="D441" i="16"/>
  <c r="D442" i="16"/>
  <c r="D443" i="16"/>
  <c r="D444" i="16"/>
  <c r="D445" i="16"/>
  <c r="D446" i="16"/>
  <c r="D447" i="16"/>
  <c r="D448" i="16"/>
  <c r="D449" i="16"/>
  <c r="D450" i="16"/>
  <c r="D451" i="16"/>
  <c r="D452" i="16"/>
  <c r="D453" i="16"/>
  <c r="D454" i="16"/>
  <c r="D455" i="16"/>
  <c r="D456" i="16"/>
  <c r="D457" i="16"/>
  <c r="D458" i="16"/>
  <c r="D459" i="16"/>
  <c r="D460" i="16"/>
  <c r="D461" i="16"/>
  <c r="D462" i="16"/>
  <c r="D463" i="16"/>
  <c r="D464" i="16"/>
  <c r="D465" i="16"/>
  <c r="D466" i="16"/>
  <c r="D467" i="16"/>
  <c r="D468" i="16"/>
  <c r="D469" i="16"/>
  <c r="D470" i="16"/>
  <c r="D471" i="16"/>
  <c r="D472" i="16"/>
  <c r="D473" i="16"/>
  <c r="D474" i="16"/>
  <c r="D475" i="16"/>
  <c r="D476" i="16"/>
  <c r="D477" i="16"/>
  <c r="D478" i="16"/>
  <c r="D479" i="16"/>
  <c r="D480" i="16"/>
  <c r="D481" i="16"/>
  <c r="D482" i="16"/>
  <c r="D483" i="16"/>
  <c r="D484" i="16"/>
  <c r="D485" i="16"/>
  <c r="D486" i="16"/>
  <c r="D487" i="16"/>
  <c r="D488" i="16"/>
  <c r="D489" i="16"/>
  <c r="D490" i="16"/>
  <c r="D491" i="16"/>
  <c r="D492" i="16"/>
  <c r="D493" i="16"/>
  <c r="D494" i="16"/>
  <c r="D495" i="16"/>
  <c r="D496" i="16"/>
  <c r="D497" i="16"/>
  <c r="D498" i="16"/>
  <c r="D499" i="16"/>
  <c r="D500" i="16"/>
  <c r="D501" i="16"/>
  <c r="D502" i="16"/>
  <c r="D503" i="16"/>
  <c r="D504" i="16"/>
  <c r="D505" i="16"/>
  <c r="D506" i="16"/>
  <c r="D507" i="16"/>
  <c r="D508" i="16"/>
  <c r="D509" i="16"/>
  <c r="D510" i="16"/>
  <c r="D511" i="16"/>
  <c r="D512" i="16"/>
  <c r="D513" i="16"/>
  <c r="D514" i="16"/>
  <c r="D515" i="16"/>
  <c r="D516" i="16"/>
  <c r="D517" i="16"/>
  <c r="D518" i="16"/>
  <c r="D519" i="16"/>
  <c r="D520" i="16"/>
  <c r="D521" i="16"/>
  <c r="D522" i="16"/>
  <c r="D523" i="16"/>
  <c r="D524" i="16"/>
  <c r="D525" i="16"/>
  <c r="D526" i="16"/>
  <c r="D527" i="16"/>
  <c r="D528" i="16"/>
  <c r="D529" i="16"/>
  <c r="D530" i="16"/>
  <c r="D531" i="16"/>
  <c r="D532" i="16"/>
  <c r="D533" i="16"/>
  <c r="D534" i="16"/>
  <c r="D535" i="16"/>
  <c r="D536" i="16"/>
  <c r="D537" i="16"/>
  <c r="D538" i="16"/>
  <c r="D539" i="16"/>
  <c r="D540" i="16"/>
  <c r="D541" i="16"/>
  <c r="D542" i="16"/>
  <c r="D543" i="16"/>
  <c r="D544" i="16"/>
  <c r="D545" i="16"/>
  <c r="D546" i="16"/>
  <c r="D547" i="16"/>
  <c r="D548" i="16"/>
  <c r="D549" i="16"/>
  <c r="D550" i="16"/>
  <c r="D551" i="16"/>
  <c r="D552" i="16"/>
  <c r="D553" i="16"/>
  <c r="D554" i="16"/>
  <c r="D555" i="16"/>
  <c r="D556" i="16"/>
  <c r="D557" i="16"/>
  <c r="D558" i="16"/>
  <c r="D559" i="16"/>
  <c r="D560" i="16"/>
  <c r="D561" i="16"/>
  <c r="D562" i="16"/>
  <c r="D563" i="16"/>
  <c r="D564" i="16"/>
  <c r="D565" i="16"/>
  <c r="D566" i="16"/>
  <c r="D567" i="16"/>
  <c r="D568" i="16"/>
  <c r="D569" i="16"/>
  <c r="D570" i="16"/>
  <c r="D571" i="16"/>
  <c r="D572" i="16"/>
  <c r="D573" i="16"/>
  <c r="D574" i="16"/>
  <c r="D575" i="16"/>
  <c r="D576" i="16"/>
  <c r="D577" i="16"/>
  <c r="D578" i="16"/>
  <c r="D579" i="16"/>
  <c r="D580" i="16"/>
  <c r="D581" i="16"/>
  <c r="D582" i="16"/>
  <c r="D583" i="16"/>
  <c r="D584" i="16"/>
  <c r="D585" i="16"/>
  <c r="D586" i="16"/>
  <c r="D587" i="16"/>
  <c r="D588" i="16"/>
  <c r="D589" i="16"/>
  <c r="D590" i="16"/>
  <c r="D591" i="16"/>
  <c r="D592" i="16"/>
  <c r="D593" i="16"/>
  <c r="D594" i="16"/>
  <c r="D595" i="16"/>
  <c r="D596" i="16"/>
  <c r="D597" i="16"/>
  <c r="D598" i="16"/>
  <c r="D599" i="16"/>
  <c r="D600" i="16"/>
  <c r="D601" i="16"/>
  <c r="D602" i="16"/>
  <c r="D603" i="16"/>
  <c r="D604" i="16"/>
  <c r="D605" i="16"/>
  <c r="D606" i="16"/>
  <c r="D607" i="16"/>
  <c r="D608" i="16"/>
  <c r="D609" i="16"/>
  <c r="D610" i="16"/>
  <c r="D611" i="16"/>
  <c r="D612" i="16"/>
  <c r="D613" i="16"/>
  <c r="D614" i="16"/>
  <c r="D615" i="16"/>
  <c r="D616" i="16"/>
  <c r="D617" i="16"/>
  <c r="D618" i="16"/>
  <c r="D619" i="16"/>
  <c r="D620" i="16"/>
  <c r="D621" i="16"/>
  <c r="D622" i="16"/>
  <c r="D623" i="16"/>
  <c r="D624" i="16"/>
  <c r="D625" i="16"/>
  <c r="D626" i="16"/>
  <c r="D627" i="16"/>
  <c r="D628" i="16"/>
  <c r="D629" i="16"/>
  <c r="D630" i="16"/>
  <c r="D631" i="16"/>
  <c r="D632" i="16"/>
  <c r="D633" i="16"/>
  <c r="D634" i="16"/>
  <c r="D635" i="16"/>
  <c r="D636" i="16"/>
  <c r="D637" i="16"/>
  <c r="D638" i="16"/>
  <c r="D639" i="16"/>
  <c r="D640" i="16"/>
  <c r="D641" i="16"/>
  <c r="D642" i="16"/>
  <c r="D643" i="16"/>
  <c r="D644" i="16"/>
  <c r="D645" i="16"/>
  <c r="D646" i="16"/>
  <c r="D647" i="16"/>
  <c r="D648" i="16"/>
  <c r="D649" i="16"/>
  <c r="D650" i="16"/>
  <c r="D651" i="16"/>
  <c r="D652" i="16"/>
  <c r="D653" i="16"/>
  <c r="D654" i="16"/>
  <c r="D655" i="16"/>
  <c r="D656" i="16"/>
  <c r="D657" i="16"/>
  <c r="D658" i="16"/>
  <c r="D659" i="16"/>
  <c r="D660" i="16"/>
  <c r="D661" i="16"/>
  <c r="D662" i="16"/>
  <c r="D663" i="16"/>
  <c r="D664" i="16"/>
  <c r="D665" i="16"/>
  <c r="D666" i="16"/>
  <c r="D667" i="16"/>
  <c r="D668" i="16"/>
  <c r="D669" i="16"/>
  <c r="D670" i="16"/>
  <c r="D671" i="16"/>
  <c r="D672" i="16"/>
  <c r="D673" i="16"/>
  <c r="D674" i="16"/>
  <c r="D675" i="16"/>
  <c r="D676" i="16"/>
  <c r="D677" i="16"/>
  <c r="D678" i="16"/>
  <c r="D679" i="16"/>
  <c r="D680" i="16"/>
  <c r="D681" i="16"/>
  <c r="D682" i="16"/>
  <c r="D683" i="16"/>
  <c r="D684" i="16"/>
  <c r="D685" i="16"/>
  <c r="D686" i="16"/>
  <c r="D687" i="16"/>
  <c r="D688" i="16"/>
  <c r="D689" i="16"/>
  <c r="D690" i="16"/>
  <c r="D691" i="16"/>
  <c r="D692" i="16"/>
  <c r="D693" i="16"/>
  <c r="D694" i="16"/>
  <c r="D695" i="16"/>
  <c r="D696" i="16"/>
  <c r="D697" i="16"/>
  <c r="D698" i="16"/>
  <c r="D699" i="16"/>
  <c r="D700" i="16"/>
  <c r="D701" i="16"/>
  <c r="D2" i="16"/>
  <c r="F2" i="16"/>
  <c r="E2" i="16"/>
  <c r="B4" i="3"/>
  <c r="B3" i="3"/>
  <c r="B2" i="3"/>
  <c r="K25" i="2"/>
  <c r="K27" i="2" s="1"/>
  <c r="K29" i="2" s="1"/>
  <c r="K26" i="2"/>
  <c r="K28" i="2"/>
  <c r="K30" i="2" s="1"/>
  <c r="K24" i="2"/>
  <c r="J24" i="2"/>
  <c r="I26" i="2"/>
  <c r="I27" i="2"/>
  <c r="I28" i="2"/>
  <c r="I29" i="2"/>
  <c r="I30" i="2"/>
  <c r="I25" i="2"/>
  <c r="I24" i="2"/>
  <c r="H25" i="2" a="1"/>
  <c r="H25" i="2" s="1"/>
  <c r="H26" i="2" a="1"/>
  <c r="H26" i="2"/>
  <c r="H27" i="2" a="1"/>
  <c r="H27" i="2" s="1"/>
  <c r="H28" i="2" a="1"/>
  <c r="H28" i="2"/>
  <c r="H29" i="2" a="1"/>
  <c r="H29" i="2" s="1"/>
  <c r="H30" i="2" a="1"/>
  <c r="H30" i="2"/>
  <c r="H24" i="2" a="1"/>
  <c r="H24" i="2" s="1"/>
  <c r="G25" i="2"/>
  <c r="G26" i="2"/>
  <c r="G27" i="2"/>
  <c r="G28" i="2"/>
  <c r="G29" i="2"/>
  <c r="G30" i="2"/>
  <c r="G24" i="2"/>
  <c r="C20" i="2"/>
  <c r="C17" i="2"/>
  <c r="C14" i="2"/>
  <c r="D11" i="2"/>
  <c r="B10" i="2"/>
  <c r="B9" i="2"/>
  <c r="D7" i="2"/>
  <c r="C6" i="2"/>
  <c r="B5" i="2"/>
  <c r="B3" i="2"/>
  <c r="B2" i="2"/>
  <c r="B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<sst xmlns="http://schemas.openxmlformats.org/spreadsheetml/2006/main" count="2889" uniqueCount="538">
  <si>
    <t>name</t>
  </si>
  <si>
    <t>year</t>
  </si>
  <si>
    <t>selling_price</t>
  </si>
  <si>
    <t>km_driven</t>
  </si>
  <si>
    <t>fuel</t>
  </si>
  <si>
    <t>seller_type</t>
  </si>
  <si>
    <t>transmission</t>
  </si>
  <si>
    <t>owner</t>
  </si>
  <si>
    <t>mileage</t>
  </si>
  <si>
    <t>engine</t>
  </si>
  <si>
    <t>max_power</t>
  </si>
  <si>
    <t>torque</t>
  </si>
  <si>
    <t>seats</t>
  </si>
  <si>
    <t>Maruti Swift Dzire VDI</t>
  </si>
  <si>
    <t>Diesel</t>
  </si>
  <si>
    <t>Individual</t>
  </si>
  <si>
    <t>Manual</t>
  </si>
  <si>
    <t>First Owner</t>
  </si>
  <si>
    <t>23.4 kmpl</t>
  </si>
  <si>
    <t>1248 CC</t>
  </si>
  <si>
    <t>74 bhp</t>
  </si>
  <si>
    <t>190Nm@ 2000rpm</t>
  </si>
  <si>
    <t>Skoda Rapid 1.5 TDI Ambition</t>
  </si>
  <si>
    <t>Second Owner</t>
  </si>
  <si>
    <t>21.14 kmpl</t>
  </si>
  <si>
    <t>1498 CC</t>
  </si>
  <si>
    <t>103.52 bhp</t>
  </si>
  <si>
    <t>250Nm@ 1500-2500rpm</t>
  </si>
  <si>
    <t>Honda City 2017-2020 EXi</t>
  </si>
  <si>
    <t>Petrol</t>
  </si>
  <si>
    <t>Third Owner</t>
  </si>
  <si>
    <t>17.7 kmpl</t>
  </si>
  <si>
    <t>1497 CC</t>
  </si>
  <si>
    <t>78 bhp</t>
  </si>
  <si>
    <t>12.7@ 2,700(kgm@ rpm)</t>
  </si>
  <si>
    <t>Hyundai i20 Sportz Diesel</t>
  </si>
  <si>
    <t>23.0 kmpl</t>
  </si>
  <si>
    <t>1396 CC</t>
  </si>
  <si>
    <t>90 bhp</t>
  </si>
  <si>
    <t>22.4 kgm at 1750-2750rpm</t>
  </si>
  <si>
    <t>Maruti Swift VXI BSIII</t>
  </si>
  <si>
    <t>16.1 kmpl</t>
  </si>
  <si>
    <t>1298 CC</t>
  </si>
  <si>
    <t>88.2 bhp</t>
  </si>
  <si>
    <t>11.5@ 4,500(kgm@ rpm)</t>
  </si>
  <si>
    <t>Hyundai Xcent 1.2 VTVT E Plus</t>
  </si>
  <si>
    <t>20.14 kmpl</t>
  </si>
  <si>
    <t>1197 CC</t>
  </si>
  <si>
    <t>81.86 bhp</t>
  </si>
  <si>
    <t>113.75nm@ 4000rpm</t>
  </si>
  <si>
    <t>Maruti Wagon R LXI DUO BSIII</t>
  </si>
  <si>
    <t>LPG</t>
  </si>
  <si>
    <t>17.3 km/kg</t>
  </si>
  <si>
    <t>1061 CC</t>
  </si>
  <si>
    <t>57.5 bhp</t>
  </si>
  <si>
    <t>7.8@ 4,500(kgm@ rpm)</t>
  </si>
  <si>
    <t>Maruti 800 DX BSII</t>
  </si>
  <si>
    <t>796 CC</t>
  </si>
  <si>
    <t>37 bhp</t>
  </si>
  <si>
    <t>59Nm@ 2500rpm</t>
  </si>
  <si>
    <t>Toyota Etios VXD</t>
  </si>
  <si>
    <t>23.59 kmpl</t>
  </si>
  <si>
    <t>1364 CC</t>
  </si>
  <si>
    <t>67.1 bhp</t>
  </si>
  <si>
    <t>170Nm@ 1800-2400rpm</t>
  </si>
  <si>
    <t>Ford Figo Diesel Celebration Edition</t>
  </si>
  <si>
    <t>20.0 kmpl</t>
  </si>
  <si>
    <t>1399 CC</t>
  </si>
  <si>
    <t>68.1 bhp</t>
  </si>
  <si>
    <t>160Nm@ 2000rpm</t>
  </si>
  <si>
    <t>Renault Duster 110PS Diesel RxL</t>
  </si>
  <si>
    <t>19.01 kmpl</t>
  </si>
  <si>
    <t>1461 CC</t>
  </si>
  <si>
    <t>108.45 bhp</t>
  </si>
  <si>
    <t>248Nm@ 2250rpm</t>
  </si>
  <si>
    <t>Maruti Zen LX</t>
  </si>
  <si>
    <t>17.3 kmpl</t>
  </si>
  <si>
    <t>993 CC</t>
  </si>
  <si>
    <t>60 bhp</t>
  </si>
  <si>
    <t>78Nm@ 4500rpm</t>
  </si>
  <si>
    <t>Maruti Swift Dzire VDi</t>
  </si>
  <si>
    <t>19.3 kmpl</t>
  </si>
  <si>
    <t>73.9 bhp</t>
  </si>
  <si>
    <t>Maruti Swift 1.3 VXi</t>
  </si>
  <si>
    <t>Maruti Wagon R LXI Minor</t>
  </si>
  <si>
    <t>18.9 kmpl</t>
  </si>
  <si>
    <t>67 bhp</t>
  </si>
  <si>
    <t>84Nm@ 3500rpm</t>
  </si>
  <si>
    <t>18.15 kmpl</t>
  </si>
  <si>
    <t>1198 CC</t>
  </si>
  <si>
    <t>82 bhp</t>
  </si>
  <si>
    <t>115Nm@ 3500-3600rpm</t>
  </si>
  <si>
    <t>24.52 kmpl</t>
  </si>
  <si>
    <t>88.5 bhp</t>
  </si>
  <si>
    <t>200Nm@ 1750rpm</t>
  </si>
  <si>
    <t>19.7 kmpl</t>
  </si>
  <si>
    <t>46.3 bhp</t>
  </si>
  <si>
    <t>62Nm@ 3000rpm</t>
  </si>
  <si>
    <t>Hyundai i20 2015-2017 Asta 1.4 CRDi</t>
  </si>
  <si>
    <t>22.54 kmpl</t>
  </si>
  <si>
    <t>88.73 bhp</t>
  </si>
  <si>
    <t>219.7Nm@ 1500-2750rpm</t>
  </si>
  <si>
    <t>Mahindra Verito 1.5 D4 BSIII</t>
  </si>
  <si>
    <t>21.0 kmpl</t>
  </si>
  <si>
    <t>64.1 bhp</t>
  </si>
  <si>
    <t>Honda WR-V i-DTEC VX</t>
  </si>
  <si>
    <t>25.5 kmpl</t>
  </si>
  <si>
    <t>98.6 bhp</t>
  </si>
  <si>
    <t>Maruti Swift Dzire ZDI</t>
  </si>
  <si>
    <t>26.59 kmpl</t>
  </si>
  <si>
    <t>Maruti SX4 ZDI</t>
  </si>
  <si>
    <t>21.5 kmpl</t>
  </si>
  <si>
    <t>88.8 bhp</t>
  </si>
  <si>
    <t>Tata Tigor 2017-2020 XZ</t>
  </si>
  <si>
    <t>20.3 kmpl</t>
  </si>
  <si>
    <t>1199 CC</t>
  </si>
  <si>
    <t>83.81 bhp</t>
  </si>
  <si>
    <t>114Nm@ 3500rpm</t>
  </si>
  <si>
    <t>Maruti Baleno Delta 1.2</t>
  </si>
  <si>
    <t>21.4 kmpl</t>
  </si>
  <si>
    <t>83.1 bhp</t>
  </si>
  <si>
    <t>115Nm@ 4000rpm</t>
  </si>
  <si>
    <t>Maruti Alto 800 LXI</t>
  </si>
  <si>
    <t>24.7 kmpl</t>
  </si>
  <si>
    <t>47.3 bhp</t>
  </si>
  <si>
    <t>69Nm@ 3500rpm</t>
  </si>
  <si>
    <t>Chevrolet Enjoy TCDi LTZ 7 Seater</t>
  </si>
  <si>
    <t>18.2 kmpl</t>
  </si>
  <si>
    <t>73.8 bhp</t>
  </si>
  <si>
    <t>172.5Nm@ 1750rpm</t>
  </si>
  <si>
    <t>Maruti Omni E MPI STD BS IV</t>
  </si>
  <si>
    <t>16.8 kmpl</t>
  </si>
  <si>
    <t>34.2 bhp</t>
  </si>
  <si>
    <t>Maruti Vitara Brezza LDi Option</t>
  </si>
  <si>
    <t>24.3 kmpl</t>
  </si>
  <si>
    <t>Fiat Palio 1.2 ELX</t>
  </si>
  <si>
    <t>Maruti Omni 8 Seater BSIV</t>
  </si>
  <si>
    <t>14.0 kmpl</t>
  </si>
  <si>
    <t>35 bhp</t>
  </si>
  <si>
    <t>6.1kgm@ 3000rpm</t>
  </si>
  <si>
    <t>Hyundai i20 1.2 Asta Dual Tone</t>
  </si>
  <si>
    <t>18.6 kmpl</t>
  </si>
  <si>
    <t>81.83 bhp</t>
  </si>
  <si>
    <t>114.7Nm@ 4000rpm</t>
  </si>
  <si>
    <t>Maruti Vitara Brezza LDi</t>
  </si>
  <si>
    <t>Maruti Alto 800 CNG LXI Optional</t>
  </si>
  <si>
    <t>CNG</t>
  </si>
  <si>
    <t>33.44 km/kg</t>
  </si>
  <si>
    <t>40.3 bhp</t>
  </si>
  <si>
    <t>60Nm@ 3500rpm</t>
  </si>
  <si>
    <t>Maruti Alto K10 VXI Airbag</t>
  </si>
  <si>
    <t>23.95 kmpl</t>
  </si>
  <si>
    <t>998 CC</t>
  </si>
  <si>
    <t>90Nm@ 3500rpm</t>
  </si>
  <si>
    <t>Hyundai Verna VTVT 1.6 SX Option</t>
  </si>
  <si>
    <t>17.0 kmpl</t>
  </si>
  <si>
    <t>1591 CC</t>
  </si>
  <si>
    <t>121.3 bhp</t>
  </si>
  <si>
    <t>151Nm@ 4850rpm</t>
  </si>
  <si>
    <t>Datsun GO D</t>
  </si>
  <si>
    <t>20.63 kmpl</t>
  </si>
  <si>
    <t>104Nm@ 4000rpm</t>
  </si>
  <si>
    <t>Tata Safari DICOR 2.2 LX 4x2</t>
  </si>
  <si>
    <t>13.93 kmpl</t>
  </si>
  <si>
    <t>2179 CC</t>
  </si>
  <si>
    <t>138.03 bhp</t>
  </si>
  <si>
    <t>320Nm@ 1700-2700rpm</t>
  </si>
  <si>
    <t>Maruti 800 Std</t>
  </si>
  <si>
    <t>Jeep Compass 1.4 Limited Plus BSIV</t>
  </si>
  <si>
    <t>Automatic</t>
  </si>
  <si>
    <t>16.0 kmpl</t>
  </si>
  <si>
    <t>1368 CC</t>
  </si>
  <si>
    <t>160.77 bhp</t>
  </si>
  <si>
    <t>250Nm@ 1750-2500rpm</t>
  </si>
  <si>
    <t>Honda City i VTEC VX</t>
  </si>
  <si>
    <t>Dealer</t>
  </si>
  <si>
    <t>17.8 kmpl</t>
  </si>
  <si>
    <t>117.3 bhp</t>
  </si>
  <si>
    <t>145Nm@ 4600rpm</t>
  </si>
  <si>
    <t>Honda City V MT</t>
  </si>
  <si>
    <t>116.3 bhp</t>
  </si>
  <si>
    <t>146Nm@ 4800rpm</t>
  </si>
  <si>
    <t>Maruti Swift Dzire VXi AT</t>
  </si>
  <si>
    <t>18.5 kmpl</t>
  </si>
  <si>
    <t>83.14 bhp</t>
  </si>
  <si>
    <t>Maruti Vitara Brezza VDi</t>
  </si>
  <si>
    <t>Maruti Alto K10 VXI</t>
  </si>
  <si>
    <t>67.05 bhp</t>
  </si>
  <si>
    <t>Toyota Fortuner 4x4 MT</t>
  </si>
  <si>
    <t>12.55 kmpl</t>
  </si>
  <si>
    <t>2982 CC</t>
  </si>
  <si>
    <t>168.5 bhp</t>
  </si>
  <si>
    <t>343Nm@ 1400-3400rpm</t>
  </si>
  <si>
    <t>Toyota Innova 2.5 G (Diesel) 7 Seater BS IV</t>
  </si>
  <si>
    <t>12.99 kmpl</t>
  </si>
  <si>
    <t>2494 CC</t>
  </si>
  <si>
    <t>100 bhp</t>
  </si>
  <si>
    <t>200Nm@ 1400-3400rpm</t>
  </si>
  <si>
    <t>Mercedes-Benz B Class B180</t>
  </si>
  <si>
    <t>14.8 kmpl</t>
  </si>
  <si>
    <t>2143 CC</t>
  </si>
  <si>
    <t>120.7 bhp</t>
  </si>
  <si>
    <t>200Nm@ 1250-4000rpm</t>
  </si>
  <si>
    <t>Honda Amaze S Diesel</t>
  </si>
  <si>
    <t>98.63 bhp</t>
  </si>
  <si>
    <t>Mitsubishi Pajero Sport 4X4</t>
  </si>
  <si>
    <t>13.5 kmpl</t>
  </si>
  <si>
    <t>2477 CC</t>
  </si>
  <si>
    <t>175.56 bhp</t>
  </si>
  <si>
    <t>400Nm@ 2000-2500rpm</t>
  </si>
  <si>
    <t>Honda City i DTEC S</t>
  </si>
  <si>
    <t>26.0 kmpl</t>
  </si>
  <si>
    <t>Maruti Ciaz Zeta</t>
  </si>
  <si>
    <t>20.65 kmpl</t>
  </si>
  <si>
    <t>1462 CC</t>
  </si>
  <si>
    <t>103.25 bhp</t>
  </si>
  <si>
    <t>138Nm@ 4400rpm</t>
  </si>
  <si>
    <t>Honda Jazz VX Diesel</t>
  </si>
  <si>
    <t>27.3 kmpl</t>
  </si>
  <si>
    <t>Toyota Innova Crysta 2.8 ZX AT BSIV</t>
  </si>
  <si>
    <t>11.36 kmpl</t>
  </si>
  <si>
    <t>2755 CC</t>
  </si>
  <si>
    <t>171.5 bhp</t>
  </si>
  <si>
    <t>360Nm@ 1200-3400rpm</t>
  </si>
  <si>
    <t>Toyota Innova 2.5 G (Diesel) 7 Seater</t>
  </si>
  <si>
    <t>100.6 bhp</t>
  </si>
  <si>
    <t>200Nm@ 1200-3600rpm</t>
  </si>
  <si>
    <t>Audi A6 2.0 TDI Technology</t>
  </si>
  <si>
    <t>17.68 kmpl</t>
  </si>
  <si>
    <t>1968 CC</t>
  </si>
  <si>
    <t>174.33 bhp</t>
  </si>
  <si>
    <t>380Nm@ 1750-2500rpm</t>
  </si>
  <si>
    <t>Toyota Corolla Altis 1.8 VL CVT</t>
  </si>
  <si>
    <t>14.28 kmpl</t>
  </si>
  <si>
    <t>1798 CC</t>
  </si>
  <si>
    <t>173Nm@ 4000rpm</t>
  </si>
  <si>
    <t>Audi A6 2.0 TDI  Design Edition</t>
  </si>
  <si>
    <t>18.53 kmpl</t>
  </si>
  <si>
    <t>187.74 bhp</t>
  </si>
  <si>
    <t>400Nm@ 1750-3000rpm</t>
  </si>
  <si>
    <t>Mercedes-Benz New C-Class 220 CDI AT</t>
  </si>
  <si>
    <t>14.84 kmpl</t>
  </si>
  <si>
    <t>170 bhp</t>
  </si>
  <si>
    <t>400Nm@ 1400-2800rpm</t>
  </si>
  <si>
    <t>Tata Manza ELAN Quadrajet BS IV</t>
  </si>
  <si>
    <t>21.12 kmpl</t>
  </si>
  <si>
    <t>200Nm@ 1750-3000rpm</t>
  </si>
  <si>
    <t>Hyundai i10 Magna</t>
  </si>
  <si>
    <t>20.36 kmpl</t>
  </si>
  <si>
    <t>78.9 bhp</t>
  </si>
  <si>
    <t>111.7Nm@ 4000rpm</t>
  </si>
  <si>
    <t>Hyundai i20 Asta 1.4 CRDi</t>
  </si>
  <si>
    <t>21.27 kmpl</t>
  </si>
  <si>
    <t>88.76 bhp</t>
  </si>
  <si>
    <t>219.6Nm@ 1500-2750rpm</t>
  </si>
  <si>
    <t>Ford Figo 1.2P Titanium MT</t>
  </si>
  <si>
    <t>18.16 kmpl</t>
  </si>
  <si>
    <t>1196 CC</t>
  </si>
  <si>
    <t>86.8 bhp</t>
  </si>
  <si>
    <t>112Nm@ 4000rpm</t>
  </si>
  <si>
    <t>Volkswagen Ameo 1.5 TDI Highline 16 Alloy</t>
  </si>
  <si>
    <t>22.0 kmpl</t>
  </si>
  <si>
    <t>108.495 bhp</t>
  </si>
  <si>
    <t>250Nm@ 1500-3000rpm</t>
  </si>
  <si>
    <t>Honda City i DTEC VX</t>
  </si>
  <si>
    <t>25.1 kmpl</t>
  </si>
  <si>
    <t>Maruti Wagon R AMT VXI</t>
  </si>
  <si>
    <t>20.51 kmpl</t>
  </si>
  <si>
    <t>Volkswagen Ameo 1.5 TDI Comfortline</t>
  </si>
  <si>
    <t>21.66 kmpl</t>
  </si>
  <si>
    <t>108.62 bhp</t>
  </si>
  <si>
    <t>Maruti Vitara Brezza ZDi Plus AMT</t>
  </si>
  <si>
    <t>Maruti Swift VDI Deca</t>
  </si>
  <si>
    <t>25.2 kmpl</t>
  </si>
  <si>
    <t>Maruti Swift Star VDI</t>
  </si>
  <si>
    <t>22.9 kmpl</t>
  </si>
  <si>
    <t>Maruti Ertiga ZXI</t>
  </si>
  <si>
    <t>16.02 kmpl</t>
  </si>
  <si>
    <t>1373 CC</t>
  </si>
  <si>
    <t>93.7 bhp</t>
  </si>
  <si>
    <t>130Nm@ 4000rpm</t>
  </si>
  <si>
    <t>Tata Indica DLS</t>
  </si>
  <si>
    <t>Volkswagen Vento Diesel Highline</t>
  </si>
  <si>
    <t>20.54 kmpl</t>
  </si>
  <si>
    <t>1598 CC</t>
  </si>
  <si>
    <t>103.6 bhp</t>
  </si>
  <si>
    <t>Toyota Innova 2.5 VX (Diesel) 8 Seater</t>
  </si>
  <si>
    <t>Ford EcoSport 1.5 TDCi Titanium Plus BSIV</t>
  </si>
  <si>
    <t>22.77 kmpl</t>
  </si>
  <si>
    <t>98.59 bhp</t>
  </si>
  <si>
    <t>205Nm@ 1750-3250rpm</t>
  </si>
  <si>
    <t>15.71 kmpl</t>
  </si>
  <si>
    <t>1998 CC</t>
  </si>
  <si>
    <t>189 bhp</t>
  </si>
  <si>
    <t>280Nm@ 1350-4600rpm</t>
  </si>
  <si>
    <t>23.1 kmpl</t>
  </si>
  <si>
    <t>67.04 bhp</t>
  </si>
  <si>
    <t>19.02 kmpl</t>
  </si>
  <si>
    <t>19.81 kmpl</t>
  </si>
  <si>
    <t>1086 CC</t>
  </si>
  <si>
    <t>68.05 bhp</t>
  </si>
  <si>
    <t>99.04Nm@ 4500rpm</t>
  </si>
  <si>
    <t>26.2 km/kg</t>
  </si>
  <si>
    <t>58.2 bhp</t>
  </si>
  <si>
    <t>77Nm@ 3500rpm</t>
  </si>
  <si>
    <t>Volkswagen Polo 1.2 MPI Comfortline</t>
  </si>
  <si>
    <t>16.47 kmpl</t>
  </si>
  <si>
    <t>110Nm@ 3750rpm</t>
  </si>
  <si>
    <t>Hyundai i10 Magna 1.1L</t>
  </si>
  <si>
    <t>Volkswagen Vento Petrol Highline</t>
  </si>
  <si>
    <t>15.04 kmpl</t>
  </si>
  <si>
    <t>153Nm@ 3800rpm</t>
  </si>
  <si>
    <t>Maruti Zen Estilo LXI BSIII</t>
  </si>
  <si>
    <t>Hyundai i20 Asta Optional with Sunroof 1.2</t>
  </si>
  <si>
    <t>82.85 bhp</t>
  </si>
  <si>
    <t>113.7Nm@ 4000rpm</t>
  </si>
  <si>
    <t>Maruti Swift Dzire LDI</t>
  </si>
  <si>
    <t>Hyundai Xcent 1.2 Kappa SX Option AT</t>
  </si>
  <si>
    <t>19.1 kmpl</t>
  </si>
  <si>
    <t>114Nm@ 4000rpm</t>
  </si>
  <si>
    <t>Maruti Alto LX BSIII</t>
  </si>
  <si>
    <t>Hyundai i20 1.4 Asta Option</t>
  </si>
  <si>
    <t>Maruti Wagon R VXI</t>
  </si>
  <si>
    <t>21.79 kmpl</t>
  </si>
  <si>
    <t>Tata Manza Aura (ABS) Quadrajet</t>
  </si>
  <si>
    <t>18.8 kmpl</t>
  </si>
  <si>
    <t>Maruti Swift VXI</t>
  </si>
  <si>
    <t>21.21 kmpl</t>
  </si>
  <si>
    <t>81.80 bhp</t>
  </si>
  <si>
    <t>113Nm@ 4200rpm</t>
  </si>
  <si>
    <t>Maruti Eeco 7 Seater Standard BSIV</t>
  </si>
  <si>
    <t>15.37 kmpl</t>
  </si>
  <si>
    <t>73 bhp</t>
  </si>
  <si>
    <t>101Nm@ 3000rpm</t>
  </si>
  <si>
    <t>Maruti Baleno Zeta 1.2</t>
  </si>
  <si>
    <t>Mahindra Scorpio VLX AT AIRBAG BSIV</t>
  </si>
  <si>
    <t>11.79 kmpl</t>
  </si>
  <si>
    <t>120 bhp</t>
  </si>
  <si>
    <t>290Nm@ 1800-2800rpm</t>
  </si>
  <si>
    <t>Ford Freestyle Titanium Petrol BSIV</t>
  </si>
  <si>
    <t>19.0 kmpl</t>
  </si>
  <si>
    <t>1194 CC</t>
  </si>
  <si>
    <t>94.68 bhp</t>
  </si>
  <si>
    <t>120Nm@ 4250rpm</t>
  </si>
  <si>
    <t>Hyundai Verna VTVT 1.6 SX</t>
  </si>
  <si>
    <t>Volkswagen Passat 1.8 TSI MT</t>
  </si>
  <si>
    <t>14.3 kmpl</t>
  </si>
  <si>
    <t>160 bhp</t>
  </si>
  <si>
    <t>250Nm@ 1500~4500rpm</t>
  </si>
  <si>
    <t>Tata Indica Vista Aura 1.2 Safire (ABS) BS IV</t>
  </si>
  <si>
    <t>15.8 kmpl</t>
  </si>
  <si>
    <t>1172 CC</t>
  </si>
  <si>
    <t>65 bhp</t>
  </si>
  <si>
    <t>96 Nm at 3000 rpm</t>
  </si>
  <si>
    <t>Mahindra XUV500 W11 Option AWD</t>
  </si>
  <si>
    <t>15.1 kmpl</t>
  </si>
  <si>
    <t>155 bhp</t>
  </si>
  <si>
    <t>360Nm@ 1750-2800rpm</t>
  </si>
  <si>
    <t>Tata Indigo CS LS (TDI) BS-III</t>
  </si>
  <si>
    <t>19.09 kmpl</t>
  </si>
  <si>
    <t>1405 CC</t>
  </si>
  <si>
    <t>69.01 bhp</t>
  </si>
  <si>
    <t>135Nm@ 2500rpm</t>
  </si>
  <si>
    <t>Hyundai Verna 1.6 SX</t>
  </si>
  <si>
    <t>22.32 kmpl</t>
  </si>
  <si>
    <t>1582 CC</t>
  </si>
  <si>
    <t>126.32 bhp</t>
  </si>
  <si>
    <t>259.8Nm@ 1900-2750rpm</t>
  </si>
  <si>
    <t>Hyundai i20 Magna 1.4 CRDi (Diesel)</t>
  </si>
  <si>
    <t>21.9 kmpl</t>
  </si>
  <si>
    <t>Toyota Corolla Altis G</t>
  </si>
  <si>
    <t>14.53 kmpl</t>
  </si>
  <si>
    <t>138.1 bhp</t>
  </si>
  <si>
    <t>Maruti Celerio VXI</t>
  </si>
  <si>
    <t>21.63 kmpl</t>
  </si>
  <si>
    <t>Maruti Vitara Brezza ZDi Plus Dual Tone</t>
  </si>
  <si>
    <t>Maruti Swift Dzire VXI</t>
  </si>
  <si>
    <t>20.85 kmpl</t>
  </si>
  <si>
    <t>Maruti Wagon R VXI BS IV</t>
  </si>
  <si>
    <t>Maruti Swift VDI BSIV</t>
  </si>
  <si>
    <t>Nissan Terrano XL 85 PS</t>
  </si>
  <si>
    <t>20.45 kmpl</t>
  </si>
  <si>
    <t>83.8 bhp</t>
  </si>
  <si>
    <t>200Nm@ 1900rpm</t>
  </si>
  <si>
    <t>Hyundai Creta 1.6 CRDi SX</t>
  </si>
  <si>
    <t>19.67 kmpl</t>
  </si>
  <si>
    <t>126.2 bhp</t>
  </si>
  <si>
    <t>259.9Nm@ 1900-2750rpm</t>
  </si>
  <si>
    <t>Ford EcoSport 1.5 Diesel Titanium Plus BSIV</t>
  </si>
  <si>
    <t>98.96 bhp</t>
  </si>
  <si>
    <t>Fourth &amp; Above Owner</t>
  </si>
  <si>
    <t>Renault KWID 1.0</t>
  </si>
  <si>
    <t>23.01 kmpl</t>
  </si>
  <si>
    <t>999 CC</t>
  </si>
  <si>
    <t>91Nm@ 4250rpm</t>
  </si>
  <si>
    <t>Maruti Alto LXi</t>
  </si>
  <si>
    <t>Maruti Ertiga VDI</t>
  </si>
  <si>
    <t>20.77 kmpl</t>
  </si>
  <si>
    <t>Hyundai Santro Xing GLS</t>
  </si>
  <si>
    <t>17.92 kmpl</t>
  </si>
  <si>
    <t>62.1 bhp</t>
  </si>
  <si>
    <t>96.1Nm@ 3000rpm</t>
  </si>
  <si>
    <t>Honda Amaze S i-VTEC</t>
  </si>
  <si>
    <t>86.7 bhp</t>
  </si>
  <si>
    <t>109Nm@ 4500rpm</t>
  </si>
  <si>
    <t>Audi Q5 35TDI Premium Plus</t>
  </si>
  <si>
    <t>17.01 kmpl</t>
  </si>
  <si>
    <t>188 bhp</t>
  </si>
  <si>
    <t>400nm@ 1750-3000rpm</t>
  </si>
  <si>
    <t>Lexus ES 300h</t>
  </si>
  <si>
    <t>22.37 kmpl</t>
  </si>
  <si>
    <t>2487 CC</t>
  </si>
  <si>
    <t>214.56 bhp</t>
  </si>
  <si>
    <t>202Nm@ 3600-5200rpm</t>
  </si>
  <si>
    <t>Jaguar XF 2.0 Diesel Portfolio</t>
  </si>
  <si>
    <t>19.33 kmpl</t>
  </si>
  <si>
    <t>1999 CC</t>
  </si>
  <si>
    <t>177 bhp</t>
  </si>
  <si>
    <t>430Nm@ 1750-2500rpm</t>
  </si>
  <si>
    <t>Jeep Wrangler 2016-2019 3.6 4X4</t>
  </si>
  <si>
    <t>9.5 kmpl</t>
  </si>
  <si>
    <t>3604 CC</t>
  </si>
  <si>
    <t>280 bhp</t>
  </si>
  <si>
    <t>347Nm@ 4300rpm</t>
  </si>
  <si>
    <t>Land Rover Discovery Sport TD4 SE</t>
  </si>
  <si>
    <t>12.83 kmpl</t>
  </si>
  <si>
    <t>148.31 bhp</t>
  </si>
  <si>
    <t>382nm@ 1750-2250rpm</t>
  </si>
  <si>
    <t>Mercedes-Benz S-Class S 350 CDI</t>
  </si>
  <si>
    <t>2987 CC</t>
  </si>
  <si>
    <t>254.79 bhp</t>
  </si>
  <si>
    <t>620Nm@ 1600-2400rpm</t>
  </si>
  <si>
    <t>BMW 5 Series 520d Sport Line</t>
  </si>
  <si>
    <t>22.48 kmpl</t>
  </si>
  <si>
    <t>1995 CC</t>
  </si>
  <si>
    <t>400Nm@ 1750-2500rpm</t>
  </si>
  <si>
    <t>BMW X1 sDrive 20D xLine</t>
  </si>
  <si>
    <t>BMW X4 M Sport X xDrive20d</t>
  </si>
  <si>
    <t>16.78 kmpl</t>
  </si>
  <si>
    <t>190 bhp</t>
  </si>
  <si>
    <t>Skoda Superb LK 1.8 TSI AT</t>
  </si>
  <si>
    <t>14.67 kmpl</t>
  </si>
  <si>
    <t>177.46 bhp</t>
  </si>
  <si>
    <t>250@ 1250-5000rpm</t>
  </si>
  <si>
    <t>Mercedes-Benz E-Class E250 Edition E</t>
  </si>
  <si>
    <t>15.0 kmpl</t>
  </si>
  <si>
    <t>204 bhp</t>
  </si>
  <si>
    <t>500Nm@ 1600-1800rpm</t>
  </si>
  <si>
    <t>MG Hector Sharp AT BSIV</t>
  </si>
  <si>
    <t>13.96 kmpl</t>
  </si>
  <si>
    <t>1451 CC</t>
  </si>
  <si>
    <t>141 bhp</t>
  </si>
  <si>
    <t>250Nm@ 1600-3600rpm</t>
  </si>
  <si>
    <t>Honda City i-VTEC CVT VX</t>
  </si>
  <si>
    <t>18.0 kmpl</t>
  </si>
  <si>
    <t>117.6 bhp</t>
  </si>
  <si>
    <t>Toyota Corolla Altis 1.8 G CVT</t>
  </si>
  <si>
    <t>Volvo XC40 D4 R-Design</t>
  </si>
  <si>
    <t>1969 CC</t>
  </si>
  <si>
    <t>400Nm</t>
  </si>
  <si>
    <t>Audi Q7 35 TDI Quattro Premium</t>
  </si>
  <si>
    <t>12.07 kmpl</t>
  </si>
  <si>
    <t>2967 CC</t>
  </si>
  <si>
    <t>241.4 bhp</t>
  </si>
  <si>
    <t>550Nm@ 1750-2750rpm</t>
  </si>
  <si>
    <t>Maruti Ciaz ZDi</t>
  </si>
  <si>
    <t>26.21 kmpl</t>
  </si>
  <si>
    <t>282 bhp</t>
  </si>
  <si>
    <t>490Nm@ 1600rpm</t>
  </si>
  <si>
    <t>BMW 5 Series 523i</t>
  </si>
  <si>
    <t>10.8 kmpl</t>
  </si>
  <si>
    <t>2497 CC</t>
  </si>
  <si>
    <t>150 bhp</t>
  </si>
  <si>
    <t>250 Nm at 2750 rpm</t>
  </si>
  <si>
    <t>MEAN</t>
  </si>
  <si>
    <t>MEDIAN</t>
  </si>
  <si>
    <t>MODE</t>
  </si>
  <si>
    <t>SUM</t>
  </si>
  <si>
    <t>SUMIF</t>
  </si>
  <si>
    <t>SUMIFS</t>
  </si>
  <si>
    <t>COUNT</t>
  </si>
  <si>
    <t>COUNTA</t>
  </si>
  <si>
    <t>COUNTIFS</t>
  </si>
  <si>
    <t>VLOOKUP</t>
  </si>
  <si>
    <t>HLOOKUP</t>
  </si>
  <si>
    <t>XLOOKUP</t>
  </si>
  <si>
    <t>Model Name</t>
  </si>
  <si>
    <t>Fuel Type</t>
  </si>
  <si>
    <t>MODEL NAME</t>
  </si>
  <si>
    <t>PRICE</t>
  </si>
  <si>
    <t>TANSMISSION TYPE</t>
  </si>
  <si>
    <t>AUTOMATIC</t>
  </si>
  <si>
    <t>MANUAL</t>
  </si>
  <si>
    <t>TRANSMISSION TYPE</t>
  </si>
  <si>
    <t>Hyundai I20 Elite</t>
  </si>
  <si>
    <t>Name</t>
  </si>
  <si>
    <t>Sellling_price</t>
  </si>
  <si>
    <t>Km-Driven</t>
  </si>
  <si>
    <t>Fuel</t>
  </si>
  <si>
    <t>Logical test using IF</t>
  </si>
  <si>
    <t>Logical test using IFS</t>
  </si>
  <si>
    <t>Logical test using IFNA</t>
  </si>
  <si>
    <t>Logical test using INDEX</t>
  </si>
  <si>
    <t>Altroz</t>
  </si>
  <si>
    <t>Date</t>
  </si>
  <si>
    <t>Logical test using DATE &amp; Time</t>
  </si>
  <si>
    <t>No Such Model</t>
  </si>
  <si>
    <t>Function</t>
  </si>
  <si>
    <t>Results</t>
  </si>
  <si>
    <t>Ref cell</t>
  </si>
  <si>
    <t>Ref values</t>
  </si>
  <si>
    <t>(All)</t>
  </si>
  <si>
    <t>Grand Total</t>
  </si>
  <si>
    <t>Row Labels</t>
  </si>
  <si>
    <t>Column Labels</t>
  </si>
  <si>
    <t>Country</t>
  </si>
  <si>
    <t>Product</t>
  </si>
  <si>
    <t>Units Sold</t>
  </si>
  <si>
    <t>Revenue</t>
  </si>
  <si>
    <t>Cost</t>
  </si>
  <si>
    <t>Profit</t>
  </si>
  <si>
    <t>India</t>
  </si>
  <si>
    <t>Chocolate Chip</t>
  </si>
  <si>
    <t>Fortune Cookie</t>
  </si>
  <si>
    <t>Oatmeal Raisin</t>
  </si>
  <si>
    <t>Snickerdoodle</t>
  </si>
  <si>
    <t>Sugar</t>
  </si>
  <si>
    <t>White Chocolate Macadamia Nut</t>
  </si>
  <si>
    <t>United Kingdom</t>
  </si>
  <si>
    <t>Philippines</t>
  </si>
  <si>
    <t>Malaysia</t>
  </si>
  <si>
    <t>United States</t>
  </si>
  <si>
    <t>Sum of Profit</t>
  </si>
  <si>
    <t>Qtr3</t>
  </si>
  <si>
    <t>Qtr4</t>
  </si>
  <si>
    <t>Qtr1</t>
  </si>
  <si>
    <t>Qtr2</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</si>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</sst>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quot;₹&quot;\ #,##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5">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xf numFmtId="0" fontId="0" fillId="0" borderId="1" xfId="0" applyBorder="1" applyAlignment="1">
      <alignment horizontal="center" vertical="center"/>
    </xf>
    <xf numFmtId="0" fontId="0" fillId="0" borderId="2" xfId="0" applyBorder="1" applyAlignment="1">
      <alignment horizontal="center" vertical="center"/>
    </xf>
    <xf numFmtId="0" fontId="1" fillId="0" borderId="3" xfId="0" applyFont="1" applyBorder="1" applyAlignment="1">
      <alignment horizontal="center" vertical="center"/>
    </xf>
    <xf numFmtId="0" fontId="0" fillId="0" borderId="4" xfId="0" applyBorder="1"/>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4" xfId="0" applyFont="1" applyBorder="1" applyAlignment="1">
      <alignment horizontal="center" vertical="center"/>
    </xf>
    <xf numFmtId="14" fontId="0" fillId="0" borderId="4" xfId="0" applyNumberFormat="1" applyBorder="1"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xf>
    <xf numFmtId="0" fontId="0" fillId="0" borderId="0" xfId="0" pivotButton="1"/>
    <xf numFmtId="0" fontId="0" fillId="0" borderId="0" xfId="0" applyAlignment="1">
      <alignment horizontal="left"/>
    </xf>
    <xf numFmtId="14" fontId="0" fillId="0" borderId="0" xfId="0" applyNumberFormat="1"/>
    <xf numFmtId="164" fontId="0" fillId="0" borderId="0" xfId="0" applyNumberFormat="1"/>
    <xf numFmtId="165" fontId="0" fillId="0" borderId="0" xfId="0" applyNumberFormat="1"/>
    <xf numFmtId="2" fontId="0" fillId="0" borderId="0" xfId="0" applyNumberFormat="1"/>
    <xf numFmtId="2" fontId="0" fillId="0" borderId="4" xfId="0" applyNumberFormat="1" applyBorder="1" applyAlignment="1">
      <alignment horizontal="center" vertical="center"/>
    </xf>
    <xf numFmtId="165" fontId="0" fillId="0" borderId="4" xfId="0" applyNumberFormat="1" applyBorder="1" applyAlignment="1">
      <alignment horizontal="center" vertical="center"/>
    </xf>
    <xf numFmtId="14" fontId="0" fillId="0" borderId="11" xfId="0" applyNumberFormat="1" applyBorder="1" applyAlignment="1">
      <alignment horizontal="center" vertical="center"/>
    </xf>
    <xf numFmtId="2" fontId="0" fillId="0" borderId="9" xfId="0" applyNumberFormat="1" applyBorder="1" applyAlignment="1">
      <alignment horizontal="center" vertical="center"/>
    </xf>
    <xf numFmtId="165" fontId="0" fillId="0" borderId="9" xfId="0" applyNumberFormat="1" applyBorder="1" applyAlignment="1">
      <alignment horizontal="center" vertical="center"/>
    </xf>
    <xf numFmtId="14" fontId="0" fillId="0" borderId="12" xfId="0" applyNumberForma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6" xfId="0" applyNumberFormat="1" applyFont="1" applyBorder="1" applyAlignment="1">
      <alignment horizontal="center" vertical="center"/>
    </xf>
    <xf numFmtId="165" fontId="1" fillId="0" borderId="6" xfId="0" applyNumberFormat="1" applyFont="1" applyBorder="1" applyAlignment="1">
      <alignment horizontal="center" vertical="center"/>
    </xf>
    <xf numFmtId="14" fontId="1" fillId="0" borderId="10" xfId="0" applyNumberFormat="1" applyFont="1" applyBorder="1" applyAlignment="1">
      <alignment horizontal="center" vertical="center"/>
    </xf>
  </cellXfs>
  <cellStyles count="1">
    <cellStyle name="Normal" xfId="0" builtinId="0"/>
  </cellStyles>
  <dxfs count="7">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5.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4.xml"/><Relationship Id="rId11" Type="http://schemas.openxmlformats.org/officeDocument/2006/relationships/pivotCacheDefinition" Target="pivotCache/pivotCacheDefinition1.xml"/><Relationship Id="rId5" Type="http://schemas.openxmlformats.org/officeDocument/2006/relationships/chartsheet" Target="chartsheets/sheet2.xml"/><Relationship Id="rId15" Type="http://schemas.microsoft.com/office/2011/relationships/timelineCache" Target="timelineCaches/timelineCache1.xml"/><Relationship Id="rId10" Type="http://schemas.openxmlformats.org/officeDocument/2006/relationships/worksheet" Target="worksheets/sheet8.xml"/><Relationship Id="rId19" Type="http://schemas.openxmlformats.org/officeDocument/2006/relationships/sheetMetadata" Target="metadata.xml"/><Relationship Id="rId4" Type="http://schemas.openxmlformats.org/officeDocument/2006/relationships/chartsheet" Target="chartsheets/sheet1.xml"/><Relationship Id="rId9" Type="http://schemas.openxmlformats.org/officeDocument/2006/relationships/worksheet" Target="worksheets/sheet7.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Overview</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2713648293963253"/>
          <c:y val="0.12265055409740447"/>
          <c:w val="0.82053018372703412"/>
          <c:h val="0.72088764946048411"/>
        </c:manualLayout>
      </c:layout>
      <c:lineChart>
        <c:grouping val="standard"/>
        <c:varyColors val="0"/>
        <c:ser>
          <c:idx val="0"/>
          <c:order val="0"/>
          <c:tx>
            <c:strRef>
              <c:f>'Sample data'!$C$1</c:f>
              <c:strCache>
                <c:ptCount val="1"/>
                <c:pt idx="0">
                  <c:v>selling_price</c:v>
                </c:pt>
              </c:strCache>
            </c:strRef>
          </c:tx>
          <c:spPr>
            <a:ln w="9525" cap="rnd">
              <a:solidFill>
                <a:schemeClr val="accent1"/>
              </a:solidFill>
              <a:round/>
            </a:ln>
            <a:effectLst>
              <a:outerShdw blurRad="57150" dist="19050" dir="5400000" algn="ctr" rotWithShape="0">
                <a:srgbClr val="000000">
                  <a:alpha val="63000"/>
                </a:srgbClr>
              </a:outerShdw>
            </a:effectLst>
          </c:spPr>
          <c:marker>
            <c:symbol val="none"/>
          </c:marker>
          <c:trendline>
            <c:spPr>
              <a:ln w="19050" cap="rnd">
                <a:solidFill>
                  <a:schemeClr val="accent1"/>
                </a:solidFill>
                <a:prstDash val="sysDash"/>
              </a:ln>
              <a:effectLst/>
            </c:spPr>
            <c:trendlineType val="linear"/>
            <c:dispRSqr val="0"/>
            <c:dispEq val="0"/>
          </c:trendline>
          <c:trendline>
            <c:spPr>
              <a:ln w="19050" cap="rnd">
                <a:solidFill>
                  <a:schemeClr val="accent1"/>
                </a:solidFill>
                <a:prstDash val="sysDash"/>
              </a:ln>
              <a:effectLst/>
            </c:spPr>
            <c:trendlineType val="linear"/>
            <c:forward val="2"/>
            <c:dispRSqr val="0"/>
            <c:dispEq val="0"/>
          </c:trendline>
          <c:trendline>
            <c:spPr>
              <a:ln w="19050" cap="rnd">
                <a:solidFill>
                  <a:schemeClr val="accent1"/>
                </a:solidFill>
                <a:prstDash val="sysDash"/>
              </a:ln>
              <a:effectLst/>
            </c:spPr>
            <c:trendlineType val="linear"/>
            <c:forward val="2"/>
            <c:dispRSqr val="0"/>
            <c:dispEq val="0"/>
          </c:trendline>
          <c:cat>
            <c:strRef>
              <c:extLst>
                <c:ext xmlns:c15="http://schemas.microsoft.com/office/drawing/2012/chart" uri="{02D57815-91ED-43cb-92C2-25804820EDAC}">
                  <c15:fullRef>
                    <c15:sqref>'Sample data'!$A$2:$A$151</c15:sqref>
                  </c15:fullRef>
                </c:ext>
              </c:extLst>
              <c:f>('Sample data'!$A$2:$A$6,'Sample data'!$A$9:$A$13)</c:f>
              <c:strCache>
                <c:ptCount val="10"/>
                <c:pt idx="0">
                  <c:v>Maruti Swift Dzire VDI</c:v>
                </c:pt>
                <c:pt idx="1">
                  <c:v>Skoda Rapid 1.5 TDI Ambition</c:v>
                </c:pt>
                <c:pt idx="2">
                  <c:v>Honda City 2017-2020 EXi</c:v>
                </c:pt>
                <c:pt idx="3">
                  <c:v>Hyundai i20 Sportz Diesel</c:v>
                </c:pt>
                <c:pt idx="4">
                  <c:v>Maruti Swift VXI BSIII</c:v>
                </c:pt>
                <c:pt idx="5">
                  <c:v>Maruti 800 DX BSII</c:v>
                </c:pt>
                <c:pt idx="6">
                  <c:v>Toyota Etios VXD</c:v>
                </c:pt>
                <c:pt idx="7">
                  <c:v>Ford Figo Diesel Celebration Edition</c:v>
                </c:pt>
                <c:pt idx="8">
                  <c:v>Renault Duster 110PS Diesel RxL</c:v>
                </c:pt>
                <c:pt idx="9">
                  <c:v>Maruti Zen LX</c:v>
                </c:pt>
              </c:strCache>
            </c:strRef>
          </c:cat>
          <c:val>
            <c:numRef>
              <c:extLst>
                <c:ext xmlns:c15="http://schemas.microsoft.com/office/drawing/2012/chart" uri="{02D57815-91ED-43cb-92C2-25804820EDAC}">
                  <c15:fullRef>
                    <c15:sqref>'Sample data'!$C$2:$C$151</c15:sqref>
                  </c15:fullRef>
                </c:ext>
              </c:extLst>
              <c:f>('Sample data'!$C$2:$C$6,'Sample data'!$C$9:$C$13)</c:f>
              <c:numCache>
                <c:formatCode>General</c:formatCode>
                <c:ptCount val="10"/>
                <c:pt idx="0">
                  <c:v>450000</c:v>
                </c:pt>
                <c:pt idx="1">
                  <c:v>370000</c:v>
                </c:pt>
                <c:pt idx="2">
                  <c:v>158000</c:v>
                </c:pt>
                <c:pt idx="3">
                  <c:v>225000</c:v>
                </c:pt>
                <c:pt idx="4">
                  <c:v>130000</c:v>
                </c:pt>
                <c:pt idx="5">
                  <c:v>45000</c:v>
                </c:pt>
                <c:pt idx="6">
                  <c:v>350000</c:v>
                </c:pt>
                <c:pt idx="7">
                  <c:v>200000</c:v>
                </c:pt>
                <c:pt idx="8">
                  <c:v>500000</c:v>
                </c:pt>
                <c:pt idx="9">
                  <c:v>92000</c:v>
                </c:pt>
              </c:numCache>
            </c:numRef>
          </c:val>
          <c:smooth val="0"/>
          <c:extLst>
            <c:ext xmlns:c16="http://schemas.microsoft.com/office/drawing/2014/chart" uri="{C3380CC4-5D6E-409C-BE32-E72D297353CC}">
              <c16:uniqueId val="{00000003-791A-4A4B-A79D-940EA33196A1}"/>
            </c:ext>
          </c:extLst>
        </c:ser>
        <c:dLbls>
          <c:showLegendKey val="0"/>
          <c:showVal val="0"/>
          <c:showCatName val="0"/>
          <c:showSerName val="0"/>
          <c:showPercent val="0"/>
          <c:showBubbleSize val="0"/>
        </c:dLbls>
        <c:smooth val="0"/>
        <c:axId val="902110000"/>
        <c:axId val="902116240"/>
      </c:lineChart>
      <c:catAx>
        <c:axId val="902110000"/>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solidFill>
                    <a:latin typeface="+mn-lt"/>
                    <a:ea typeface="+mn-ea"/>
                    <a:cs typeface="+mn-cs"/>
                  </a:defRPr>
                </a:pPr>
                <a:r>
                  <a:rPr lang="en-IN">
                    <a:solidFill>
                      <a:schemeClr val="lt1"/>
                    </a:solidFill>
                    <a:latin typeface="+mn-lt"/>
                    <a:ea typeface="+mn-ea"/>
                    <a:cs typeface="+mn-cs"/>
                  </a:rPr>
                  <a:t>Model</a:t>
                </a:r>
                <a:r>
                  <a:rPr lang="en-IN" baseline="0">
                    <a:solidFill>
                      <a:schemeClr val="lt1"/>
                    </a:solidFill>
                    <a:latin typeface="+mn-lt"/>
                    <a:ea typeface="+mn-ea"/>
                    <a:cs typeface="+mn-cs"/>
                  </a:rPr>
                  <a:t> Name</a:t>
                </a:r>
                <a:endParaRPr lang="en-IN" baseline="0"/>
              </a:p>
            </c:rich>
          </c:tx>
          <c:layout>
            <c:manualLayout>
              <c:xMode val="edge"/>
              <c:yMode val="edge"/>
              <c:x val="0.45562281704646024"/>
              <c:y val="0.94901406360327245"/>
            </c:manualLayout>
          </c:layout>
          <c:overlay val="0"/>
          <c:spPr>
            <a:solidFill>
              <a:schemeClr val="dk1"/>
            </a:solidFill>
            <a:ln w="12700" cap="flat" cmpd="sng" algn="ctr">
              <a:solidFill>
                <a:schemeClr val="dk1">
                  <a:shade val="50000"/>
                </a:schemeClr>
              </a:solidFill>
              <a:prstDash val="solid"/>
              <a:miter lim="800000"/>
            </a:ln>
            <a:effectLst/>
          </c:spPr>
          <c:txPr>
            <a:bodyPr rot="0" spcFirstLastPara="1" vertOverflow="ellipsis" vert="horz" wrap="square" anchor="ctr" anchorCtr="1"/>
            <a:lstStyle/>
            <a:p>
              <a:pPr>
                <a:defRPr sz="900" b="1" i="0" u="none" strike="noStrike" kern="1200" cap="all"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a:glow rad="381000">
              <a:schemeClr val="accent1">
                <a:alpha val="43000"/>
              </a:schemeClr>
            </a:glow>
            <a:outerShdw dist="50800" sx="1000" sy="1000" algn="ctr" rotWithShape="0">
              <a:srgbClr val="000000">
                <a:alpha val="43137"/>
              </a:srgbClr>
            </a:outerShdw>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02116240"/>
        <c:crosses val="autoZero"/>
        <c:auto val="1"/>
        <c:lblAlgn val="ctr"/>
        <c:lblOffset val="100"/>
        <c:noMultiLvlLbl val="0"/>
      </c:catAx>
      <c:valAx>
        <c:axId val="9021162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solidFill>
                    <a:latin typeface="+mn-lt"/>
                    <a:ea typeface="+mn-ea"/>
                    <a:cs typeface="+mn-cs"/>
                  </a:defRPr>
                </a:pPr>
                <a:r>
                  <a:rPr lang="en-IN">
                    <a:solidFill>
                      <a:schemeClr val="lt1"/>
                    </a:solidFill>
                    <a:latin typeface="+mn-lt"/>
                    <a:ea typeface="+mn-ea"/>
                    <a:cs typeface="+mn-cs"/>
                  </a:rPr>
                  <a:t>Selling</a:t>
                </a:r>
                <a:r>
                  <a:rPr lang="en-IN" baseline="0">
                    <a:solidFill>
                      <a:schemeClr val="lt1"/>
                    </a:solidFill>
                    <a:latin typeface="+mn-lt"/>
                    <a:ea typeface="+mn-ea"/>
                    <a:cs typeface="+mn-cs"/>
                  </a:rPr>
                  <a:t> price</a:t>
                </a:r>
                <a:endParaRPr lang="en-IN" baseline="0"/>
              </a:p>
            </c:rich>
          </c:tx>
          <c:layout>
            <c:manualLayout>
              <c:xMode val="edge"/>
              <c:yMode val="edge"/>
              <c:x val="2.4165161407171787E-2"/>
              <c:y val="0.41659216633379059"/>
            </c:manualLayout>
          </c:layout>
          <c:overlay val="0"/>
          <c:spPr>
            <a:solidFill>
              <a:schemeClr val="dk1"/>
            </a:solidFill>
            <a:ln w="12700" cap="flat" cmpd="sng" algn="ctr">
              <a:solidFill>
                <a:schemeClr val="dk1">
                  <a:shade val="50000"/>
                </a:schemeClr>
              </a:solidFill>
              <a:prstDash val="solid"/>
              <a:miter lim="800000"/>
            </a:ln>
            <a:effectLst/>
          </c:spPr>
          <c:txPr>
            <a:bodyPr rot="-5400000" spcFirstLastPara="1" vertOverflow="ellipsis" vert="horz" wrap="square" anchor="ctr" anchorCtr="1"/>
            <a:lstStyle/>
            <a:p>
              <a:pPr>
                <a:defRPr sz="900" b="1" i="0" u="none" strike="noStrike" kern="1200" cap="all"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0211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OVERVIEW</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'Sample data'!$D$1</c:f>
              <c:strCache>
                <c:ptCount val="1"/>
                <c:pt idx="0">
                  <c:v>km_driven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'Sample data'!$A$2:$A$151</c:f>
              <c:strCache>
                <c:ptCount val="150"/>
                <c:pt idx="0">
                  <c:v>Maruti Swift Dzire VDI</c:v>
                </c:pt>
                <c:pt idx="1">
                  <c:v>Skoda Rapid 1.5 TDI Ambition</c:v>
                </c:pt>
                <c:pt idx="2">
                  <c:v>Honda City 2017-2020 EXi</c:v>
                </c:pt>
                <c:pt idx="3">
                  <c:v>Hyundai i20 Sportz Diesel</c:v>
                </c:pt>
                <c:pt idx="4">
                  <c:v>Maruti Swift VXI BSIII</c:v>
                </c:pt>
                <c:pt idx="5">
                  <c:v>Hyundai Xcent 1.2 VTVT E Plus</c:v>
                </c:pt>
                <c:pt idx="6">
                  <c:v>Maruti Wagon R LXI DUO BSIII</c:v>
                </c:pt>
                <c:pt idx="7">
                  <c:v>Maruti 800 DX BSII</c:v>
                </c:pt>
                <c:pt idx="8">
                  <c:v>Toyota Etios VXD</c:v>
                </c:pt>
                <c:pt idx="9">
                  <c:v>Ford Figo Diesel Celebration Edition</c:v>
                </c:pt>
                <c:pt idx="10">
                  <c:v>Renault Duster 110PS Diesel RxL</c:v>
                </c:pt>
                <c:pt idx="11">
                  <c:v>Maruti Zen LX</c:v>
                </c:pt>
                <c:pt idx="12">
                  <c:v>Maruti Swift Dzire VDi</c:v>
                </c:pt>
                <c:pt idx="13">
                  <c:v>Maruti Swift 1.3 VXi</c:v>
                </c:pt>
                <c:pt idx="14">
                  <c:v>Maruti Wagon R LXI Minor</c:v>
                </c:pt>
                <c:pt idx="15">
                  <c:v>Maruti Wagon R LXI Minor</c:v>
                </c:pt>
                <c:pt idx="16">
                  <c:v>Maruti Wagon R LXI Minor</c:v>
                </c:pt>
                <c:pt idx="17">
                  <c:v>Maruti Wagon R LXI Minor</c:v>
                </c:pt>
                <c:pt idx="18">
                  <c:v>Maruti Wagon R LXI Minor</c:v>
                </c:pt>
                <c:pt idx="19">
                  <c:v>Hyundai i20 2015-2017 Asta 1.4 CRDi</c:v>
                </c:pt>
                <c:pt idx="20">
                  <c:v>Mahindra Verito 1.5 D4 BSIII</c:v>
                </c:pt>
                <c:pt idx="21">
                  <c:v>Honda WR-V i-DTEC VX</c:v>
                </c:pt>
                <c:pt idx="22">
                  <c:v>Maruti Swift Dzire ZDI</c:v>
                </c:pt>
                <c:pt idx="23">
                  <c:v>Maruti SX4 ZDI</c:v>
                </c:pt>
                <c:pt idx="24">
                  <c:v>Tata Tigor 2017-2020 XZ</c:v>
                </c:pt>
                <c:pt idx="25">
                  <c:v>Maruti Baleno Delta 1.2</c:v>
                </c:pt>
                <c:pt idx="26">
                  <c:v>Maruti Alto 800 LXI</c:v>
                </c:pt>
                <c:pt idx="27">
                  <c:v>Chevrolet Enjoy TCDi LTZ 7 Seater</c:v>
                </c:pt>
                <c:pt idx="28">
                  <c:v>Maruti Wagon R LXI Minor</c:v>
                </c:pt>
                <c:pt idx="29">
                  <c:v>Maruti Omni E MPI STD BS IV</c:v>
                </c:pt>
                <c:pt idx="30">
                  <c:v>Maruti Vitara Brezza LDi Option</c:v>
                </c:pt>
                <c:pt idx="31">
                  <c:v>Fiat Palio 1.2 ELX</c:v>
                </c:pt>
                <c:pt idx="32">
                  <c:v>Maruti Omni 8 Seater BSIV</c:v>
                </c:pt>
                <c:pt idx="33">
                  <c:v>Hyundai i20 1.2 Asta Dual Tone</c:v>
                </c:pt>
                <c:pt idx="34">
                  <c:v>Maruti Vitara Brezza LDi</c:v>
                </c:pt>
                <c:pt idx="35">
                  <c:v>Maruti Alto 800 CNG LXI Optional</c:v>
                </c:pt>
                <c:pt idx="36">
                  <c:v>Maruti Alto K10 VXI Airbag</c:v>
                </c:pt>
                <c:pt idx="37">
                  <c:v>Hyundai Verna VTVT 1.6 SX Option</c:v>
                </c:pt>
                <c:pt idx="38">
                  <c:v>Datsun GO D</c:v>
                </c:pt>
                <c:pt idx="39">
                  <c:v>Tata Safari DICOR 2.2 LX 4x2</c:v>
                </c:pt>
                <c:pt idx="40">
                  <c:v>Maruti 800 Std</c:v>
                </c:pt>
                <c:pt idx="41">
                  <c:v>Jeep Compass 1.4 Limited Plus BSIV</c:v>
                </c:pt>
                <c:pt idx="42">
                  <c:v>Honda City i VTEC VX</c:v>
                </c:pt>
                <c:pt idx="43">
                  <c:v>Honda City V MT</c:v>
                </c:pt>
                <c:pt idx="44">
                  <c:v>Maruti Swift Dzire VXi AT</c:v>
                </c:pt>
                <c:pt idx="45">
                  <c:v>Maruti Vitara Brezza VDi</c:v>
                </c:pt>
                <c:pt idx="46">
                  <c:v>Maruti Alto K10 VXI</c:v>
                </c:pt>
                <c:pt idx="47">
                  <c:v>Toyota Fortuner 4x4 MT</c:v>
                </c:pt>
                <c:pt idx="48">
                  <c:v>Toyota Innova 2.5 G (Diesel) 7 Seater BS IV</c:v>
                </c:pt>
                <c:pt idx="49">
                  <c:v>Mercedes-Benz B Class B180</c:v>
                </c:pt>
                <c:pt idx="50">
                  <c:v>Honda Amaze S Diesel</c:v>
                </c:pt>
                <c:pt idx="51">
                  <c:v>Mitsubishi Pajero Sport 4X4</c:v>
                </c:pt>
                <c:pt idx="52">
                  <c:v>Honda City i DTEC S</c:v>
                </c:pt>
                <c:pt idx="53">
                  <c:v>Maruti Ciaz Zeta</c:v>
                </c:pt>
                <c:pt idx="54">
                  <c:v>Honda Jazz VX Diesel</c:v>
                </c:pt>
                <c:pt idx="55">
                  <c:v>Toyota Innova Crysta 2.8 ZX AT BSIV</c:v>
                </c:pt>
                <c:pt idx="56">
                  <c:v>Toyota Innova 2.5 G (Diesel) 7 Seater</c:v>
                </c:pt>
                <c:pt idx="57">
                  <c:v>Audi A6 2.0 TDI Technology</c:v>
                </c:pt>
                <c:pt idx="58">
                  <c:v>Toyota Corolla Altis 1.8 VL CVT</c:v>
                </c:pt>
                <c:pt idx="59">
                  <c:v>Audi A6 2.0 TDI  Design Edition</c:v>
                </c:pt>
                <c:pt idx="60">
                  <c:v>Mercedes-Benz New C-Class 220 CDI AT</c:v>
                </c:pt>
                <c:pt idx="61">
                  <c:v>Tata Manza ELAN Quadrajet BS IV</c:v>
                </c:pt>
                <c:pt idx="62">
                  <c:v>Hyundai i10 Magna</c:v>
                </c:pt>
                <c:pt idx="63">
                  <c:v>Hyundai i20 Asta 1.4 CRDi</c:v>
                </c:pt>
                <c:pt idx="64">
                  <c:v>Maruti Swift Dzire ZDI</c:v>
                </c:pt>
                <c:pt idx="65">
                  <c:v>Ford Figo 1.2P Titanium MT</c:v>
                </c:pt>
                <c:pt idx="66">
                  <c:v>Maruti Baleno Delta 1.2</c:v>
                </c:pt>
                <c:pt idx="67">
                  <c:v>Volkswagen Ameo 1.5 TDI Highline 16 Alloy</c:v>
                </c:pt>
                <c:pt idx="68">
                  <c:v>Honda City i DTEC VX</c:v>
                </c:pt>
                <c:pt idx="69">
                  <c:v>Maruti Wagon R AMT VXI</c:v>
                </c:pt>
                <c:pt idx="70">
                  <c:v>Volkswagen Ameo 1.5 TDI Comfortline</c:v>
                </c:pt>
                <c:pt idx="71">
                  <c:v>Maruti Vitara Brezza VDi</c:v>
                </c:pt>
                <c:pt idx="72">
                  <c:v>Maruti Vitara Brezza ZDi Plus AMT</c:v>
                </c:pt>
                <c:pt idx="73">
                  <c:v>Hyundai i10 Magna</c:v>
                </c:pt>
                <c:pt idx="74">
                  <c:v>Maruti Swift VDI Deca</c:v>
                </c:pt>
                <c:pt idx="75">
                  <c:v>Toyota Fortuner 4x4 MT</c:v>
                </c:pt>
                <c:pt idx="76">
                  <c:v>Maruti Swift Star VDI</c:v>
                </c:pt>
                <c:pt idx="77">
                  <c:v>Maruti Ertiga ZXI</c:v>
                </c:pt>
                <c:pt idx="78">
                  <c:v>Tata Indica DLS</c:v>
                </c:pt>
                <c:pt idx="79">
                  <c:v>Volkswagen Vento Diesel Highline</c:v>
                </c:pt>
                <c:pt idx="80">
                  <c:v>Toyota Innova 2.5 VX (Diesel) 8 Seater</c:v>
                </c:pt>
                <c:pt idx="81">
                  <c:v>Ford EcoSport 1.5 TDCi Titanium Plus BSIV</c:v>
                </c:pt>
                <c:pt idx="82">
                  <c:v>Ford EcoSport 1.5 TDCi Titanium Plus BSIV</c:v>
                </c:pt>
                <c:pt idx="83">
                  <c:v>Ford EcoSport 1.5 TDCi Titanium Plus BSIV</c:v>
                </c:pt>
                <c:pt idx="84">
                  <c:v>Ford EcoSport 1.5 TDCi Titanium Plus BSIV</c:v>
                </c:pt>
                <c:pt idx="85">
                  <c:v>Ford EcoSport 1.5 TDCi Titanium Plus BSIV</c:v>
                </c:pt>
                <c:pt idx="86">
                  <c:v>Ford EcoSport 1.5 TDCi Titanium Plus BSIV</c:v>
                </c:pt>
                <c:pt idx="87">
                  <c:v>Ford EcoSport 1.5 TDCi Titanium Plus BSIV</c:v>
                </c:pt>
                <c:pt idx="88">
                  <c:v>Ford EcoSport 1.5 TDCi Titanium Plus BSIV</c:v>
                </c:pt>
                <c:pt idx="89">
                  <c:v>Ford EcoSport 1.5 TDCi Titanium Plus BSIV</c:v>
                </c:pt>
                <c:pt idx="90">
                  <c:v>Ford EcoSport 1.5 TDCi Titanium Plus BSIV</c:v>
                </c:pt>
                <c:pt idx="91">
                  <c:v>Volkswagen Polo 1.2 MPI Comfortline</c:v>
                </c:pt>
                <c:pt idx="92">
                  <c:v>Hyundai i10 Magna 1.1L</c:v>
                </c:pt>
                <c:pt idx="93">
                  <c:v>Volkswagen Vento Petrol Highline</c:v>
                </c:pt>
                <c:pt idx="94">
                  <c:v>Maruti Zen Estilo LXI BSIII</c:v>
                </c:pt>
                <c:pt idx="95">
                  <c:v>Hyundai i20 Asta Optional with Sunroof 1.2</c:v>
                </c:pt>
                <c:pt idx="96">
                  <c:v>Maruti Swift Dzire LDI</c:v>
                </c:pt>
                <c:pt idx="97">
                  <c:v>Hyundai Xcent 1.2 Kappa SX Option AT</c:v>
                </c:pt>
                <c:pt idx="98">
                  <c:v>Maruti Alto LX BSIII</c:v>
                </c:pt>
                <c:pt idx="99">
                  <c:v>Hyundai i20 1.4 Asta Option</c:v>
                </c:pt>
                <c:pt idx="100">
                  <c:v>Maruti Wagon R VXI</c:v>
                </c:pt>
                <c:pt idx="101">
                  <c:v>Tata Manza Aura (ABS) Quadrajet</c:v>
                </c:pt>
                <c:pt idx="102">
                  <c:v>Maruti Swift VXI</c:v>
                </c:pt>
                <c:pt idx="103">
                  <c:v>Maruti Eeco 7 Seater Standard BSIV</c:v>
                </c:pt>
                <c:pt idx="104">
                  <c:v>Maruti Baleno Zeta 1.2</c:v>
                </c:pt>
                <c:pt idx="105">
                  <c:v>Mahindra Scorpio VLX AT AIRBAG BSIV</c:v>
                </c:pt>
                <c:pt idx="106">
                  <c:v>Ford Freestyle Titanium Petrol BSIV</c:v>
                </c:pt>
                <c:pt idx="107">
                  <c:v>Hyundai Verna VTVT 1.6 SX</c:v>
                </c:pt>
                <c:pt idx="108">
                  <c:v>Volkswagen Passat 1.8 TSI MT</c:v>
                </c:pt>
                <c:pt idx="109">
                  <c:v>Tata Indica Vista Aura 1.2 Safire (ABS) BS IV</c:v>
                </c:pt>
                <c:pt idx="110">
                  <c:v>Mahindra XUV500 W11 Option AWD</c:v>
                </c:pt>
                <c:pt idx="111">
                  <c:v>Tata Indigo CS LS (TDI) BS-III</c:v>
                </c:pt>
                <c:pt idx="112">
                  <c:v>Hyundai Verna 1.6 SX</c:v>
                </c:pt>
                <c:pt idx="113">
                  <c:v>Hyundai i20 Magna 1.4 CRDi (Diesel)</c:v>
                </c:pt>
                <c:pt idx="114">
                  <c:v>Toyota Corolla Altis G</c:v>
                </c:pt>
                <c:pt idx="115">
                  <c:v>Maruti Celerio VXI</c:v>
                </c:pt>
                <c:pt idx="116">
                  <c:v>Maruti Vitara Brezza ZDi Plus Dual Tone</c:v>
                </c:pt>
                <c:pt idx="117">
                  <c:v>Maruti Swift Dzire VXI</c:v>
                </c:pt>
                <c:pt idx="118">
                  <c:v>Maruti Wagon R VXI BS IV</c:v>
                </c:pt>
                <c:pt idx="119">
                  <c:v>Maruti Swift VDI BSIV</c:v>
                </c:pt>
                <c:pt idx="120">
                  <c:v>Nissan Terrano XL 85 PS</c:v>
                </c:pt>
                <c:pt idx="121">
                  <c:v>Hyundai Creta 1.6 CRDi SX</c:v>
                </c:pt>
                <c:pt idx="122">
                  <c:v>Ford EcoSport 1.5 Diesel Titanium Plus BSIV</c:v>
                </c:pt>
                <c:pt idx="123">
                  <c:v>Maruti Swift Dzire VDi</c:v>
                </c:pt>
                <c:pt idx="124">
                  <c:v>Renault KWID 1.0</c:v>
                </c:pt>
                <c:pt idx="125">
                  <c:v>Maruti Celerio VXI</c:v>
                </c:pt>
                <c:pt idx="126">
                  <c:v>Maruti Alto LXi</c:v>
                </c:pt>
                <c:pt idx="127">
                  <c:v>Maruti Ertiga VDI</c:v>
                </c:pt>
                <c:pt idx="128">
                  <c:v>Hyundai Santro Xing GLS</c:v>
                </c:pt>
                <c:pt idx="129">
                  <c:v>Maruti Ertiga VDI</c:v>
                </c:pt>
                <c:pt idx="130">
                  <c:v>Honda Amaze S i-VTEC</c:v>
                </c:pt>
                <c:pt idx="131">
                  <c:v>Audi Q5 35TDI Premium Plus</c:v>
                </c:pt>
                <c:pt idx="132">
                  <c:v>Lexus ES 300h</c:v>
                </c:pt>
                <c:pt idx="133">
                  <c:v>Jaguar XF 2.0 Diesel Portfolio</c:v>
                </c:pt>
                <c:pt idx="134">
                  <c:v>Jeep Wrangler 2016-2019 3.6 4X4</c:v>
                </c:pt>
                <c:pt idx="135">
                  <c:v>Land Rover Discovery Sport TD4 SE</c:v>
                </c:pt>
                <c:pt idx="136">
                  <c:v>Mercedes-Benz S-Class S 350 CDI</c:v>
                </c:pt>
                <c:pt idx="137">
                  <c:v>BMW 5 Series 520d Sport Line</c:v>
                </c:pt>
                <c:pt idx="138">
                  <c:v>BMW X1 sDrive 20D xLine</c:v>
                </c:pt>
                <c:pt idx="139">
                  <c:v>BMW X4 M Sport X xDrive20d</c:v>
                </c:pt>
                <c:pt idx="140">
                  <c:v>Skoda Superb LK 1.8 TSI AT</c:v>
                </c:pt>
                <c:pt idx="141">
                  <c:v>Mercedes-Benz E-Class E250 Edition E</c:v>
                </c:pt>
                <c:pt idx="142">
                  <c:v>MG Hector Sharp AT BSIV</c:v>
                </c:pt>
                <c:pt idx="143">
                  <c:v>Honda City i-VTEC CVT VX</c:v>
                </c:pt>
                <c:pt idx="144">
                  <c:v>Toyota Corolla Altis 1.8 G CVT</c:v>
                </c:pt>
                <c:pt idx="145">
                  <c:v>Volvo XC40 D4 R-Design</c:v>
                </c:pt>
                <c:pt idx="146">
                  <c:v>Audi Q7 35 TDI Quattro Premium</c:v>
                </c:pt>
                <c:pt idx="147">
                  <c:v>Maruti Ciaz ZDi</c:v>
                </c:pt>
                <c:pt idx="148">
                  <c:v>Mercedes-Benz S-Class S 350 CDI</c:v>
                </c:pt>
                <c:pt idx="149">
                  <c:v>BMW 5 Series 523i</c:v>
                </c:pt>
              </c:strCache>
            </c:strRef>
          </c:cat>
          <c:val>
            <c:numRef>
              <c:f>'Sample data'!$D$2:$D$151</c:f>
              <c:numCache>
                <c:formatCode>General</c:formatCode>
                <c:ptCount val="150"/>
                <c:pt idx="0">
                  <c:v>145500</c:v>
                </c:pt>
                <c:pt idx="1">
                  <c:v>120000</c:v>
                </c:pt>
                <c:pt idx="2">
                  <c:v>140000</c:v>
                </c:pt>
                <c:pt idx="3">
                  <c:v>127000</c:v>
                </c:pt>
                <c:pt idx="4">
                  <c:v>120000</c:v>
                </c:pt>
                <c:pt idx="5">
                  <c:v>45000</c:v>
                </c:pt>
                <c:pt idx="6">
                  <c:v>175000</c:v>
                </c:pt>
                <c:pt idx="7">
                  <c:v>5000</c:v>
                </c:pt>
                <c:pt idx="8">
                  <c:v>90000</c:v>
                </c:pt>
                <c:pt idx="9">
                  <c:v>169000</c:v>
                </c:pt>
                <c:pt idx="10">
                  <c:v>68000</c:v>
                </c:pt>
                <c:pt idx="11">
                  <c:v>100000</c:v>
                </c:pt>
                <c:pt idx="12">
                  <c:v>140000</c:v>
                </c:pt>
                <c:pt idx="13">
                  <c:v>80000</c:v>
                </c:pt>
                <c:pt idx="14">
                  <c:v>90000</c:v>
                </c:pt>
                <c:pt idx="15">
                  <c:v>40000</c:v>
                </c:pt>
                <c:pt idx="16">
                  <c:v>70000</c:v>
                </c:pt>
                <c:pt idx="17">
                  <c:v>53000</c:v>
                </c:pt>
                <c:pt idx="18">
                  <c:v>80000</c:v>
                </c:pt>
                <c:pt idx="19">
                  <c:v>100000</c:v>
                </c:pt>
                <c:pt idx="20">
                  <c:v>100000</c:v>
                </c:pt>
                <c:pt idx="21">
                  <c:v>50000</c:v>
                </c:pt>
                <c:pt idx="22">
                  <c:v>40000</c:v>
                </c:pt>
                <c:pt idx="23">
                  <c:v>72000</c:v>
                </c:pt>
                <c:pt idx="24">
                  <c:v>35000</c:v>
                </c:pt>
                <c:pt idx="25">
                  <c:v>45000</c:v>
                </c:pt>
                <c:pt idx="26">
                  <c:v>28000</c:v>
                </c:pt>
                <c:pt idx="27">
                  <c:v>70000</c:v>
                </c:pt>
                <c:pt idx="28">
                  <c:v>120000</c:v>
                </c:pt>
                <c:pt idx="29">
                  <c:v>25000</c:v>
                </c:pt>
                <c:pt idx="30">
                  <c:v>70000</c:v>
                </c:pt>
                <c:pt idx="31">
                  <c:v>50000</c:v>
                </c:pt>
                <c:pt idx="32">
                  <c:v>35000</c:v>
                </c:pt>
                <c:pt idx="33">
                  <c:v>2388</c:v>
                </c:pt>
                <c:pt idx="34">
                  <c:v>16200</c:v>
                </c:pt>
                <c:pt idx="35">
                  <c:v>10000</c:v>
                </c:pt>
                <c:pt idx="36">
                  <c:v>15000</c:v>
                </c:pt>
                <c:pt idx="37">
                  <c:v>5000</c:v>
                </c:pt>
                <c:pt idx="38">
                  <c:v>42000</c:v>
                </c:pt>
                <c:pt idx="39">
                  <c:v>60000</c:v>
                </c:pt>
                <c:pt idx="40">
                  <c:v>76000</c:v>
                </c:pt>
                <c:pt idx="41">
                  <c:v>5000</c:v>
                </c:pt>
                <c:pt idx="42">
                  <c:v>28900</c:v>
                </c:pt>
                <c:pt idx="43">
                  <c:v>86300</c:v>
                </c:pt>
                <c:pt idx="44">
                  <c:v>23300</c:v>
                </c:pt>
                <c:pt idx="45">
                  <c:v>32600</c:v>
                </c:pt>
                <c:pt idx="46">
                  <c:v>10300</c:v>
                </c:pt>
                <c:pt idx="47">
                  <c:v>77000</c:v>
                </c:pt>
                <c:pt idx="48">
                  <c:v>99000</c:v>
                </c:pt>
                <c:pt idx="49">
                  <c:v>27800</c:v>
                </c:pt>
                <c:pt idx="50">
                  <c:v>49800</c:v>
                </c:pt>
                <c:pt idx="51">
                  <c:v>151000</c:v>
                </c:pt>
                <c:pt idx="52">
                  <c:v>54700</c:v>
                </c:pt>
                <c:pt idx="53">
                  <c:v>64000</c:v>
                </c:pt>
                <c:pt idx="54">
                  <c:v>63000</c:v>
                </c:pt>
                <c:pt idx="55">
                  <c:v>127700</c:v>
                </c:pt>
                <c:pt idx="56">
                  <c:v>99000</c:v>
                </c:pt>
                <c:pt idx="57">
                  <c:v>33900</c:v>
                </c:pt>
                <c:pt idx="58">
                  <c:v>25000</c:v>
                </c:pt>
                <c:pt idx="59">
                  <c:v>50000</c:v>
                </c:pt>
                <c:pt idx="60">
                  <c:v>59000</c:v>
                </c:pt>
                <c:pt idx="61">
                  <c:v>120000</c:v>
                </c:pt>
                <c:pt idx="62">
                  <c:v>110000</c:v>
                </c:pt>
                <c:pt idx="63">
                  <c:v>60000</c:v>
                </c:pt>
                <c:pt idx="64">
                  <c:v>147000</c:v>
                </c:pt>
                <c:pt idx="65">
                  <c:v>25000</c:v>
                </c:pt>
                <c:pt idx="66">
                  <c:v>30000</c:v>
                </c:pt>
                <c:pt idx="67">
                  <c:v>40000</c:v>
                </c:pt>
                <c:pt idx="68">
                  <c:v>135000</c:v>
                </c:pt>
                <c:pt idx="69">
                  <c:v>30000</c:v>
                </c:pt>
                <c:pt idx="70">
                  <c:v>80000</c:v>
                </c:pt>
                <c:pt idx="71">
                  <c:v>70000</c:v>
                </c:pt>
                <c:pt idx="72">
                  <c:v>9850</c:v>
                </c:pt>
                <c:pt idx="73">
                  <c:v>60000</c:v>
                </c:pt>
                <c:pt idx="74">
                  <c:v>70000</c:v>
                </c:pt>
                <c:pt idx="75">
                  <c:v>78000</c:v>
                </c:pt>
                <c:pt idx="76">
                  <c:v>120000</c:v>
                </c:pt>
                <c:pt idx="77">
                  <c:v>120000</c:v>
                </c:pt>
                <c:pt idx="78">
                  <c:v>70000</c:v>
                </c:pt>
                <c:pt idx="79">
                  <c:v>170000</c:v>
                </c:pt>
                <c:pt idx="80">
                  <c:v>140000</c:v>
                </c:pt>
                <c:pt idx="81">
                  <c:v>90000</c:v>
                </c:pt>
                <c:pt idx="82">
                  <c:v>30000</c:v>
                </c:pt>
                <c:pt idx="83">
                  <c:v>10000</c:v>
                </c:pt>
                <c:pt idx="84">
                  <c:v>49000</c:v>
                </c:pt>
                <c:pt idx="85">
                  <c:v>32000</c:v>
                </c:pt>
                <c:pt idx="86">
                  <c:v>38000</c:v>
                </c:pt>
                <c:pt idx="87">
                  <c:v>78000</c:v>
                </c:pt>
                <c:pt idx="88">
                  <c:v>28000</c:v>
                </c:pt>
                <c:pt idx="89">
                  <c:v>32000</c:v>
                </c:pt>
                <c:pt idx="90">
                  <c:v>44000</c:v>
                </c:pt>
                <c:pt idx="91">
                  <c:v>42000</c:v>
                </c:pt>
                <c:pt idx="92">
                  <c:v>45000</c:v>
                </c:pt>
                <c:pt idx="93">
                  <c:v>12000</c:v>
                </c:pt>
                <c:pt idx="94">
                  <c:v>55500</c:v>
                </c:pt>
                <c:pt idx="95">
                  <c:v>61500</c:v>
                </c:pt>
                <c:pt idx="96">
                  <c:v>150000</c:v>
                </c:pt>
                <c:pt idx="97">
                  <c:v>72000</c:v>
                </c:pt>
                <c:pt idx="98">
                  <c:v>68000</c:v>
                </c:pt>
                <c:pt idx="99">
                  <c:v>110000</c:v>
                </c:pt>
                <c:pt idx="100">
                  <c:v>77000</c:v>
                </c:pt>
                <c:pt idx="101">
                  <c:v>100000</c:v>
                </c:pt>
                <c:pt idx="102">
                  <c:v>10000</c:v>
                </c:pt>
                <c:pt idx="103">
                  <c:v>100000</c:v>
                </c:pt>
                <c:pt idx="104">
                  <c:v>35000</c:v>
                </c:pt>
                <c:pt idx="105">
                  <c:v>70000</c:v>
                </c:pt>
                <c:pt idx="106">
                  <c:v>5000</c:v>
                </c:pt>
                <c:pt idx="107">
                  <c:v>37800</c:v>
                </c:pt>
                <c:pt idx="108">
                  <c:v>114000</c:v>
                </c:pt>
                <c:pt idx="109">
                  <c:v>48000</c:v>
                </c:pt>
                <c:pt idx="110">
                  <c:v>32000</c:v>
                </c:pt>
                <c:pt idx="111">
                  <c:v>100000</c:v>
                </c:pt>
                <c:pt idx="112">
                  <c:v>150000</c:v>
                </c:pt>
                <c:pt idx="113">
                  <c:v>69000</c:v>
                </c:pt>
                <c:pt idx="114">
                  <c:v>100000</c:v>
                </c:pt>
                <c:pt idx="115">
                  <c:v>13000</c:v>
                </c:pt>
                <c:pt idx="116">
                  <c:v>60000</c:v>
                </c:pt>
                <c:pt idx="117">
                  <c:v>40000</c:v>
                </c:pt>
                <c:pt idx="118">
                  <c:v>35000</c:v>
                </c:pt>
                <c:pt idx="119">
                  <c:v>120000</c:v>
                </c:pt>
                <c:pt idx="120">
                  <c:v>70000</c:v>
                </c:pt>
                <c:pt idx="121">
                  <c:v>50000</c:v>
                </c:pt>
                <c:pt idx="122">
                  <c:v>76139</c:v>
                </c:pt>
                <c:pt idx="123">
                  <c:v>175000</c:v>
                </c:pt>
                <c:pt idx="124">
                  <c:v>25000</c:v>
                </c:pt>
                <c:pt idx="125">
                  <c:v>40000</c:v>
                </c:pt>
                <c:pt idx="126">
                  <c:v>65000</c:v>
                </c:pt>
                <c:pt idx="127">
                  <c:v>90000</c:v>
                </c:pt>
                <c:pt idx="128">
                  <c:v>80000</c:v>
                </c:pt>
                <c:pt idx="129">
                  <c:v>110000</c:v>
                </c:pt>
                <c:pt idx="130">
                  <c:v>1303</c:v>
                </c:pt>
                <c:pt idx="131">
                  <c:v>31800</c:v>
                </c:pt>
                <c:pt idx="132">
                  <c:v>20000</c:v>
                </c:pt>
                <c:pt idx="133">
                  <c:v>45000</c:v>
                </c:pt>
                <c:pt idx="134">
                  <c:v>17000</c:v>
                </c:pt>
                <c:pt idx="135">
                  <c:v>21000</c:v>
                </c:pt>
                <c:pt idx="136">
                  <c:v>37000</c:v>
                </c:pt>
                <c:pt idx="137">
                  <c:v>29500</c:v>
                </c:pt>
                <c:pt idx="138">
                  <c:v>27000</c:v>
                </c:pt>
                <c:pt idx="139">
                  <c:v>7500</c:v>
                </c:pt>
                <c:pt idx="140">
                  <c:v>50000</c:v>
                </c:pt>
                <c:pt idx="141">
                  <c:v>35000</c:v>
                </c:pt>
                <c:pt idx="142">
                  <c:v>19000</c:v>
                </c:pt>
                <c:pt idx="143">
                  <c:v>41000</c:v>
                </c:pt>
                <c:pt idx="144">
                  <c:v>39000</c:v>
                </c:pt>
                <c:pt idx="145">
                  <c:v>22000</c:v>
                </c:pt>
                <c:pt idx="146">
                  <c:v>53000</c:v>
                </c:pt>
                <c:pt idx="147">
                  <c:v>40000</c:v>
                </c:pt>
                <c:pt idx="148">
                  <c:v>47000</c:v>
                </c:pt>
                <c:pt idx="149">
                  <c:v>72200</c:v>
                </c:pt>
              </c:numCache>
            </c:numRef>
          </c:val>
          <c:extLst>
            <c:ext xmlns:c16="http://schemas.microsoft.com/office/drawing/2014/chart" uri="{C3380CC4-5D6E-409C-BE32-E72D297353CC}">
              <c16:uniqueId val="{00000000-6A3E-4477-82F5-199FBCDB1501}"/>
            </c:ext>
          </c:extLst>
        </c:ser>
        <c:dLbls>
          <c:showLegendKey val="0"/>
          <c:showVal val="0"/>
          <c:showCatName val="0"/>
          <c:showSerName val="0"/>
          <c:showPercent val="0"/>
          <c:showBubbleSize val="0"/>
        </c:dLbls>
        <c:gapWidth val="150"/>
        <c:overlap val="100"/>
        <c:axId val="1955803008"/>
        <c:axId val="1955806336"/>
      </c:barChart>
      <c:catAx>
        <c:axId val="195580300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IN">
                    <a:solidFill>
                      <a:schemeClr val="lt1"/>
                    </a:solidFill>
                    <a:latin typeface="+mn-lt"/>
                    <a:ea typeface="+mn-ea"/>
                    <a:cs typeface="+mn-cs"/>
                  </a:rPr>
                  <a:t>MODEL</a:t>
                </a:r>
                <a:r>
                  <a:rPr lang="en-IN" baseline="0">
                    <a:solidFill>
                      <a:schemeClr val="lt1"/>
                    </a:solidFill>
                    <a:latin typeface="+mn-lt"/>
                    <a:ea typeface="+mn-ea"/>
                    <a:cs typeface="+mn-cs"/>
                  </a:rPr>
                  <a:t> NAME</a:t>
                </a:r>
                <a:endParaRPr lang="en-IN" baseline="0"/>
              </a:p>
            </c:rich>
          </c:tx>
          <c:layout>
            <c:manualLayout>
              <c:xMode val="edge"/>
              <c:yMode val="edge"/>
              <c:x val="0.47996089367019412"/>
              <c:y val="0.94946982410065328"/>
            </c:manualLayout>
          </c:layout>
          <c:overlay val="0"/>
          <c:spPr>
            <a:solidFill>
              <a:schemeClr val="accent2"/>
            </a:solidFill>
            <a:ln w="12700" cap="flat" cmpd="sng" algn="ctr">
              <a:solidFill>
                <a:schemeClr val="accent2">
                  <a:shade val="50000"/>
                </a:schemeClr>
              </a:solidFill>
              <a:prstDash val="solid"/>
              <a:miter lim="800000"/>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806336"/>
        <c:crosses val="autoZero"/>
        <c:auto val="1"/>
        <c:lblAlgn val="ctr"/>
        <c:lblOffset val="100"/>
        <c:noMultiLvlLbl val="0"/>
      </c:catAx>
      <c:valAx>
        <c:axId val="1955806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KM_DRIVEN</a:t>
                </a:r>
              </a:p>
            </c:rich>
          </c:tx>
          <c:layout>
            <c:manualLayout>
              <c:xMode val="edge"/>
              <c:yMode val="edge"/>
              <c:x val="5.867797596097314E-3"/>
              <c:y val="0.35479632983810788"/>
            </c:manualLayout>
          </c:layout>
          <c:overlay val="0"/>
          <c:spPr>
            <a:solidFill>
              <a:schemeClr val="accent2"/>
            </a:solid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803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assignment.xlsx]Profit by market and product tp!PivotTable17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r>
              <a:rPr lang="en-IN" baseline="0"/>
              <a:t> by market and product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market and product tp'!$B$1:$B$2</c:f>
              <c:strCache>
                <c:ptCount val="1"/>
                <c:pt idx="0">
                  <c:v>Chocolate Chip</c:v>
                </c:pt>
              </c:strCache>
            </c:strRef>
          </c:tx>
          <c:spPr>
            <a:solidFill>
              <a:schemeClr val="accent1"/>
            </a:solidFill>
            <a:ln>
              <a:noFill/>
            </a:ln>
            <a:effectLst/>
          </c:spPr>
          <c:invertIfNegative val="0"/>
          <c:cat>
            <c:strRef>
              <c:f>'Profit by market and product tp'!$A$3:$A$8</c:f>
              <c:strCache>
                <c:ptCount val="5"/>
                <c:pt idx="0">
                  <c:v>India</c:v>
                </c:pt>
                <c:pt idx="1">
                  <c:v>Malaysia</c:v>
                </c:pt>
                <c:pt idx="2">
                  <c:v>Philippines</c:v>
                </c:pt>
                <c:pt idx="3">
                  <c:v>United Kingdom</c:v>
                </c:pt>
                <c:pt idx="4">
                  <c:v>United States</c:v>
                </c:pt>
              </c:strCache>
            </c:strRef>
          </c:cat>
          <c:val>
            <c:numRef>
              <c:f>'Profit by market and product tp'!$B$3:$B$8</c:f>
              <c:numCache>
                <c:formatCode>_-[$$-409]* #,##0.00_ ;_-[$$-409]* \-#,##0.00\ ;_-[$$-409]* "-"??_ ;_-@_ </c:formatCode>
                <c:ptCount val="5"/>
                <c:pt idx="0">
                  <c:v>156865</c:v>
                </c:pt>
                <c:pt idx="1">
                  <c:v>131604</c:v>
                </c:pt>
                <c:pt idx="2">
                  <c:v>141196</c:v>
                </c:pt>
                <c:pt idx="3">
                  <c:v>134508</c:v>
                </c:pt>
                <c:pt idx="4">
                  <c:v>143187</c:v>
                </c:pt>
              </c:numCache>
            </c:numRef>
          </c:val>
          <c:extLst>
            <c:ext xmlns:c16="http://schemas.microsoft.com/office/drawing/2014/chart" uri="{C3380CC4-5D6E-409C-BE32-E72D297353CC}">
              <c16:uniqueId val="{00000000-A78D-499D-BC39-038DBF6E789B}"/>
            </c:ext>
          </c:extLst>
        </c:ser>
        <c:ser>
          <c:idx val="1"/>
          <c:order val="1"/>
          <c:tx>
            <c:strRef>
              <c:f>'Profit by market and product tp'!$C$1:$C$2</c:f>
              <c:strCache>
                <c:ptCount val="1"/>
                <c:pt idx="0">
                  <c:v>Fortune Cookie</c:v>
                </c:pt>
              </c:strCache>
            </c:strRef>
          </c:tx>
          <c:spPr>
            <a:solidFill>
              <a:schemeClr val="accent2"/>
            </a:solidFill>
            <a:ln>
              <a:noFill/>
            </a:ln>
            <a:effectLst/>
          </c:spPr>
          <c:invertIfNegative val="0"/>
          <c:cat>
            <c:strRef>
              <c:f>'Profit by market and product tp'!$A$3:$A$8</c:f>
              <c:strCache>
                <c:ptCount val="5"/>
                <c:pt idx="0">
                  <c:v>India</c:v>
                </c:pt>
                <c:pt idx="1">
                  <c:v>Malaysia</c:v>
                </c:pt>
                <c:pt idx="2">
                  <c:v>Philippines</c:v>
                </c:pt>
                <c:pt idx="3">
                  <c:v>United Kingdom</c:v>
                </c:pt>
                <c:pt idx="4">
                  <c:v>United States</c:v>
                </c:pt>
              </c:strCache>
            </c:strRef>
          </c:cat>
          <c:val>
            <c:numRef>
              <c:f>'Profit by market and product tp'!$C$3:$C$8</c:f>
              <c:numCache>
                <c:formatCode>_-[$$-409]* #,##0.00_ ;_-[$$-409]* \-#,##0.00\ ;_-[$$-409]* "-"??_ ;_-@_ </c:formatCode>
                <c:ptCount val="5"/>
                <c:pt idx="0">
                  <c:v>48134</c:v>
                </c:pt>
                <c:pt idx="1">
                  <c:v>70692</c:v>
                </c:pt>
                <c:pt idx="2">
                  <c:v>55661</c:v>
                </c:pt>
                <c:pt idx="3">
                  <c:v>68491</c:v>
                </c:pt>
                <c:pt idx="4">
                  <c:v>63664</c:v>
                </c:pt>
              </c:numCache>
            </c:numRef>
          </c:val>
          <c:extLst>
            <c:ext xmlns:c16="http://schemas.microsoft.com/office/drawing/2014/chart" uri="{C3380CC4-5D6E-409C-BE32-E72D297353CC}">
              <c16:uniqueId val="{00000026-A78D-499D-BC39-038DBF6E789B}"/>
            </c:ext>
          </c:extLst>
        </c:ser>
        <c:ser>
          <c:idx val="2"/>
          <c:order val="2"/>
          <c:tx>
            <c:strRef>
              <c:f>'Profit by market and product tp'!$D$1:$D$2</c:f>
              <c:strCache>
                <c:ptCount val="1"/>
                <c:pt idx="0">
                  <c:v>Oatmeal Raisin</c:v>
                </c:pt>
              </c:strCache>
            </c:strRef>
          </c:tx>
          <c:spPr>
            <a:solidFill>
              <a:schemeClr val="accent3"/>
            </a:solidFill>
            <a:ln>
              <a:noFill/>
            </a:ln>
            <a:effectLst/>
          </c:spPr>
          <c:invertIfNegative val="0"/>
          <c:cat>
            <c:strRef>
              <c:f>'Profit by market and product tp'!$A$3:$A$8</c:f>
              <c:strCache>
                <c:ptCount val="5"/>
                <c:pt idx="0">
                  <c:v>India</c:v>
                </c:pt>
                <c:pt idx="1">
                  <c:v>Malaysia</c:v>
                </c:pt>
                <c:pt idx="2">
                  <c:v>Philippines</c:v>
                </c:pt>
                <c:pt idx="3">
                  <c:v>United Kingdom</c:v>
                </c:pt>
                <c:pt idx="4">
                  <c:v>United States</c:v>
                </c:pt>
              </c:strCache>
            </c:strRef>
          </c:cat>
          <c:val>
            <c:numRef>
              <c:f>'Profit by market and product tp'!$D$3:$D$8</c:f>
              <c:numCache>
                <c:formatCode>_-[$$-409]* #,##0.00_ ;_-[$$-409]* \-#,##0.00\ ;_-[$$-409]* "-"??_ ;_-@_ </c:formatCode>
                <c:ptCount val="5"/>
                <c:pt idx="0">
                  <c:v>58555</c:v>
                </c:pt>
                <c:pt idx="1">
                  <c:v>63637</c:v>
                </c:pt>
                <c:pt idx="2">
                  <c:v>63777</c:v>
                </c:pt>
                <c:pt idx="3">
                  <c:v>67807</c:v>
                </c:pt>
                <c:pt idx="4">
                  <c:v>69155</c:v>
                </c:pt>
              </c:numCache>
            </c:numRef>
          </c:val>
          <c:extLst>
            <c:ext xmlns:c16="http://schemas.microsoft.com/office/drawing/2014/chart" uri="{C3380CC4-5D6E-409C-BE32-E72D297353CC}">
              <c16:uniqueId val="{00000027-A78D-499D-BC39-038DBF6E789B}"/>
            </c:ext>
          </c:extLst>
        </c:ser>
        <c:ser>
          <c:idx val="3"/>
          <c:order val="3"/>
          <c:tx>
            <c:strRef>
              <c:f>'Profit by market and product tp'!$E$1:$E$2</c:f>
              <c:strCache>
                <c:ptCount val="1"/>
                <c:pt idx="0">
                  <c:v>Snickerdoodle</c:v>
                </c:pt>
              </c:strCache>
            </c:strRef>
          </c:tx>
          <c:spPr>
            <a:solidFill>
              <a:schemeClr val="accent4"/>
            </a:solidFill>
            <a:ln>
              <a:noFill/>
            </a:ln>
            <a:effectLst/>
          </c:spPr>
          <c:invertIfNegative val="0"/>
          <c:cat>
            <c:strRef>
              <c:f>'Profit by market and product tp'!$A$3:$A$8</c:f>
              <c:strCache>
                <c:ptCount val="5"/>
                <c:pt idx="0">
                  <c:v>India</c:v>
                </c:pt>
                <c:pt idx="1">
                  <c:v>Malaysia</c:v>
                </c:pt>
                <c:pt idx="2">
                  <c:v>Philippines</c:v>
                </c:pt>
                <c:pt idx="3">
                  <c:v>United Kingdom</c:v>
                </c:pt>
                <c:pt idx="4">
                  <c:v>United States</c:v>
                </c:pt>
              </c:strCache>
            </c:strRef>
          </c:cat>
          <c:val>
            <c:numRef>
              <c:f>'Profit by market and product tp'!$E$3:$E$8</c:f>
              <c:numCache>
                <c:formatCode>_-[$$-409]* #,##0.00_ ;_-[$$-409]* \-#,##0.00\ ;_-[$$-409]* "-"??_ ;_-@_ </c:formatCode>
                <c:ptCount val="5"/>
                <c:pt idx="0">
                  <c:v>62047</c:v>
                </c:pt>
                <c:pt idx="1">
                  <c:v>62690</c:v>
                </c:pt>
                <c:pt idx="2">
                  <c:v>59153</c:v>
                </c:pt>
                <c:pt idx="3">
                  <c:v>69898</c:v>
                </c:pt>
                <c:pt idx="4">
                  <c:v>59385</c:v>
                </c:pt>
              </c:numCache>
            </c:numRef>
          </c:val>
          <c:extLst>
            <c:ext xmlns:c16="http://schemas.microsoft.com/office/drawing/2014/chart" uri="{C3380CC4-5D6E-409C-BE32-E72D297353CC}">
              <c16:uniqueId val="{00000028-A78D-499D-BC39-038DBF6E789B}"/>
            </c:ext>
          </c:extLst>
        </c:ser>
        <c:ser>
          <c:idx val="4"/>
          <c:order val="4"/>
          <c:tx>
            <c:strRef>
              <c:f>'Profit by market and product tp'!$F$1:$F$2</c:f>
              <c:strCache>
                <c:ptCount val="1"/>
                <c:pt idx="0">
                  <c:v>Sugar</c:v>
                </c:pt>
              </c:strCache>
            </c:strRef>
          </c:tx>
          <c:spPr>
            <a:solidFill>
              <a:schemeClr val="accent5"/>
            </a:solidFill>
            <a:ln>
              <a:noFill/>
            </a:ln>
            <a:effectLst/>
          </c:spPr>
          <c:invertIfNegative val="0"/>
          <c:cat>
            <c:strRef>
              <c:f>'Profit by market and product tp'!$A$3:$A$8</c:f>
              <c:strCache>
                <c:ptCount val="5"/>
                <c:pt idx="0">
                  <c:v>India</c:v>
                </c:pt>
                <c:pt idx="1">
                  <c:v>Malaysia</c:v>
                </c:pt>
                <c:pt idx="2">
                  <c:v>Philippines</c:v>
                </c:pt>
                <c:pt idx="3">
                  <c:v>United Kingdom</c:v>
                </c:pt>
                <c:pt idx="4">
                  <c:v>United States</c:v>
                </c:pt>
              </c:strCache>
            </c:strRef>
          </c:cat>
          <c:val>
            <c:numRef>
              <c:f>'Profit by market and product tp'!$F$3:$F$8</c:f>
              <c:numCache>
                <c:formatCode>_-[$$-409]* #,##0.00_ ;_-[$$-409]* \-#,##0.00\ ;_-[$$-409]* "-"??_ ;_-@_ </c:formatCode>
                <c:ptCount val="5"/>
                <c:pt idx="0">
                  <c:v>78212</c:v>
                </c:pt>
                <c:pt idx="1">
                  <c:v>63878</c:v>
                </c:pt>
                <c:pt idx="2">
                  <c:v>73338</c:v>
                </c:pt>
                <c:pt idx="3">
                  <c:v>72002</c:v>
                </c:pt>
                <c:pt idx="4">
                  <c:v>93199</c:v>
                </c:pt>
              </c:numCache>
            </c:numRef>
          </c:val>
          <c:extLst>
            <c:ext xmlns:c16="http://schemas.microsoft.com/office/drawing/2014/chart" uri="{C3380CC4-5D6E-409C-BE32-E72D297353CC}">
              <c16:uniqueId val="{00000029-A78D-499D-BC39-038DBF6E789B}"/>
            </c:ext>
          </c:extLst>
        </c:ser>
        <c:ser>
          <c:idx val="5"/>
          <c:order val="5"/>
          <c:tx>
            <c:strRef>
              <c:f>'Profit by market and product tp'!$G$1:$G$2</c:f>
              <c:strCache>
                <c:ptCount val="1"/>
                <c:pt idx="0">
                  <c:v>White Chocolate Macadamia Nut</c:v>
                </c:pt>
              </c:strCache>
            </c:strRef>
          </c:tx>
          <c:spPr>
            <a:solidFill>
              <a:schemeClr val="accent6"/>
            </a:solidFill>
            <a:ln>
              <a:noFill/>
            </a:ln>
            <a:effectLst/>
          </c:spPr>
          <c:invertIfNegative val="0"/>
          <c:cat>
            <c:strRef>
              <c:f>'Profit by market and product tp'!$A$3:$A$8</c:f>
              <c:strCache>
                <c:ptCount val="5"/>
                <c:pt idx="0">
                  <c:v>India</c:v>
                </c:pt>
                <c:pt idx="1">
                  <c:v>Malaysia</c:v>
                </c:pt>
                <c:pt idx="2">
                  <c:v>Philippines</c:v>
                </c:pt>
                <c:pt idx="3">
                  <c:v>United Kingdom</c:v>
                </c:pt>
                <c:pt idx="4">
                  <c:v>United States</c:v>
                </c:pt>
              </c:strCache>
            </c:strRef>
          </c:cat>
          <c:val>
            <c:numRef>
              <c:f>'Profit by market and product tp'!$G$3:$G$8</c:f>
              <c:numCache>
                <c:formatCode>_-[$$-409]* #,##0.00_ ;_-[$$-409]* \-#,##0.00\ ;_-[$$-409]* "-"??_ ;_-@_ </c:formatCode>
                <c:ptCount val="5"/>
                <c:pt idx="0">
                  <c:v>82170</c:v>
                </c:pt>
                <c:pt idx="1">
                  <c:v>60765</c:v>
                </c:pt>
                <c:pt idx="2">
                  <c:v>63017</c:v>
                </c:pt>
                <c:pt idx="3">
                  <c:v>68705</c:v>
                </c:pt>
                <c:pt idx="4">
                  <c:v>80487</c:v>
                </c:pt>
              </c:numCache>
            </c:numRef>
          </c:val>
          <c:extLst>
            <c:ext xmlns:c16="http://schemas.microsoft.com/office/drawing/2014/chart" uri="{C3380CC4-5D6E-409C-BE32-E72D297353CC}">
              <c16:uniqueId val="{0000002A-A78D-499D-BC39-038DBF6E789B}"/>
            </c:ext>
          </c:extLst>
        </c:ser>
        <c:dLbls>
          <c:showLegendKey val="0"/>
          <c:showVal val="0"/>
          <c:showCatName val="0"/>
          <c:showSerName val="0"/>
          <c:showPercent val="0"/>
          <c:showBubbleSize val="0"/>
        </c:dLbls>
        <c:gapWidth val="150"/>
        <c:overlap val="100"/>
        <c:axId val="1423133679"/>
        <c:axId val="1423142415"/>
      </c:barChart>
      <c:catAx>
        <c:axId val="142313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42415"/>
        <c:crosses val="autoZero"/>
        <c:auto val="1"/>
        <c:lblAlgn val="ctr"/>
        <c:lblOffset val="100"/>
        <c:noMultiLvlLbl val="0"/>
      </c:catAx>
      <c:valAx>
        <c:axId val="142314241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assignment.xlsx]Quarterly unit sold!PivotTable18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Quarterly</a:t>
            </a:r>
            <a:r>
              <a:rPr lang="en-US" baseline="0"/>
              <a:t> unit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'Quarterly unit sold'!$B$1</c:f>
              <c:strCache>
                <c:ptCount val="1"/>
                <c:pt idx="0">
                  <c:v>Total</c:v>
                </c:pt>
              </c:strCache>
            </c:strRef>
          </c:tx>
          <c:spPr>
            <a:ln w="28575" cap="rnd">
              <a:solidFill>
                <a:schemeClr val="accent1"/>
              </a:solidFill>
              <a:round/>
            </a:ln>
            <a:effectLst/>
          </c:spPr>
          <c:marker>
            <c:symbol val="none"/>
          </c:marker>
          <c:cat>
            <c:strRef>
              <c:f>'Quarterly unit sold'!$A$2:$A$6</c:f>
              <c:strCache>
                <c:ptCount val="4"/>
                <c:pt idx="0">
                  <c:v>Qtr1</c:v>
                </c:pt>
                <c:pt idx="1">
                  <c:v>Qtr2</c:v>
                </c:pt>
                <c:pt idx="2">
                  <c:v>Qtr3</c:v>
                </c:pt>
                <c:pt idx="3">
                  <c:v>Qtr4</c:v>
                </c:pt>
              </c:strCache>
            </c:strRef>
          </c:cat>
          <c:val>
            <c:numRef>
              <c:f>'Quarterly unit sold'!$B$2:$B$6</c:f>
              <c:numCache>
                <c:formatCode>General</c:formatCode>
                <c:ptCount val="4"/>
                <c:pt idx="0">
                  <c:v>176376</c:v>
                </c:pt>
                <c:pt idx="1">
                  <c:v>233966</c:v>
                </c:pt>
                <c:pt idx="2">
                  <c:v>237941</c:v>
                </c:pt>
                <c:pt idx="3">
                  <c:v>477541</c:v>
                </c:pt>
              </c:numCache>
            </c:numRef>
          </c:val>
          <c:smooth val="0"/>
          <c:extLst>
            <c:ext xmlns:c16="http://schemas.microsoft.com/office/drawing/2014/chart" uri="{C3380CC4-5D6E-409C-BE32-E72D297353CC}">
              <c16:uniqueId val="{00000000-AE1B-4D4A-9737-24E860C1799E}"/>
            </c:ext>
          </c:extLst>
        </c:ser>
        <c:dLbls>
          <c:showLegendKey val="0"/>
          <c:showVal val="0"/>
          <c:showCatName val="0"/>
          <c:showSerName val="0"/>
          <c:showPercent val="0"/>
          <c:showBubbleSize val="0"/>
        </c:dLbls>
        <c:smooth val="0"/>
        <c:axId val="1423099151"/>
        <c:axId val="1423090415"/>
      </c:lineChart>
      <c:catAx>
        <c:axId val="1423099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Quarter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090415"/>
        <c:crosses val="autoZero"/>
        <c:auto val="1"/>
        <c:lblAlgn val="ctr"/>
        <c:lblOffset val="100"/>
        <c:noMultiLvlLbl val="0"/>
      </c:catAx>
      <c:valAx>
        <c:axId val="1423090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unit</a:t>
                </a:r>
                <a:r>
                  <a:rPr lang="en-IN" baseline="0"/>
                  <a:t>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09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assignment.xlsx]profit by quarter!PivotTable19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quarter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quarter'!$B$1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'profit by quarter'!$A$2:$A$6</c:f>
              <c:strCache>
                <c:ptCount val="4"/>
                <c:pt idx="0">
                  <c:v>Qtr1</c:v>
                </c:pt>
                <c:pt idx="1">
                  <c:v>Qtr2</c:v>
                </c:pt>
                <c:pt idx="2">
                  <c:v>Qtr3</c:v>
                </c:pt>
                <c:pt idx="3">
                  <c:v>Qtr4</c:v>
                </c:pt>
              </c:strCache>
            </c:strRef>
          </c:cat>
          <c:val>
            <c:numRef>
              <c:f>'profit by quarter'!$B$2:$B$6</c:f>
              <c:numCache>
                <c:formatCode>General</c:formatCode>
                <c:ptCount val="4"/>
                <c:pt idx="0">
                  <c:v>346137</c:v>
                </c:pt>
                <c:pt idx="1">
                  <c:v>475268</c:v>
                </c:pt>
                <c:pt idx="2">
                  <c:v>495244</c:v>
                </c:pt>
                <c:pt idx="3">
                  <c:v>1069230</c:v>
                </c:pt>
              </c:numCache>
            </c:numRef>
          </c:val>
          <c:smooth val="0"/>
          <c:extLst>
            <c:ext xmlns:c16="http://schemas.microsoft.com/office/drawing/2014/chart" uri="{C3380CC4-5D6E-409C-BE32-E72D297353CC}">
              <c16:uniqueId val="{00000000-9479-430B-A450-3A4C2B10B882}"/>
            </c:ext>
          </c:extLst>
        </c:ser>
        <c:dLbls>
          <c:showLegendKey val="0"/>
          <c:showVal val="0"/>
          <c:showCatName val="0"/>
          <c:showSerName val="0"/>
          <c:showPercent val="0"/>
          <c:showBubbleSize val="0"/>
        </c:dLbls>
        <c:marker val="1"/>
        <c:smooth val="0"/>
        <c:axId val="1419117615"/>
        <c:axId val="1419114287"/>
      </c:lineChart>
      <c:catAx>
        <c:axId val="1419117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Quarter</a:t>
                </a:r>
              </a:p>
            </c:rich>
          </c:tx>
          <c:layout>
            <c:manualLayout>
              <c:xMode val="edge"/>
              <c:yMode val="edge"/>
              <c:x val="0.4680593528239525"/>
              <c:y val="0.8844090585331109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114287"/>
        <c:crosses val="autoZero"/>
        <c:auto val="1"/>
        <c:lblAlgn val="ctr"/>
        <c:lblOffset val="100"/>
        <c:noMultiLvlLbl val="0"/>
      </c:catAx>
      <c:valAx>
        <c:axId val="14191142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1176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8A05AD2-EB76-4732-9F88-81314FC50312}">
  <sheetPr/>
  <sheetViews>
    <sheetView zoomScale="83"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BC202C9-580B-414D-A307-ACBA6D91AEF5}">
  <sheetPr/>
  <sheetViews>
    <sheetView zoomScale="83"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106680</xdr:colOff>
      <xdr:row>25</xdr:row>
      <xdr:rowOff>15240</xdr:rowOff>
    </xdr:from>
    <xdr:to>
      <xdr:col>5</xdr:col>
      <xdr:colOff>556260</xdr:colOff>
      <xdr:row>26</xdr:row>
      <xdr:rowOff>129540</xdr:rowOff>
    </xdr:to>
    <xdr:sp macro="" textlink="">
      <xdr:nvSpPr>
        <xdr:cNvPr id="2" name="Arrow: Right 1">
          <a:extLst>
            <a:ext uri="{FF2B5EF4-FFF2-40B4-BE49-F238E27FC236}">
              <a16:creationId xmlns:a16="http://schemas.microsoft.com/office/drawing/2014/main" id="{883447B9-60E5-4C84-9FF4-9206364DCDB8}"/>
            </a:ext>
          </a:extLst>
        </xdr:cNvPr>
        <xdr:cNvSpPr/>
      </xdr:nvSpPr>
      <xdr:spPr>
        <a:xfrm>
          <a:off x="7589520" y="4632960"/>
          <a:ext cx="449580" cy="2971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8657422" cy="6279614"/>
    <xdr:graphicFrame macro="">
      <xdr:nvGraphicFramePr>
        <xdr:cNvPr id="2" name="Chart 1">
          <a:extLst>
            <a:ext uri="{FF2B5EF4-FFF2-40B4-BE49-F238E27FC236}">
              <a16:creationId xmlns:a16="http://schemas.microsoft.com/office/drawing/2014/main" id="{18951366-F5FF-33D6-B5BD-76CEEB091A5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57422" cy="6279614"/>
    <xdr:graphicFrame macro="">
      <xdr:nvGraphicFramePr>
        <xdr:cNvPr id="2" name="Chart 1">
          <a:extLst>
            <a:ext uri="{FF2B5EF4-FFF2-40B4-BE49-F238E27FC236}">
              <a16:creationId xmlns:a16="http://schemas.microsoft.com/office/drawing/2014/main" id="{F7E4C9FE-37AE-9D5B-A65A-2D6A1428501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1</xdr:col>
      <xdr:colOff>511342</xdr:colOff>
      <xdr:row>1</xdr:row>
      <xdr:rowOff>110289</xdr:rowOff>
    </xdr:from>
    <xdr:to>
      <xdr:col>14</xdr:col>
      <xdr:colOff>22860</xdr:colOff>
      <xdr:row>33</xdr:row>
      <xdr:rowOff>130342</xdr:rowOff>
    </xdr:to>
    <xdr:graphicFrame macro="">
      <xdr:nvGraphicFramePr>
        <xdr:cNvPr id="2" name="Chart 4">
          <a:extLst>
            <a:ext uri="{FF2B5EF4-FFF2-40B4-BE49-F238E27FC236}">
              <a16:creationId xmlns:a16="http://schemas.microsoft.com/office/drawing/2014/main" id="{3A268263-21DF-B468-3E6A-5F38764A32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486878</xdr:colOff>
      <xdr:row>1</xdr:row>
      <xdr:rowOff>51134</xdr:rowOff>
    </xdr:from>
    <xdr:to>
      <xdr:col>22</xdr:col>
      <xdr:colOff>180073</xdr:colOff>
      <xdr:row>16</xdr:row>
      <xdr:rowOff>51134</xdr:rowOff>
    </xdr:to>
    <xdr:graphicFrame macro="">
      <xdr:nvGraphicFramePr>
        <xdr:cNvPr id="3" name="Chart 1">
          <a:extLst>
            <a:ext uri="{FF2B5EF4-FFF2-40B4-BE49-F238E27FC236}">
              <a16:creationId xmlns:a16="http://schemas.microsoft.com/office/drawing/2014/main" id="{FD1AE539-8854-44CA-BBE0-26B56D01F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521368</xdr:colOff>
      <xdr:row>17</xdr:row>
      <xdr:rowOff>58352</xdr:rowOff>
    </xdr:from>
    <xdr:to>
      <xdr:col>22</xdr:col>
      <xdr:colOff>250658</xdr:colOff>
      <xdr:row>34</xdr:row>
      <xdr:rowOff>24063</xdr:rowOff>
    </xdr:to>
    <xdr:graphicFrame macro="">
      <xdr:nvGraphicFramePr>
        <xdr:cNvPr id="4" name="Chart 1">
          <a:extLst>
            <a:ext uri="{FF2B5EF4-FFF2-40B4-BE49-F238E27FC236}">
              <a16:creationId xmlns:a16="http://schemas.microsoft.com/office/drawing/2014/main" id="{6467981C-2F61-F032-888A-470504D546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376186</xdr:colOff>
      <xdr:row>1</xdr:row>
      <xdr:rowOff>49329</xdr:rowOff>
    </xdr:from>
    <xdr:to>
      <xdr:col>30</xdr:col>
      <xdr:colOff>270710</xdr:colOff>
      <xdr:row>8</xdr:row>
      <xdr:rowOff>157614</xdr:rowOff>
    </xdr:to>
    <mc:AlternateContent xmlns:mc="http://schemas.openxmlformats.org/markup-compatibility/2006" xmlns:tsle="http://schemas.microsoft.com/office/drawing/2012/timeslicer">
      <mc:Choice Requires="tsle">
        <xdr:graphicFrame macro="">
          <xdr:nvGraphicFramePr>
            <xdr:cNvPr id="5" name="Date">
              <a:extLst>
                <a:ext uri="{FF2B5EF4-FFF2-40B4-BE49-F238E27FC236}">
                  <a16:creationId xmlns:a16="http://schemas.microsoft.com/office/drawing/2014/main" id="{AAA559E0-841B-BCBC-0AE5-16EE4F00915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3895541" y="233684"/>
              <a:ext cx="4810653" cy="139876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26</xdr:col>
      <xdr:colOff>541421</xdr:colOff>
      <xdr:row>10</xdr:row>
      <xdr:rowOff>30080</xdr:rowOff>
    </xdr:from>
    <xdr:to>
      <xdr:col>30</xdr:col>
      <xdr:colOff>280336</xdr:colOff>
      <xdr:row>20</xdr:row>
      <xdr:rowOff>120317</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0742B785-4E15-847B-4334-86B365E017E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518840" y="1873628"/>
              <a:ext cx="2196980" cy="19337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435542</xdr:colOff>
      <xdr:row>10</xdr:row>
      <xdr:rowOff>45320</xdr:rowOff>
    </xdr:from>
    <xdr:to>
      <xdr:col>26</xdr:col>
      <xdr:colOff>290762</xdr:colOff>
      <xdr:row>20</xdr:row>
      <xdr:rowOff>120315</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8B8E29BF-C3EC-BF50-FC1F-33BF3EF2F97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3954897" y="1888868"/>
              <a:ext cx="2313284" cy="19185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irya Vasavada" refreshedDate="44953.656764236111" createdVersion="8" refreshedVersion="8" minRefreshableVersion="3" recordCount="12" xr:uid="{0AF2C625-5F81-4AB6-9614-02C988AE8468}">
  <cacheSource type="worksheet">
    <worksheetSource ref="A1:D13" sheet="Q2"/>
  </cacheSource>
  <cacheFields count="4">
    <cacheField name="Function" numFmtId="0">
      <sharedItems count="12">
        <s v="MEAN"/>
        <s v="MEDIAN"/>
        <s v="MODE"/>
        <s v="SUM"/>
        <s v="SUMIF"/>
        <s v="SUMIFS"/>
        <s v="COUNT"/>
        <s v="COUNTA"/>
        <s v="COUNTIFS"/>
        <s v="VLOOKUP"/>
        <s v="HLOOKUP"/>
        <s v="XLOOKUP"/>
      </sharedItems>
    </cacheField>
    <cacheField name="Results" numFmtId="0">
      <sharedItems containsMixedTypes="1" containsNumber="1" minValue="150" maxValue="134806994" count="11">
        <n v="898713.29333333333"/>
        <n v="525000"/>
        <n v="450000"/>
        <n v="134806994"/>
        <s v="Ford EcoSport 1.5 TDCi Titanium Plus BSIV"/>
        <s v="Maruti Wagon R LXI Minor"/>
        <n v="150"/>
        <n v="151"/>
        <s v="MG Hector Sharp AT BSIV"/>
        <s v="Maruti Ertiga VDI"/>
        <s v="Hyundai I20 Elite"/>
      </sharedItems>
    </cacheField>
    <cacheField name="Ref cell" numFmtId="0">
      <sharedItems containsBlank="1" containsMixedTypes="1" containsNumber="1" containsInteger="1" minValue="5729999" maxValue="5729999" count="6">
        <m/>
        <n v="5729999"/>
        <s v="Manual"/>
        <s v="Automatic"/>
        <s v="Petrol"/>
        <s v="No Such Model"/>
      </sharedItems>
    </cacheField>
    <cacheField name="Ref values" numFmtId="0">
      <sharedItems containsString="0" containsBlank="1" containsNumber="1" containsInteger="1" minValue="3" maxValue="1450000" count="3">
        <m/>
        <n v="1450000"/>
        <n v="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irya Vasavada" refreshedDate="44967.055113078706" createdVersion="8" refreshedVersion="8" minRefreshableVersion="3" recordCount="700" xr:uid="{604BE908-28AB-4976-8495-EA4E3E553597}">
  <cacheSource type="worksheet">
    <worksheetSource ref="A1:G701" sheet="Dashboard Data"/>
  </cacheSource>
  <cacheFields count="9">
    <cacheField name="Country" numFmtId="0">
      <sharedItems count="5">
        <s v="India"/>
        <s v="United Kingdom"/>
        <s v="Philippines"/>
        <s v="Malaysia"/>
        <s v="United States"/>
      </sharedItems>
    </cacheField>
    <cacheField name="Product" numFmtId="0">
      <sharedItems count="6">
        <s v="Chocolate Chip"/>
        <s v="Fortune Cookie"/>
        <s v="Oatmeal Raisin"/>
        <s v="Snickerdoodle"/>
        <s v="Sugar"/>
        <s v="White Chocolate Macadamia Nut"/>
      </sharedItems>
    </cacheField>
    <cacheField name="Units Sold" numFmtId="2">
      <sharedItems containsSemiMixedTypes="0" containsString="0" containsNumber="1" containsInteger="1" minValue="200" maxValue="4493"/>
    </cacheField>
    <cacheField name="Revenue" numFmtId="165">
      <sharedItems containsSemiMixedTypes="0" containsString="0" containsNumber="1" containsInteger="1" minValue="10000" maxValue="79927" count="699">
        <n v="25161"/>
        <n v="50000"/>
        <n v="24751"/>
        <n v="19775"/>
        <n v="77537"/>
        <n v="55505"/>
        <n v="62454"/>
        <n v="28602"/>
        <n v="72969"/>
        <n v="71291"/>
        <n v="55094"/>
        <n v="74836"/>
        <n v="27103"/>
        <n v="34001"/>
        <n v="39313"/>
        <n v="29115"/>
        <n v="59012"/>
        <n v="62732"/>
        <n v="23760"/>
        <n v="15525"/>
        <n v="27679"/>
        <n v="56800"/>
        <n v="32906"/>
        <n v="62056"/>
        <n v="71836"/>
        <n v="62129"/>
        <n v="11271"/>
        <n v="68399"/>
        <n v="53313"/>
        <n v="11572"/>
        <n v="74958"/>
        <n v="73814"/>
        <n v="57994"/>
        <n v="11411"/>
        <n v="70262"/>
        <n v="40322"/>
        <n v="32394"/>
        <n v="77288"/>
        <n v="50804"/>
        <n v="57108"/>
        <n v="53156"/>
        <n v="62774"/>
        <n v="53240"/>
        <n v="46112"/>
        <n v="33003"/>
        <n v="14368"/>
        <n v="12865"/>
        <n v="34458"/>
        <n v="61493"/>
        <n v="54290"/>
        <n v="11321"/>
        <n v="15024"/>
        <n v="68840"/>
        <n v="21651"/>
        <n v="21041"/>
        <n v="14474"/>
        <n v="45338"/>
        <n v="36156"/>
        <n v="59352"/>
        <n v="13889"/>
        <n v="63687"/>
        <n v="59131"/>
        <n v="55783"/>
        <n v="28013"/>
        <n v="76820"/>
        <n v="76924"/>
        <n v="56993"/>
        <n v="14109"/>
        <n v="66220"/>
        <n v="38101"/>
        <n v="25368"/>
        <n v="15288"/>
        <n v="37023"/>
        <n v="77090"/>
        <n v="32153"/>
        <n v="46931"/>
        <n v="58246"/>
        <n v="16995"/>
        <n v="59633"/>
        <n v="46269"/>
        <n v="23117"/>
        <n v="51395"/>
        <n v="79554"/>
        <n v="28267"/>
        <n v="69490"/>
        <n v="62176"/>
        <n v="37310"/>
        <n v="23799"/>
        <n v="54075"/>
        <n v="57915"/>
        <n v="13107"/>
        <n v="51777"/>
        <n v="19057"/>
        <n v="59873"/>
        <n v="41925"/>
        <n v="69053"/>
        <n v="29763"/>
        <n v="56729"/>
        <n v="72518"/>
        <n v="35384"/>
        <n v="62483"/>
        <n v="26805"/>
        <n v="39998"/>
        <n v="36174"/>
        <n v="44380"/>
        <n v="11940"/>
        <n v="39005"/>
        <n v="50234"/>
        <n v="75832"/>
        <n v="73123"/>
        <n v="16331"/>
        <n v="60315"/>
        <n v="11168"/>
        <n v="20267"/>
        <n v="14290"/>
        <n v="67302"/>
        <n v="76343"/>
        <n v="17275"/>
        <n v="47821"/>
        <n v="21345"/>
        <n v="33585"/>
        <n v="77576"/>
        <n v="19149"/>
        <n v="67677"/>
        <n v="63551"/>
        <n v="50997"/>
        <n v="76161"/>
        <n v="77339"/>
        <n v="53752"/>
        <n v="79682"/>
        <n v="29495"/>
        <n v="53512"/>
        <n v="67507"/>
        <n v="24967"/>
        <n v="17028"/>
        <n v="18119"/>
        <n v="58595"/>
        <n v="58516"/>
        <n v="61473"/>
        <n v="50555"/>
        <n v="73265"/>
        <n v="60025"/>
        <n v="70668"/>
        <n v="68332"/>
        <n v="68482"/>
        <n v="12379"/>
        <n v="12072"/>
        <n v="32046"/>
        <n v="31346"/>
        <n v="21486"/>
        <n v="15483"/>
        <n v="24312"/>
        <n v="46590"/>
        <n v="38770"/>
        <n v="60416"/>
        <n v="47219"/>
        <n v="78078"/>
        <n v="26581"/>
        <n v="44163"/>
        <n v="20774"/>
        <n v="70774"/>
        <n v="67219"/>
        <n v="69496"/>
        <n v="48248"/>
        <n v="16437"/>
        <n v="17009"/>
        <n v="43475"/>
        <n v="26714"/>
        <n v="71913"/>
        <n v="17546"/>
        <n v="27366"/>
        <n v="16363"/>
        <n v="15244"/>
        <n v="59308"/>
        <n v="13529"/>
        <n v="79567"/>
        <n v="34159"/>
        <n v="26773"/>
        <n v="39276"/>
        <n v="75732"/>
        <n v="45907"/>
        <n v="58484"/>
        <n v="23348"/>
        <n v="62094"/>
        <n v="12390"/>
        <n v="76193"/>
        <n v="43186"/>
        <n v="46206"/>
        <n v="52359"/>
        <n v="78875"/>
        <n v="21676"/>
        <n v="12733"/>
        <n v="64288"/>
        <n v="68926"/>
        <n v="40673"/>
        <n v="53172"/>
        <n v="32910"/>
        <n v="48344"/>
        <n v="21541"/>
        <n v="67292"/>
        <n v="14709"/>
        <n v="19703"/>
        <n v="24369"/>
        <n v="66165"/>
        <n v="41734"/>
        <n v="18426"/>
        <n v="42195"/>
        <n v="38610"/>
        <n v="72318"/>
        <n v="37195"/>
        <n v="43661"/>
        <n v="29734"/>
        <n v="37156"/>
        <n v="21698"/>
        <n v="38702"/>
        <n v="10335"/>
        <n v="11137"/>
        <n v="27918"/>
        <n v="67856"/>
        <n v="73088"/>
        <n v="50685"/>
        <n v="69619"/>
        <n v="54370"/>
        <n v="19108"/>
        <n v="48010"/>
        <n v="66613"/>
        <n v="37415"/>
        <n v="32673"/>
        <n v="42220"/>
        <n v="12512"/>
        <n v="45508"/>
        <n v="12910"/>
        <n v="68782"/>
        <n v="64085"/>
        <n v="38560"/>
        <n v="19103"/>
        <n v="24700"/>
        <n v="79431"/>
        <n v="13741"/>
        <n v="33025"/>
        <n v="25783"/>
        <n v="74612"/>
        <n v="38536"/>
        <n v="44231"/>
        <n v="27049"/>
        <n v="42714"/>
        <n v="75527"/>
        <n v="72498"/>
        <n v="21849"/>
        <n v="59172"/>
        <n v="71533"/>
        <n v="49687"/>
        <n v="42131"/>
        <n v="78826"/>
        <n v="34468"/>
        <n v="32511"/>
        <n v="68500"/>
        <n v="16140"/>
        <n v="72562"/>
        <n v="64576"/>
        <n v="14405"/>
        <n v="43266"/>
        <n v="24726"/>
        <n v="40201"/>
        <n v="35421"/>
        <n v="33194"/>
        <n v="61932"/>
        <n v="33709"/>
        <n v="23306"/>
        <n v="74933"/>
        <n v="48607"/>
        <n v="23055"/>
        <n v="63003"/>
        <n v="69373"/>
        <n v="47872"/>
        <n v="15383"/>
        <n v="45219"/>
        <n v="33122"/>
        <n v="53087"/>
        <n v="35220"/>
        <n v="64950"/>
        <n v="64137"/>
        <n v="58530"/>
        <n v="66037"/>
        <n v="16669"/>
        <n v="15503"/>
        <n v="60973"/>
        <n v="65407"/>
        <n v="28425"/>
        <n v="33224"/>
        <n v="52078"/>
        <n v="65594"/>
        <n v="27967"/>
        <n v="79927"/>
        <n v="79333"/>
        <n v="10369"/>
        <n v="20198"/>
        <n v="54174"/>
        <n v="50607"/>
        <n v="11356"/>
        <n v="31532"/>
        <n v="69662"/>
        <n v="60655"/>
        <n v="63222"/>
        <n v="43851"/>
        <n v="21250"/>
        <n v="10722"/>
        <n v="53350"/>
        <n v="57537"/>
        <n v="25964"/>
        <n v="53520"/>
        <n v="34581"/>
        <n v="12677"/>
        <n v="74148"/>
        <n v="33253"/>
        <n v="13104"/>
        <n v="26412"/>
        <n v="36555"/>
        <n v="72826"/>
        <n v="15979"/>
        <n v="47312"/>
        <n v="77005"/>
        <n v="49505"/>
        <n v="73408"/>
        <n v="74320"/>
        <n v="15787"/>
        <n v="65327"/>
        <n v="78434"/>
        <n v="66120"/>
        <n v="28327"/>
        <n v="48935"/>
        <n v="24428"/>
        <n v="53733"/>
        <n v="11855"/>
        <n v="62914"/>
        <n v="44708"/>
        <n v="34899"/>
        <n v="36347"/>
        <n v="11776"/>
        <n v="72566"/>
        <n v="73114"/>
        <n v="18542"/>
        <n v="53894"/>
        <n v="47884"/>
        <n v="71735"/>
        <n v="16185"/>
        <n v="13112"/>
        <n v="67235"/>
        <n v="33256"/>
        <n v="20595"/>
        <n v="43049"/>
        <n v="45029"/>
        <n v="49250"/>
        <n v="60858"/>
        <n v="67615"/>
        <n v="45675"/>
        <n v="17396"/>
        <n v="74956"/>
        <n v="41848"/>
        <n v="62744"/>
        <n v="34344"/>
        <n v="47436"/>
        <n v="73254"/>
        <n v="45979"/>
        <n v="78375"/>
        <n v="49935"/>
        <n v="47531"/>
        <n v="48697"/>
        <n v="51283"/>
        <n v="40802"/>
        <n v="49870"/>
        <n v="65851"/>
        <n v="57859"/>
        <n v="39174"/>
        <n v="15472"/>
        <n v="52443"/>
        <n v="29044"/>
        <n v="57636"/>
        <n v="16497"/>
        <n v="34228"/>
        <n v="48210"/>
        <n v="28442"/>
        <n v="24995"/>
        <n v="24177"/>
        <n v="25110"/>
        <n v="25460"/>
        <n v="38842"/>
        <n v="24432"/>
        <n v="16124"/>
        <n v="71641"/>
        <n v="47663"/>
        <n v="70435"/>
        <n v="62366"/>
        <n v="30686"/>
        <n v="33186"/>
        <n v="45061"/>
        <n v="52178"/>
        <n v="28053"/>
        <n v="27266"/>
        <n v="14249"/>
        <n v="39134"/>
        <n v="27444"/>
        <n v="73676"/>
        <n v="26818"/>
        <n v="75284"/>
        <n v="77112"/>
        <n v="20116"/>
        <n v="76487"/>
        <n v="30576"/>
        <n v="55897"/>
        <n v="11299"/>
        <n v="42014"/>
        <n v="73015"/>
        <n v="35560"/>
        <n v="72399"/>
        <n v="18661"/>
        <n v="30671"/>
        <n v="62937"/>
        <n v="22685"/>
        <n v="46333"/>
        <n v="39618"/>
        <n v="65279"/>
        <n v="13739"/>
        <n v="70525"/>
        <n v="39481"/>
        <n v="37306"/>
        <n v="16611"/>
        <n v="31285"/>
        <n v="28135"/>
        <n v="79289"/>
        <n v="33862"/>
        <n v="28991"/>
        <n v="78416"/>
        <n v="50425"/>
        <n v="55477"/>
        <n v="65310"/>
        <n v="61256"/>
        <n v="36145"/>
        <n v="47451"/>
        <n v="42242"/>
        <n v="32346"/>
        <n v="33648"/>
        <n v="65655"/>
        <n v="27928"/>
        <n v="33349"/>
        <n v="43427"/>
        <n v="31958"/>
        <n v="46928"/>
        <n v="60088"/>
        <n v="29723"/>
        <n v="60737"/>
        <n v="47858"/>
        <n v="75347"/>
        <n v="22406"/>
        <n v="46935"/>
        <n v="57732"/>
        <n v="46475"/>
        <n v="71669"/>
        <n v="69521"/>
        <n v="59882"/>
        <n v="67214"/>
        <n v="35020"/>
        <n v="66455"/>
        <n v="51672"/>
        <n v="77472"/>
        <n v="59928"/>
        <n v="49569"/>
        <n v="61657"/>
        <n v="39336"/>
        <n v="12602"/>
        <n v="33751"/>
        <n v="23289"/>
        <n v="58996"/>
        <n v="78203"/>
        <n v="53980"/>
        <n v="35504"/>
        <n v="67200"/>
        <n v="36557"/>
        <n v="72854"/>
        <n v="69571"/>
        <n v="15522"/>
        <n v="52331"/>
        <n v="45531"/>
        <n v="20822"/>
        <n v="60548"/>
        <n v="42667"/>
        <n v="49751"/>
        <n v="78075"/>
        <n v="32947"/>
        <n v="27625"/>
        <n v="34270"/>
        <n v="47789"/>
        <n v="65894"/>
        <n v="30491"/>
        <n v="32089"/>
        <n v="11811"/>
        <n v="12621"/>
        <n v="72645"/>
        <n v="35664"/>
        <n v="59554"/>
        <n v="11846"/>
        <n v="19047"/>
        <n v="65800"/>
        <n v="71775"/>
        <n v="78464"/>
        <n v="43504"/>
        <n v="25004"/>
        <n v="24938"/>
        <n v="44908"/>
        <n v="39352"/>
        <n v="58605"/>
        <n v="49410"/>
        <n v="60959"/>
        <n v="78537"/>
        <n v="53101"/>
        <n v="55383"/>
        <n v="18175"/>
        <n v="38679"/>
        <n v="78876"/>
        <n v="18108"/>
        <n v="11011"/>
        <n v="60717"/>
        <n v="25775"/>
        <n v="77313"/>
        <n v="25786"/>
        <n v="46734"/>
        <n v="37150"/>
        <n v="28966"/>
        <n v="35082"/>
        <n v="59598"/>
        <n v="39489"/>
        <n v="20875"/>
        <n v="52484"/>
        <n v="31894"/>
        <n v="15570"/>
        <n v="44352"/>
        <n v="51841"/>
        <n v="21445"/>
        <n v="67639"/>
        <n v="45075"/>
        <n v="58356"/>
        <n v="77682"/>
        <n v="10459"/>
        <n v="75073"/>
        <n v="62127"/>
        <n v="26420"/>
        <n v="67208"/>
        <n v="20600"/>
        <n v="50290"/>
        <n v="16645"/>
        <n v="68605"/>
        <n v="13790"/>
        <n v="60512"/>
        <n v="30791"/>
        <n v="75393"/>
        <n v="58845"/>
        <n v="27893"/>
        <n v="17290"/>
        <n v="49134"/>
        <n v="53195"/>
        <n v="30804"/>
        <n v="19633"/>
        <n v="55696"/>
        <n v="15456"/>
        <n v="59495"/>
        <n v="78452"/>
        <n v="50379"/>
        <n v="76160"/>
        <n v="27021"/>
        <n v="42560"/>
        <n v="63442"/>
        <n v="30487"/>
        <n v="53688"/>
        <n v="39865"/>
        <n v="35467"/>
        <n v="19785"/>
        <n v="34956"/>
        <n v="77406"/>
        <n v="36920"/>
        <n v="25837"/>
        <n v="52471"/>
        <n v="43598"/>
        <n v="26722"/>
        <n v="60940"/>
        <n v="71483"/>
        <n v="28841"/>
        <n v="33924"/>
        <n v="61310"/>
        <n v="12742"/>
        <n v="57342"/>
        <n v="60758"/>
        <n v="17467"/>
        <n v="22975"/>
        <n v="68080"/>
        <n v="22936"/>
        <n v="70770"/>
        <n v="56061"/>
        <n v="15077"/>
        <n v="14884"/>
        <n v="24690"/>
        <n v="67617"/>
        <n v="61450"/>
        <n v="11446"/>
        <n v="68299"/>
        <n v="71338"/>
        <n v="71492"/>
        <n v="28042"/>
        <n v="26733"/>
        <n v="24116"/>
        <n v="44846"/>
        <n v="36809"/>
        <n v="49177"/>
        <n v="10996"/>
        <n v="77943"/>
        <n v="73406"/>
        <n v="10498"/>
        <n v="27806"/>
        <n v="57646"/>
        <n v="58014"/>
        <n v="75092"/>
        <n v="41216"/>
        <n v="35684"/>
        <n v="69848"/>
        <n v="33549"/>
        <n v="42241"/>
        <n v="38551"/>
        <n v="77886"/>
        <n v="49282"/>
        <n v="47315"/>
        <n v="18800"/>
        <n v="74202"/>
        <n v="18992"/>
        <n v="15910"/>
        <n v="32293"/>
        <n v="76728"/>
        <n v="43368"/>
        <n v="43818"/>
        <n v="10321"/>
        <n v="72976"/>
        <n v="17424"/>
        <n v="26250"/>
        <n v="13077"/>
        <n v="20933"/>
        <n v="67459"/>
        <n v="42756"/>
        <n v="67210"/>
        <n v="41290"/>
        <n v="62718"/>
        <n v="52739"/>
        <n v="49000"/>
        <n v="61720"/>
        <n v="49289"/>
        <n v="71490"/>
        <n v="69769"/>
        <n v="63103"/>
        <n v="36372"/>
        <n v="62536"/>
        <n v="18390"/>
        <n v="79476"/>
        <n v="19888"/>
        <n v="15193"/>
        <n v="45276"/>
        <n v="33445"/>
        <n v="51423"/>
        <n v="40683"/>
        <n v="27004"/>
        <n v="51081"/>
        <n v="76823"/>
        <n v="15621"/>
        <n v="43324"/>
        <n v="25707"/>
        <n v="37523"/>
        <n v="34432"/>
        <n v="40050"/>
        <n v="32954"/>
        <n v="10000"/>
        <n v="59652"/>
        <n v="31545"/>
        <n v="56585"/>
        <n v="55269"/>
        <n v="13416"/>
        <n v="54142"/>
        <n v="20707"/>
        <n v="12472"/>
        <n v="53628"/>
        <n v="48297"/>
        <n v="79922"/>
        <n v="40935"/>
        <n v="53935"/>
        <n v="58284"/>
        <n v="32471"/>
        <n v="32943"/>
        <n v="46469"/>
        <n v="47549"/>
        <n v="43362"/>
        <n v="44853"/>
        <n v="71414"/>
        <n v="10181"/>
        <n v="72807"/>
      </sharedItems>
    </cacheField>
    <cacheField name="Cost" numFmtId="165">
      <sharedItems containsSemiMixedTypes="0" containsString="0" containsNumber="1" containsInteger="1" minValue="80" maxValue="3996" count="654">
        <n v="1663"/>
        <n v="955"/>
        <n v="116"/>
        <n v="457"/>
        <n v="3336"/>
        <n v="3371"/>
        <n v="1499"/>
        <n v="3620"/>
        <n v="2674"/>
        <n v="1704"/>
        <n v="2159"/>
        <n v="1572"/>
        <n v="2356"/>
        <n v="2898"/>
        <n v="3629"/>
        <n v="2323"/>
        <n v="1598"/>
        <n v="3549"/>
        <n v="2410"/>
        <n v="3538"/>
        <n v="551"/>
        <n v="1328"/>
        <n v="3857"/>
        <n v="1250"/>
        <n v="1625"/>
        <n v="1918"/>
        <n v="1812"/>
        <n v="156"/>
        <n v="2281"/>
        <n v="3403"/>
        <n v="356"/>
        <n v="1004"/>
        <n v="1097"/>
        <n v="1196"/>
        <n v="1509"/>
        <n v="756"/>
        <n v="1218"/>
        <n v="3470"/>
        <n v="1872"/>
        <n v="3956"/>
        <n v="3984"/>
        <n v="2393"/>
        <n v="2293"/>
        <n v="3710"/>
        <n v="2048"/>
        <n v="2729"/>
        <n v="2980"/>
        <n v="351"/>
        <n v="421"/>
        <n v="908"/>
        <n v="1391"/>
        <n v="2790"/>
        <n v="2920"/>
        <n v="2653"/>
        <n v="3608"/>
        <n v="1412"/>
        <n v="713"/>
        <n v="1547"/>
        <n v="2833"/>
        <n v="1444"/>
        <n v="2182"/>
        <n v="3318"/>
        <n v="3612"/>
        <n v="2183"/>
        <n v="962"/>
        <n v="1078"/>
        <n v="1682"/>
        <n v="1776"/>
        <n v="3354"/>
        <n v="331"/>
        <n v="1521"/>
        <n v="2607"/>
        <n v="927"/>
        <n v="2556"/>
        <n v="1074"/>
        <n v="3954"/>
        <n v="1048"/>
        <n v="3828"/>
        <n v="3407"/>
        <n v="1254"/>
        <n v="925"/>
        <n v="1861"/>
        <n v="1841"/>
        <n v="3063"/>
        <n v="598"/>
        <n v="1637"/>
        <n v="3650"/>
        <n v="2896"/>
        <n v="1382"/>
        <n v="2810"/>
        <n v="3932"/>
        <n v="188"/>
        <n v="1143"/>
        <n v="2142"/>
        <n v="2536"/>
        <n v="3601"/>
        <n v="3585"/>
        <n v="1398"/>
        <n v="1335"/>
        <n v="3651"/>
        <n v="2673"/>
        <n v="199"/>
        <n v="3553"/>
        <n v="1820"/>
        <n v="327"/>
        <n v="2791"/>
        <n v="742"/>
        <n v="1308"/>
        <n v="2646"/>
        <n v="3122"/>
        <n v="2029"/>
        <n v="3804"/>
        <n v="876"/>
        <n v="3121"/>
        <n v="3905"/>
        <n v="1836"/>
        <n v="2037"/>
        <n v="939"/>
        <n v="2512"/>
        <n v="1807"/>
        <n v="1108"/>
        <n v="1380"/>
        <n v="3918"/>
        <n v="2858"/>
        <n v="119"/>
        <n v="2771"/>
        <n v="332"/>
        <n v="288"/>
        <n v="556"/>
        <n v="1660"/>
        <n v="561"/>
        <n v="185"/>
        <n v="3479"/>
        <n v="1223"/>
        <n v="3558"/>
        <n v="1338"/>
        <n v="3849"/>
        <n v="1540"/>
        <n v="2938"/>
        <n v="672"/>
        <n v="617"/>
        <n v="701"/>
        <n v="3949"/>
        <n v="1713"/>
        <n v="2872"/>
        <n v="3640"/>
        <n v="2229"/>
        <n v="3355"/>
        <n v="2459"/>
        <n v="1409"/>
        <n v="1321"/>
        <n v="3214"/>
        <n v="2253"/>
        <n v="1397"/>
        <n v="2676"/>
        <n v="238"/>
        <n v="3729"/>
        <n v="2589"/>
        <n v="2244"/>
        <n v="2470"/>
        <n v="3340"/>
        <n v="200"/>
        <n v="278"/>
        <n v="2365"/>
        <n v="685"/>
        <n v="3921"/>
        <n v="3661"/>
        <n v="1619"/>
        <n v="2151"/>
        <n v="3765"/>
        <n v="3386"/>
        <n v="602"/>
        <n v="2597"/>
        <n v="1253"/>
        <n v="959"/>
        <n v="532"/>
        <n v="3204"/>
        <n v="3166"/>
        <n v="2341"/>
        <n v="3491"/>
        <n v="1998"/>
        <n v="3390"/>
        <n v="2644"/>
        <n v="2800"/>
        <n v="514"/>
        <n v="3110"/>
        <n v="1964"/>
        <n v="1206"/>
        <n v="3141"/>
        <n v="1672"/>
        <n v="3264"/>
        <n v="1448"/>
        <n v="2296"/>
        <n v="1950"/>
        <n v="3555"/>
        <n v="3281"/>
        <n v="291"/>
        <n v="3182"/>
        <n v="2677"/>
        <n v="600"/>
        <n v="2583"/>
        <n v="2596"/>
        <n v="2639"/>
        <n v="3321"/>
        <n v="1821"/>
        <n v="410"/>
        <n v="3515"/>
        <n v="1355"/>
        <n v="663"/>
        <n v="1399"/>
        <n v="2786"/>
        <n v="2238"/>
        <n v="1721"/>
        <n v="537"/>
        <n v="3733"/>
        <n v="2337"/>
        <n v="3755"/>
        <n v="3113"/>
        <n v="3261"/>
        <n v="1865"/>
        <n v="1279"/>
        <n v="3821"/>
        <n v="1515"/>
        <n v="3212"/>
        <n v="2228"/>
        <n v="603"/>
        <n v="940"/>
        <n v="86"/>
        <n v="1722"/>
        <n v="3301"/>
        <n v="2638"/>
        <n v="435"/>
        <n v="105"/>
        <n v="1837"/>
        <n v="143"/>
        <n v="2559"/>
        <n v="3840"/>
        <n v="733"/>
        <n v="1246"/>
        <n v="2937"/>
        <n v="1117"/>
        <n v="1070"/>
        <n v="2958"/>
        <n v="3367"/>
        <n v="3012"/>
        <n v="1879"/>
        <n v="3293"/>
        <n v="1411"/>
        <n v="3622"/>
        <n v="1577"/>
        <n v="3243"/>
        <n v="1759"/>
        <n v="1798"/>
        <n v="2815"/>
        <n v="1131"/>
        <n v="3435"/>
        <n v="503"/>
        <n v="1306"/>
        <n v="1092"/>
        <n v="691"/>
        <n v="2756"/>
        <n v="1616"/>
        <n v="732"/>
        <n v="1961"/>
        <n v="3097"/>
        <n v="325"/>
        <n v="1762"/>
        <n v="1809"/>
        <n v="257"/>
        <n v="2500"/>
        <n v="1467"/>
        <n v="3526"/>
        <n v="436"/>
        <n v="882"/>
        <n v="2433"/>
        <n v="126"/>
        <n v="553"/>
        <n v="487"/>
        <n v="3472"/>
        <n v="3862"/>
        <n v="3220"/>
        <n v="1676"/>
        <n v="1245"/>
        <n v="3059"/>
        <n v="874"/>
        <n v="837"/>
        <n v="3328"/>
        <n v="3881"/>
        <n v="3489"/>
        <n v="575"/>
        <n v="3565"/>
        <n v="1787"/>
        <n v="1420"/>
        <n v="2298"/>
        <n v="3248"/>
        <n v="3314"/>
        <n v="1342"/>
        <n v="2645"/>
        <n v="1951"/>
        <n v="1576"/>
        <n v="161"/>
        <n v="1155"/>
        <n v="3533"/>
        <n v="2933"/>
        <n v="2391"/>
        <n v="3656"/>
        <n v="3057"/>
        <n v="3160"/>
        <n v="3933"/>
        <n v="810"/>
        <n v="542"/>
        <n v="154"/>
        <n v="2169"/>
        <n v="1889"/>
        <n v="1419"/>
        <n v="1013"/>
        <n v="3292"/>
        <n v="1938"/>
        <n v="523"/>
        <n v="2551"/>
        <n v="3782"/>
        <n v="3294"/>
        <n v="2873"/>
        <n v="1451"/>
        <n v="3428"/>
        <n v="1256"/>
        <n v="3513"/>
        <n v="2102"/>
        <n v="2894"/>
        <n v="1500"/>
        <n v="3237"/>
        <n v="582"/>
        <n v="894"/>
        <n v="2750"/>
        <n v="3632"/>
        <n v="303"/>
        <n v="1592"/>
        <n v="456"/>
        <n v="1063"/>
        <n v="1972"/>
        <n v="2932"/>
        <n v="1378"/>
        <n v="1803"/>
        <n v="3087"/>
        <n v="3180"/>
        <n v="3282"/>
        <n v="655"/>
        <n v="3531"/>
        <n v="2706"/>
        <n v="3895"/>
        <n v="721"/>
        <n v="2007"/>
        <n v="2851"/>
        <n v="3066"/>
        <n v="1990"/>
        <n v="2353"/>
        <n v="2959"/>
        <n v="2848"/>
        <n v="1010"/>
        <n v="1699"/>
        <n v="484"/>
        <n v="3370"/>
        <n v="2757"/>
        <n v="197"/>
        <n v="2834"/>
        <n v="1608"/>
        <n v="3946"/>
        <n v="3339"/>
        <n v="2381"/>
        <n v="3013"/>
        <n v="2545"/>
        <n v="1417"/>
        <n v="2272"/>
        <n v="329"/>
        <n v="943"/>
        <n v="1325"/>
        <n v="3532"/>
        <n v="2603"/>
        <n v="175"/>
        <n v="2325"/>
        <n v="196"/>
        <n v="2444"/>
        <n v="2746"/>
        <n v="2831"/>
        <n v="2246"/>
        <n v="802"/>
        <n v="862"/>
        <n v="3596"/>
        <n v="277"/>
        <n v="3290"/>
        <n v="3996"/>
        <n v="2667"/>
        <n v="1638"/>
        <n v="2464"/>
        <n v="1772"/>
        <n v="377"/>
        <n v="2843"/>
        <n v="3516"/>
        <n v="2931"/>
        <n v="2087"/>
        <n v="397"/>
        <n v="957"/>
        <n v="3230"/>
        <n v="2192"/>
        <n v="2247"/>
        <n v="1646"/>
        <n v="2254"/>
        <n v="407"/>
        <n v="1171"/>
        <n v="2930"/>
        <n v="2681"/>
        <n v="2899"/>
        <n v="2342"/>
        <n v="2572"/>
        <n v="2005"/>
        <n v="568"/>
        <n v="1158"/>
        <n v="2752"/>
        <n v="1490"/>
        <n v="1169"/>
        <n v="3561"/>
        <n v="2346"/>
        <n v="2368"/>
        <n v="333"/>
        <n v="3419"/>
        <n v="2344"/>
        <n v="3455"/>
        <n v="103"/>
        <n v="1203"/>
        <n v="3449"/>
        <n v="1396"/>
        <n v="978"/>
        <n v="139"/>
        <n v="706"/>
        <n v="3075"/>
        <n v="2392"/>
        <n v="3144"/>
        <n v="989"/>
        <n v="361"/>
        <n v="80"/>
        <n v="3794"/>
        <n v="3893"/>
        <n v="230"/>
        <n v="3007"/>
        <n v="567"/>
        <n v="1377"/>
        <n v="1512"/>
        <n v="2291"/>
        <n v="785"/>
        <n v="2819"/>
        <n v="2600"/>
        <n v="1923"/>
        <n v="2126"/>
        <n v="3069"/>
        <n v="2841"/>
        <n v="3151"/>
        <n v="836"/>
        <n v="1257"/>
        <n v="2332"/>
        <n v="3048"/>
        <n v="1061"/>
        <n v="898"/>
        <n v="570"/>
        <n v="637"/>
        <n v="1472"/>
        <n v="130"/>
        <n v="1320"/>
        <n v="910"/>
        <n v="1232"/>
        <n v="1531"/>
        <n v="1545"/>
        <n v="1765"/>
        <n v="1737"/>
        <n v="960"/>
        <n v="546"/>
        <n v="1138"/>
        <n v="2302"/>
        <n v="2240"/>
        <n v="2985"/>
        <n v="808"/>
        <n v="2908"/>
        <n v="1606"/>
        <n v="1241"/>
        <n v="1843"/>
        <n v="3157"/>
        <n v="1272"/>
        <n v="3240"/>
        <n v="3670"/>
        <n v="2339"/>
        <n v="2496"/>
        <n v="3303"/>
        <n v="3067"/>
        <n v="928"/>
        <n v="3606"/>
        <n v="3173"/>
        <n v="2213"/>
        <n v="3347"/>
        <n v="3118"/>
        <n v="1805"/>
        <n v="3735"/>
        <n v="1603"/>
        <n v="3980"/>
        <n v="2357"/>
        <n v="3989"/>
        <n v="762"/>
        <n v="3389"/>
        <n v="2094"/>
        <n v="3280"/>
        <n v="1307"/>
        <n v="2303"/>
        <n v="3551"/>
        <n v="3584"/>
        <n v="217"/>
        <n v="2915"/>
        <n v="2881"/>
        <n v="3443"/>
        <n v="790"/>
        <n v="346"/>
        <n v="3540"/>
        <n v="2628"/>
        <n v="581"/>
        <n v="1826"/>
        <n v="478"/>
        <n v="3251"/>
        <n v="993"/>
        <n v="1735"/>
        <n v="3898"/>
        <n v="321"/>
        <n v="1370"/>
        <n v="1966"/>
        <n v="779"/>
        <n v="3552"/>
        <n v="3331"/>
        <n v="2560"/>
        <n v="2955"/>
        <n v="1069"/>
        <n v="1264"/>
        <n v="423"/>
        <n v="1122"/>
        <n v="3714"/>
        <n v="953"/>
        <n v="1808"/>
        <n v="1992"/>
        <n v="3085"/>
        <n v="2152"/>
        <n v="3215"/>
        <n v="1552"/>
        <n v="94"/>
        <n v="879"/>
        <n v="340"/>
        <n v="244"/>
        <n v="3249"/>
        <n v="3272"/>
        <n v="1727"/>
        <n v="1880"/>
        <n v="2867"/>
        <n v="1316"/>
        <n v="1195"/>
        <n v="1365"/>
        <n v="1846"/>
        <n v="2340"/>
        <n v="1456"/>
        <n v="2069"/>
        <n v="3117"/>
        <n v="2461"/>
        <n v="3236"/>
        <n v="2768"/>
        <n v="3580"/>
        <n v="3882"/>
        <n v="2865"/>
        <n v="2751"/>
        <n v="704"/>
        <n v="1424"/>
        <n v="3607"/>
        <n v="2827"/>
        <n v="2364"/>
        <n v="2616"/>
        <n v="866"/>
        <n v="2967"/>
        <n v="686"/>
        <n v="1484"/>
        <n v="227"/>
        <n v="2690"/>
        <n v="2174"/>
        <n v="2371"/>
        <n v="221"/>
        <n v="1393"/>
        <n v="1463"/>
        <n v="1324"/>
        <n v="915"/>
        <n v="2526"/>
        <n v="2384"/>
        <n v="1303"/>
        <n v="3393"/>
        <n v="856"/>
        <n v="1047"/>
        <n v="1804"/>
        <n v="2925"/>
        <n v="1386"/>
        <n v="1294"/>
        <n v="2614"/>
        <n v="3271"/>
        <n v="2829"/>
        <n v="2319"/>
        <n v="1030"/>
        <n v="1103"/>
        <n v="884"/>
        <n v="2774"/>
        <n v="2431"/>
        <n v="466"/>
        <n v="1211"/>
        <n v="3591"/>
        <n v="3647"/>
        <n v="3929"/>
        <n v="752"/>
        <n v="400"/>
        <n v="3257"/>
        <n v="569"/>
        <n v="788"/>
        <n v="2236"/>
        <n v="3603"/>
        <n v="3808"/>
        <n v="693"/>
        <n v="2292"/>
        <n v="1469"/>
        <n v="2763"/>
        <n v="3494"/>
        <n v="419"/>
        <n v="2542"/>
        <n v="2769"/>
        <n v="1295"/>
        <n v="2156"/>
        <n v="3279"/>
        <n v="3860"/>
        <n v="3351"/>
        <n v="312"/>
        <n v="921"/>
        <n v="271"/>
        <n v="1665"/>
        <n v="1470"/>
        <n v="506"/>
        <n v="1916"/>
        <n v="1465"/>
        <n v="488"/>
        <n v="409"/>
        <n v="3444"/>
        <n v="1936"/>
        <n v="3056"/>
        <n v="418"/>
        <n v="2599"/>
        <n v="3660"/>
        <n v="2996"/>
        <n v="2522"/>
        <n v="3839"/>
      </sharedItems>
    </cacheField>
    <cacheField name="Profit" numFmtId="165">
      <sharedItems containsSemiMixedTypes="0" containsString="0" containsNumber="1" containsInteger="1" minValue="1006" maxValue="5991"/>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8" base="6">
        <rangePr groupBy="months" startDate="2019-09-01T00:00:00" endDate="2020-12-02T00:00:00"/>
        <groupItems count="14">
          <s v="&lt;01-09-2019"/>
          <s v="Jan"/>
          <s v="Feb"/>
          <s v="Mar"/>
          <s v="Apr"/>
          <s v="May"/>
          <s v="Jun"/>
          <s v="Jul"/>
          <s v="Aug"/>
          <s v="Sep"/>
          <s v="Oct"/>
          <s v="Nov"/>
          <s v="Dec"/>
          <s v="&gt;02-12-2020"/>
        </groupItems>
      </fieldGroup>
    </cacheField>
    <cacheField name="Quarters" numFmtId="0" databaseField="0">
      <fieldGroup base="6">
        <rangePr groupBy="quarters" startDate="2019-09-01T00:00:00" endDate="2020-12-02T00:00:00"/>
        <groupItems count="6">
          <s v="&lt;01-09-2019"/>
          <s v="Qtr1"/>
          <s v="Qtr2"/>
          <s v="Qtr3"/>
          <s v="Qtr4"/>
          <s v="&gt;02-12-2020"/>
        </groupItems>
      </fieldGroup>
    </cacheField>
    <cacheField name="Years" numFmtId="0" databaseField="0">
      <fieldGroup base="6">
        <rangePr groupBy="years" startDate="2019-09-01T00:00:00" endDate="2020-12-02T00:00:00"/>
        <groupItems count="4">
          <s v="&lt;01-09-2019"/>
          <s v="2019"/>
          <s v="2020"/>
          <s v="&gt;02-12-2020"/>
        </groupItems>
      </fieldGroup>
    </cacheField>
  </cacheFields>
  <extLst>
    <ext xmlns:x14="http://schemas.microsoft.com/office/spreadsheetml/2009/9/main" uri="{725AE2AE-9491-48be-B2B4-4EB974FC3084}">
      <x14:pivotCacheDefinition pivotCacheId="2901117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x v="0"/>
    <x v="0"/>
  </r>
  <r>
    <x v="1"/>
    <x v="1"/>
    <x v="0"/>
    <x v="0"/>
  </r>
  <r>
    <x v="2"/>
    <x v="2"/>
    <x v="0"/>
    <x v="0"/>
  </r>
  <r>
    <x v="3"/>
    <x v="3"/>
    <x v="0"/>
    <x v="0"/>
  </r>
  <r>
    <x v="4"/>
    <x v="4"/>
    <x v="1"/>
    <x v="0"/>
  </r>
  <r>
    <x v="5"/>
    <x v="5"/>
    <x v="2"/>
    <x v="1"/>
  </r>
  <r>
    <x v="6"/>
    <x v="6"/>
    <x v="0"/>
    <x v="0"/>
  </r>
  <r>
    <x v="7"/>
    <x v="7"/>
    <x v="0"/>
    <x v="0"/>
  </r>
  <r>
    <x v="8"/>
    <x v="4"/>
    <x v="3"/>
    <x v="2"/>
  </r>
  <r>
    <x v="9"/>
    <x v="8"/>
    <x v="4"/>
    <x v="0"/>
  </r>
  <r>
    <x v="10"/>
    <x v="9"/>
    <x v="2"/>
    <x v="0"/>
  </r>
  <r>
    <x v="11"/>
    <x v="10"/>
    <x v="5"/>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725"/>
    <x v="0"/>
    <x v="0"/>
    <n v="1091"/>
    <x v="0"/>
  </r>
  <r>
    <x v="0"/>
    <x v="0"/>
    <n v="2152"/>
    <x v="1"/>
    <x v="1"/>
    <n v="2343"/>
    <x v="1"/>
  </r>
  <r>
    <x v="0"/>
    <x v="0"/>
    <n v="2349"/>
    <x v="2"/>
    <x v="2"/>
    <n v="3271"/>
    <x v="2"/>
  </r>
  <r>
    <x v="0"/>
    <x v="0"/>
    <n v="1228"/>
    <x v="3"/>
    <x v="3"/>
    <n v="2265"/>
    <x v="3"/>
  </r>
  <r>
    <x v="0"/>
    <x v="0"/>
    <n v="1389"/>
    <x v="4"/>
    <x v="4"/>
    <n v="3454"/>
    <x v="3"/>
  </r>
  <r>
    <x v="0"/>
    <x v="0"/>
    <n v="1802"/>
    <x v="5"/>
    <x v="5"/>
    <n v="3828"/>
    <x v="1"/>
  </r>
  <r>
    <x v="0"/>
    <x v="0"/>
    <n v="2299"/>
    <x v="6"/>
    <x v="6"/>
    <n v="1306"/>
    <x v="3"/>
  </r>
  <r>
    <x v="0"/>
    <x v="0"/>
    <n v="1404"/>
    <x v="7"/>
    <x v="7"/>
    <n v="5139"/>
    <x v="0"/>
  </r>
  <r>
    <x v="0"/>
    <x v="0"/>
    <n v="2470"/>
    <x v="8"/>
    <x v="8"/>
    <n v="4695"/>
    <x v="2"/>
  </r>
  <r>
    <x v="0"/>
    <x v="0"/>
    <n v="1743"/>
    <x v="9"/>
    <x v="9"/>
    <n v="5881"/>
    <x v="3"/>
  </r>
  <r>
    <x v="0"/>
    <x v="0"/>
    <n v="2222"/>
    <x v="10"/>
    <x v="10"/>
    <n v="3285"/>
    <x v="0"/>
  </r>
  <r>
    <x v="0"/>
    <x v="1"/>
    <n v="345"/>
    <x v="11"/>
    <x v="11"/>
    <n v="1699"/>
    <x v="3"/>
  </r>
  <r>
    <x v="0"/>
    <x v="1"/>
    <n v="2851"/>
    <x v="12"/>
    <x v="12"/>
    <n v="2005"/>
    <x v="3"/>
  </r>
  <r>
    <x v="0"/>
    <x v="1"/>
    <n v="1283"/>
    <x v="13"/>
    <x v="13"/>
    <n v="1179"/>
    <x v="2"/>
  </r>
  <r>
    <x v="0"/>
    <x v="1"/>
    <n v="1611"/>
    <x v="14"/>
    <x v="14"/>
    <n v="2756"/>
    <x v="1"/>
  </r>
  <r>
    <x v="0"/>
    <x v="2"/>
    <n v="1778"/>
    <x v="15"/>
    <x v="15"/>
    <n v="2202"/>
    <x v="1"/>
  </r>
  <r>
    <x v="0"/>
    <x v="2"/>
    <n v="1228"/>
    <x v="16"/>
    <x v="16"/>
    <n v="4276"/>
    <x v="3"/>
  </r>
  <r>
    <x v="0"/>
    <x v="2"/>
    <n v="2761"/>
    <x v="17"/>
    <x v="17"/>
    <n v="2054"/>
    <x v="2"/>
  </r>
  <r>
    <x v="0"/>
    <x v="2"/>
    <n v="1743"/>
    <x v="18"/>
    <x v="18"/>
    <n v="4289"/>
    <x v="3"/>
  </r>
  <r>
    <x v="0"/>
    <x v="3"/>
    <n v="908"/>
    <x v="19"/>
    <x v="19"/>
    <n v="4467"/>
    <x v="1"/>
  </r>
  <r>
    <x v="0"/>
    <x v="3"/>
    <n v="2851"/>
    <x v="20"/>
    <x v="20"/>
    <n v="4094"/>
    <x v="3"/>
  </r>
  <r>
    <x v="0"/>
    <x v="3"/>
    <n v="2299"/>
    <x v="21"/>
    <x v="21"/>
    <n v="2168"/>
    <x v="3"/>
  </r>
  <r>
    <x v="0"/>
    <x v="3"/>
    <n v="1560"/>
    <x v="22"/>
    <x v="22"/>
    <n v="3064"/>
    <x v="0"/>
  </r>
  <r>
    <x v="0"/>
    <x v="3"/>
    <n v="2416"/>
    <x v="23"/>
    <x v="23"/>
    <n v="3134"/>
    <x v="2"/>
  </r>
  <r>
    <x v="0"/>
    <x v="4"/>
    <n v="1389"/>
    <x v="24"/>
    <x v="24"/>
    <n v="2841"/>
    <x v="3"/>
  </r>
  <r>
    <x v="0"/>
    <x v="4"/>
    <n v="2436"/>
    <x v="25"/>
    <x v="25"/>
    <n v="5435"/>
    <x v="1"/>
  </r>
  <r>
    <x v="0"/>
    <x v="4"/>
    <n v="2935"/>
    <x v="26"/>
    <x v="26"/>
    <n v="1689"/>
    <x v="0"/>
  </r>
  <r>
    <x v="0"/>
    <x v="4"/>
    <n v="623"/>
    <x v="27"/>
    <x v="27"/>
    <n v="5474"/>
    <x v="2"/>
  </r>
  <r>
    <x v="0"/>
    <x v="4"/>
    <n v="269"/>
    <x v="28"/>
    <x v="28"/>
    <n v="5344"/>
    <x v="3"/>
  </r>
  <r>
    <x v="0"/>
    <x v="4"/>
    <n v="2954"/>
    <x v="29"/>
    <x v="29"/>
    <n v="2327"/>
    <x v="0"/>
  </r>
  <r>
    <x v="0"/>
    <x v="5"/>
    <n v="345"/>
    <x v="30"/>
    <x v="30"/>
    <n v="5101"/>
    <x v="3"/>
  </r>
  <r>
    <x v="0"/>
    <x v="5"/>
    <n v="2092"/>
    <x v="31"/>
    <x v="31"/>
    <n v="5869"/>
    <x v="0"/>
  </r>
  <r>
    <x v="0"/>
    <x v="5"/>
    <n v="2646"/>
    <x v="32"/>
    <x v="32"/>
    <n v="4559"/>
    <x v="2"/>
  </r>
  <r>
    <x v="0"/>
    <x v="5"/>
    <n v="1916"/>
    <x v="33"/>
    <x v="33"/>
    <n v="5234"/>
    <x v="1"/>
  </r>
  <r>
    <x v="0"/>
    <x v="5"/>
    <n v="269"/>
    <x v="34"/>
    <x v="34"/>
    <n v="1724"/>
    <x v="3"/>
  </r>
  <r>
    <x v="1"/>
    <x v="0"/>
    <n v="549"/>
    <x v="35"/>
    <x v="35"/>
    <n v="5176"/>
    <x v="2"/>
  </r>
  <r>
    <x v="1"/>
    <x v="0"/>
    <n v="1785"/>
    <x v="36"/>
    <x v="36"/>
    <n v="2727"/>
    <x v="0"/>
  </r>
  <r>
    <x v="1"/>
    <x v="0"/>
    <n v="2261"/>
    <x v="37"/>
    <x v="37"/>
    <n v="4929"/>
    <x v="1"/>
  </r>
  <r>
    <x v="1"/>
    <x v="0"/>
    <n v="704"/>
    <x v="38"/>
    <x v="38"/>
    <n v="2150"/>
    <x v="3"/>
  </r>
  <r>
    <x v="1"/>
    <x v="0"/>
    <n v="2136"/>
    <x v="39"/>
    <x v="39"/>
    <n v="1883"/>
    <x v="1"/>
  </r>
  <r>
    <x v="1"/>
    <x v="0"/>
    <n v="1757"/>
    <x v="40"/>
    <x v="40"/>
    <n v="4764"/>
    <x v="3"/>
  </r>
  <r>
    <x v="1"/>
    <x v="0"/>
    <n v="1031"/>
    <x v="41"/>
    <x v="41"/>
    <n v="3895"/>
    <x v="2"/>
  </r>
  <r>
    <x v="1"/>
    <x v="0"/>
    <n v="2167"/>
    <x v="42"/>
    <x v="42"/>
    <n v="1346"/>
    <x v="3"/>
  </r>
  <r>
    <x v="1"/>
    <x v="0"/>
    <n v="1198"/>
    <x v="43"/>
    <x v="43"/>
    <n v="1257"/>
    <x v="3"/>
  </r>
  <r>
    <x v="1"/>
    <x v="0"/>
    <n v="1922"/>
    <x v="44"/>
    <x v="44"/>
    <n v="5201"/>
    <x v="0"/>
  </r>
  <r>
    <x v="1"/>
    <x v="1"/>
    <n v="1403"/>
    <x v="45"/>
    <x v="45"/>
    <n v="4166"/>
    <x v="3"/>
  </r>
  <r>
    <x v="1"/>
    <x v="1"/>
    <n v="1757"/>
    <x v="46"/>
    <x v="46"/>
    <n v="1748"/>
    <x v="3"/>
  </r>
  <r>
    <x v="1"/>
    <x v="1"/>
    <n v="322"/>
    <x v="47"/>
    <x v="47"/>
    <n v="1443"/>
    <x v="2"/>
  </r>
  <r>
    <x v="1"/>
    <x v="1"/>
    <n v="1857"/>
    <x v="48"/>
    <x v="48"/>
    <n v="5022"/>
    <x v="0"/>
  </r>
  <r>
    <x v="1"/>
    <x v="1"/>
    <n v="1186"/>
    <x v="49"/>
    <x v="49"/>
    <n v="1569"/>
    <x v="1"/>
  </r>
  <r>
    <x v="1"/>
    <x v="2"/>
    <n v="321"/>
    <x v="50"/>
    <x v="50"/>
    <n v="5446"/>
    <x v="0"/>
  </r>
  <r>
    <x v="1"/>
    <x v="2"/>
    <n v="1403"/>
    <x v="51"/>
    <x v="51"/>
    <n v="5280"/>
    <x v="3"/>
  </r>
  <r>
    <x v="1"/>
    <x v="2"/>
    <n v="2076"/>
    <x v="52"/>
    <x v="52"/>
    <n v="1205"/>
    <x v="3"/>
  </r>
  <r>
    <x v="1"/>
    <x v="2"/>
    <n v="306"/>
    <x v="53"/>
    <x v="53"/>
    <n v="5877"/>
    <x v="1"/>
  </r>
  <r>
    <x v="1"/>
    <x v="3"/>
    <n v="2145"/>
    <x v="54"/>
    <x v="54"/>
    <n v="4041"/>
    <x v="0"/>
  </r>
  <r>
    <x v="1"/>
    <x v="3"/>
    <n v="1482"/>
    <x v="55"/>
    <x v="55"/>
    <n v="5339"/>
    <x v="1"/>
  </r>
  <r>
    <x v="1"/>
    <x v="3"/>
    <n v="1198"/>
    <x v="56"/>
    <x v="56"/>
    <n v="4532"/>
    <x v="3"/>
  </r>
  <r>
    <x v="1"/>
    <x v="3"/>
    <n v="1023"/>
    <x v="57"/>
    <x v="57"/>
    <n v="2905"/>
    <x v="2"/>
  </r>
  <r>
    <x v="1"/>
    <x v="4"/>
    <n v="1527"/>
    <x v="58"/>
    <x v="58"/>
    <n v="2718"/>
    <x v="2"/>
  </r>
  <r>
    <x v="1"/>
    <x v="4"/>
    <n v="1221"/>
    <x v="59"/>
    <x v="59"/>
    <n v="2240"/>
    <x v="3"/>
  </r>
  <r>
    <x v="1"/>
    <x v="4"/>
    <n v="2234"/>
    <x v="60"/>
    <x v="60"/>
    <n v="1230"/>
    <x v="2"/>
  </r>
  <r>
    <x v="1"/>
    <x v="4"/>
    <n v="2682"/>
    <x v="61"/>
    <x v="61"/>
    <n v="2029"/>
    <x v="0"/>
  </r>
  <r>
    <x v="1"/>
    <x v="4"/>
    <n v="2167"/>
    <x v="62"/>
    <x v="62"/>
    <n v="1419"/>
    <x v="3"/>
  </r>
  <r>
    <x v="1"/>
    <x v="4"/>
    <n v="1281"/>
    <x v="63"/>
    <x v="63"/>
    <n v="2977"/>
    <x v="1"/>
  </r>
  <r>
    <x v="1"/>
    <x v="5"/>
    <n v="704"/>
    <x v="64"/>
    <x v="64"/>
    <n v="4417"/>
    <x v="3"/>
  </r>
  <r>
    <x v="1"/>
    <x v="5"/>
    <n v="1033"/>
    <x v="65"/>
    <x v="65"/>
    <n v="3770"/>
    <x v="1"/>
  </r>
  <r>
    <x v="1"/>
    <x v="5"/>
    <n v="1221"/>
    <x v="66"/>
    <x v="66"/>
    <n v="1076"/>
    <x v="3"/>
  </r>
  <r>
    <x v="1"/>
    <x v="5"/>
    <n v="2076"/>
    <x v="67"/>
    <x v="67"/>
    <n v="2086"/>
    <x v="3"/>
  </r>
  <r>
    <x v="1"/>
    <x v="5"/>
    <n v="386"/>
    <x v="68"/>
    <x v="68"/>
    <n v="3536"/>
    <x v="0"/>
  </r>
  <r>
    <x v="1"/>
    <x v="5"/>
    <n v="2805"/>
    <x v="69"/>
    <x v="69"/>
    <n v="3874"/>
    <x v="2"/>
  </r>
  <r>
    <x v="2"/>
    <x v="0"/>
    <n v="766"/>
    <x v="70"/>
    <x v="70"/>
    <n v="4418"/>
    <x v="3"/>
  </r>
  <r>
    <x v="2"/>
    <x v="0"/>
    <n v="809"/>
    <x v="71"/>
    <x v="71"/>
    <n v="4587"/>
    <x v="3"/>
  </r>
  <r>
    <x v="2"/>
    <x v="0"/>
    <n v="1945"/>
    <x v="72"/>
    <x v="72"/>
    <n v="4097"/>
    <x v="3"/>
  </r>
  <r>
    <x v="2"/>
    <x v="0"/>
    <n v="2116"/>
    <x v="73"/>
    <x v="73"/>
    <n v="4483"/>
    <x v="1"/>
  </r>
  <r>
    <x v="2"/>
    <x v="0"/>
    <n v="1123"/>
    <x v="74"/>
    <x v="74"/>
    <n v="5031"/>
    <x v="2"/>
  </r>
  <r>
    <x v="2"/>
    <x v="0"/>
    <n v="2125"/>
    <x v="75"/>
    <x v="75"/>
    <n v="1946"/>
    <x v="1"/>
  </r>
  <r>
    <x v="2"/>
    <x v="0"/>
    <n v="2409"/>
    <x v="76"/>
    <x v="76"/>
    <n v="1565"/>
    <x v="2"/>
  </r>
  <r>
    <x v="2"/>
    <x v="0"/>
    <n v="2146"/>
    <x v="77"/>
    <x v="77"/>
    <n v="2776"/>
    <x v="0"/>
  </r>
  <r>
    <x v="2"/>
    <x v="0"/>
    <n v="1775"/>
    <x v="78"/>
    <x v="78"/>
    <n v="1337"/>
    <x v="0"/>
  </r>
  <r>
    <x v="2"/>
    <x v="0"/>
    <n v="2992"/>
    <x v="79"/>
    <x v="79"/>
    <n v="3801"/>
    <x v="3"/>
  </r>
  <r>
    <x v="2"/>
    <x v="1"/>
    <n v="1797"/>
    <x v="80"/>
    <x v="80"/>
    <n v="3269"/>
    <x v="2"/>
  </r>
  <r>
    <x v="2"/>
    <x v="1"/>
    <n v="1159"/>
    <x v="81"/>
    <x v="81"/>
    <n v="2018"/>
    <x v="3"/>
  </r>
  <r>
    <x v="2"/>
    <x v="1"/>
    <n v="2500"/>
    <x v="82"/>
    <x v="82"/>
    <n v="5896"/>
    <x v="0"/>
  </r>
  <r>
    <x v="2"/>
    <x v="1"/>
    <n v="334"/>
    <x v="83"/>
    <x v="83"/>
    <n v="3851"/>
    <x v="1"/>
  </r>
  <r>
    <x v="2"/>
    <x v="1"/>
    <n v="2992"/>
    <x v="84"/>
    <x v="84"/>
    <n v="1855"/>
    <x v="3"/>
  </r>
  <r>
    <x v="2"/>
    <x v="2"/>
    <n v="2966"/>
    <x v="85"/>
    <x v="85"/>
    <n v="5124"/>
    <x v="3"/>
  </r>
  <r>
    <x v="2"/>
    <x v="2"/>
    <n v="1159"/>
    <x v="86"/>
    <x v="86"/>
    <n v="4136"/>
    <x v="3"/>
  </r>
  <r>
    <x v="2"/>
    <x v="2"/>
    <n v="994"/>
    <x v="87"/>
    <x v="87"/>
    <n v="1585"/>
    <x v="2"/>
  </r>
  <r>
    <x v="2"/>
    <x v="2"/>
    <n v="970"/>
    <x v="88"/>
    <x v="88"/>
    <n v="3314"/>
    <x v="0"/>
  </r>
  <r>
    <x v="2"/>
    <x v="2"/>
    <n v="1770"/>
    <x v="89"/>
    <x v="89"/>
    <n v="4671"/>
    <x v="1"/>
  </r>
  <r>
    <x v="2"/>
    <x v="3"/>
    <n v="766"/>
    <x v="90"/>
    <x v="90"/>
    <n v="2398"/>
    <x v="3"/>
  </r>
  <r>
    <x v="2"/>
    <x v="3"/>
    <n v="214"/>
    <x v="91"/>
    <x v="91"/>
    <n v="1112"/>
    <x v="3"/>
  </r>
  <r>
    <x v="2"/>
    <x v="3"/>
    <n v="1016"/>
    <x v="92"/>
    <x v="92"/>
    <n v="2139"/>
    <x v="0"/>
  </r>
  <r>
    <x v="2"/>
    <x v="3"/>
    <n v="887"/>
    <x v="93"/>
    <x v="93"/>
    <n v="2632"/>
    <x v="1"/>
  </r>
  <r>
    <x v="2"/>
    <x v="3"/>
    <n v="442"/>
    <x v="94"/>
    <x v="94"/>
    <n v="3343"/>
    <x v="2"/>
  </r>
  <r>
    <x v="2"/>
    <x v="4"/>
    <n v="214"/>
    <x v="95"/>
    <x v="95"/>
    <n v="5217"/>
    <x v="3"/>
  </r>
  <r>
    <x v="2"/>
    <x v="4"/>
    <n v="1945"/>
    <x v="96"/>
    <x v="96"/>
    <n v="2180"/>
    <x v="3"/>
  </r>
  <r>
    <x v="2"/>
    <x v="4"/>
    <n v="2297"/>
    <x v="97"/>
    <x v="97"/>
    <n v="1806"/>
    <x v="0"/>
  </r>
  <r>
    <x v="2"/>
    <x v="4"/>
    <n v="2215"/>
    <x v="98"/>
    <x v="98"/>
    <n v="5255"/>
    <x v="2"/>
  </r>
  <r>
    <x v="2"/>
    <x v="4"/>
    <n v="1870"/>
    <x v="99"/>
    <x v="99"/>
    <n v="4157"/>
    <x v="1"/>
  </r>
  <r>
    <x v="2"/>
    <x v="5"/>
    <n v="2966"/>
    <x v="100"/>
    <x v="100"/>
    <n v="1026"/>
    <x v="3"/>
  </r>
  <r>
    <x v="2"/>
    <x v="5"/>
    <n v="809"/>
    <x v="101"/>
    <x v="101"/>
    <n v="2779"/>
    <x v="3"/>
  </r>
  <r>
    <x v="2"/>
    <x v="5"/>
    <n v="588"/>
    <x v="102"/>
    <x v="102"/>
    <n v="1857"/>
    <x v="1"/>
  </r>
  <r>
    <x v="2"/>
    <x v="5"/>
    <n v="660"/>
    <x v="103"/>
    <x v="103"/>
    <n v="1730"/>
    <x v="2"/>
  </r>
  <r>
    <x v="2"/>
    <x v="5"/>
    <n v="2536"/>
    <x v="104"/>
    <x v="104"/>
    <n v="3512"/>
    <x v="0"/>
  </r>
  <r>
    <x v="3"/>
    <x v="0"/>
    <n v="788"/>
    <x v="105"/>
    <x v="105"/>
    <n v="5645"/>
    <x v="2"/>
  </r>
  <r>
    <x v="3"/>
    <x v="0"/>
    <n v="2145"/>
    <x v="106"/>
    <x v="106"/>
    <n v="1741"/>
    <x v="3"/>
  </r>
  <r>
    <x v="3"/>
    <x v="0"/>
    <n v="1760"/>
    <x v="107"/>
    <x v="107"/>
    <n v="4477"/>
    <x v="2"/>
  </r>
  <r>
    <x v="3"/>
    <x v="0"/>
    <n v="1514"/>
    <x v="108"/>
    <x v="108"/>
    <n v="1947"/>
    <x v="3"/>
  </r>
  <r>
    <x v="3"/>
    <x v="0"/>
    <n v="2763"/>
    <x v="109"/>
    <x v="109"/>
    <n v="1508"/>
    <x v="0"/>
  </r>
  <r>
    <x v="3"/>
    <x v="0"/>
    <n v="1946"/>
    <x v="110"/>
    <x v="110"/>
    <n v="4448"/>
    <x v="1"/>
  </r>
  <r>
    <x v="3"/>
    <x v="0"/>
    <n v="367"/>
    <x v="111"/>
    <x v="111"/>
    <n v="3167"/>
    <x v="3"/>
  </r>
  <r>
    <x v="3"/>
    <x v="0"/>
    <n v="1715"/>
    <x v="112"/>
    <x v="112"/>
    <n v="1593"/>
    <x v="3"/>
  </r>
  <r>
    <x v="3"/>
    <x v="0"/>
    <n v="380"/>
    <x v="113"/>
    <x v="113"/>
    <n v="5190"/>
    <x v="1"/>
  </r>
  <r>
    <x v="3"/>
    <x v="0"/>
    <n v="2151"/>
    <x v="114"/>
    <x v="114"/>
    <n v="4172"/>
    <x v="0"/>
  </r>
  <r>
    <x v="3"/>
    <x v="1"/>
    <n v="1660"/>
    <x v="115"/>
    <x v="115"/>
    <n v="3362"/>
    <x v="0"/>
  </r>
  <r>
    <x v="3"/>
    <x v="1"/>
    <n v="720"/>
    <x v="116"/>
    <x v="116"/>
    <n v="4037"/>
    <x v="2"/>
  </r>
  <r>
    <x v="3"/>
    <x v="1"/>
    <n v="1100"/>
    <x v="117"/>
    <x v="117"/>
    <n v="5735"/>
    <x v="1"/>
  </r>
  <r>
    <x v="3"/>
    <x v="1"/>
    <n v="1715"/>
    <x v="118"/>
    <x v="118"/>
    <n v="4433"/>
    <x v="3"/>
  </r>
  <r>
    <x v="3"/>
    <x v="1"/>
    <n v="1727"/>
    <x v="119"/>
    <x v="119"/>
    <n v="2646"/>
    <x v="3"/>
  </r>
  <r>
    <x v="3"/>
    <x v="2"/>
    <n v="1375"/>
    <x v="120"/>
    <x v="120"/>
    <n v="2475"/>
    <x v="1"/>
  </r>
  <r>
    <x v="3"/>
    <x v="2"/>
    <n v="947"/>
    <x v="121"/>
    <x v="121"/>
    <n v="5497"/>
    <x v="2"/>
  </r>
  <r>
    <x v="3"/>
    <x v="2"/>
    <n v="344"/>
    <x v="122"/>
    <x v="122"/>
    <n v="2155"/>
    <x v="3"/>
  </r>
  <r>
    <x v="3"/>
    <x v="2"/>
    <n v="1727"/>
    <x v="123"/>
    <x v="123"/>
    <n v="1213"/>
    <x v="3"/>
  </r>
  <r>
    <x v="3"/>
    <x v="2"/>
    <n v="1870"/>
    <x v="124"/>
    <x v="124"/>
    <n v="4419"/>
    <x v="0"/>
  </r>
  <r>
    <x v="3"/>
    <x v="3"/>
    <n v="494"/>
    <x v="125"/>
    <x v="125"/>
    <n v="3529"/>
    <x v="3"/>
  </r>
  <r>
    <x v="3"/>
    <x v="3"/>
    <n v="1834"/>
    <x v="126"/>
    <x v="126"/>
    <n v="4858"/>
    <x v="2"/>
  </r>
  <r>
    <x v="3"/>
    <x v="3"/>
    <n v="367"/>
    <x v="127"/>
    <x v="127"/>
    <n v="5857"/>
    <x v="3"/>
  </r>
  <r>
    <x v="3"/>
    <x v="3"/>
    <n v="2706"/>
    <x v="128"/>
    <x v="128"/>
    <n v="3218"/>
    <x v="0"/>
  </r>
  <r>
    <x v="3"/>
    <x v="3"/>
    <n v="2821"/>
    <x v="129"/>
    <x v="129"/>
    <n v="1738"/>
    <x v="1"/>
  </r>
  <r>
    <x v="3"/>
    <x v="4"/>
    <n v="494"/>
    <x v="130"/>
    <x v="130"/>
    <n v="5941"/>
    <x v="3"/>
  </r>
  <r>
    <x v="3"/>
    <x v="4"/>
    <n v="1940"/>
    <x v="131"/>
    <x v="131"/>
    <n v="5213"/>
    <x v="1"/>
  </r>
  <r>
    <x v="3"/>
    <x v="4"/>
    <n v="1514"/>
    <x v="132"/>
    <x v="132"/>
    <n v="3152"/>
    <x v="3"/>
  </r>
  <r>
    <x v="3"/>
    <x v="4"/>
    <n v="1123"/>
    <x v="133"/>
    <x v="133"/>
    <n v="3373"/>
    <x v="0"/>
  </r>
  <r>
    <x v="3"/>
    <x v="4"/>
    <n v="1005"/>
    <x v="134"/>
    <x v="134"/>
    <n v="4340"/>
    <x v="2"/>
  </r>
  <r>
    <x v="3"/>
    <x v="5"/>
    <n v="2145"/>
    <x v="135"/>
    <x v="135"/>
    <n v="2238"/>
    <x v="3"/>
  </r>
  <r>
    <x v="3"/>
    <x v="5"/>
    <n v="544"/>
    <x v="136"/>
    <x v="136"/>
    <n v="3453"/>
    <x v="1"/>
  </r>
  <r>
    <x v="3"/>
    <x v="5"/>
    <n v="655"/>
    <x v="137"/>
    <x v="116"/>
    <n v="1343"/>
    <x v="2"/>
  </r>
  <r>
    <x v="3"/>
    <x v="5"/>
    <n v="344"/>
    <x v="138"/>
    <x v="137"/>
    <n v="4933"/>
    <x v="3"/>
  </r>
  <r>
    <x v="3"/>
    <x v="5"/>
    <n v="2605"/>
    <x v="139"/>
    <x v="138"/>
    <n v="2547"/>
    <x v="0"/>
  </r>
  <r>
    <x v="4"/>
    <x v="0"/>
    <n v="912"/>
    <x v="140"/>
    <x v="139"/>
    <n v="4262"/>
    <x v="0"/>
  </r>
  <r>
    <x v="4"/>
    <x v="0"/>
    <n v="1925"/>
    <x v="141"/>
    <x v="140"/>
    <n v="1347"/>
    <x v="1"/>
  </r>
  <r>
    <x v="4"/>
    <x v="0"/>
    <n v="2013"/>
    <x v="142"/>
    <x v="141"/>
    <n v="1168"/>
    <x v="1"/>
  </r>
  <r>
    <x v="4"/>
    <x v="0"/>
    <n v="671"/>
    <x v="143"/>
    <x v="142"/>
    <n v="5412"/>
    <x v="3"/>
  </r>
  <r>
    <x v="4"/>
    <x v="0"/>
    <n v="727"/>
    <x v="144"/>
    <x v="143"/>
    <n v="3819"/>
    <x v="3"/>
  </r>
  <r>
    <x v="4"/>
    <x v="0"/>
    <n v="2931"/>
    <x v="145"/>
    <x v="144"/>
    <n v="2103"/>
    <x v="2"/>
  </r>
  <r>
    <x v="4"/>
    <x v="0"/>
    <n v="386"/>
    <x v="146"/>
    <x v="145"/>
    <n v="3976"/>
    <x v="3"/>
  </r>
  <r>
    <x v="4"/>
    <x v="0"/>
    <n v="380"/>
    <x v="147"/>
    <x v="146"/>
    <n v="1040"/>
    <x v="2"/>
  </r>
  <r>
    <x v="4"/>
    <x v="0"/>
    <n v="267"/>
    <x v="148"/>
    <x v="147"/>
    <n v="4092"/>
    <x v="3"/>
  </r>
  <r>
    <x v="4"/>
    <x v="0"/>
    <n v="2007"/>
    <x v="149"/>
    <x v="148"/>
    <n v="1123"/>
    <x v="0"/>
  </r>
  <r>
    <x v="4"/>
    <x v="1"/>
    <n v="2498"/>
    <x v="150"/>
    <x v="149"/>
    <n v="3215"/>
    <x v="2"/>
  </r>
  <r>
    <x v="4"/>
    <x v="1"/>
    <n v="663"/>
    <x v="151"/>
    <x v="150"/>
    <n v="5681"/>
    <x v="3"/>
  </r>
  <r>
    <x v="4"/>
    <x v="1"/>
    <n v="1804"/>
    <x v="152"/>
    <x v="151"/>
    <n v="3102"/>
    <x v="0"/>
  </r>
  <r>
    <x v="4"/>
    <x v="1"/>
    <n v="2996"/>
    <x v="153"/>
    <x v="152"/>
    <n v="5728"/>
    <x v="3"/>
  </r>
  <r>
    <x v="4"/>
    <x v="2"/>
    <n v="1989"/>
    <x v="154"/>
    <x v="153"/>
    <n v="4592"/>
    <x v="2"/>
  </r>
  <r>
    <x v="4"/>
    <x v="2"/>
    <n v="671"/>
    <x v="155"/>
    <x v="154"/>
    <n v="3878"/>
    <x v="3"/>
  </r>
  <r>
    <x v="4"/>
    <x v="2"/>
    <n v="727"/>
    <x v="156"/>
    <x v="155"/>
    <n v="5860"/>
    <x v="3"/>
  </r>
  <r>
    <x v="4"/>
    <x v="2"/>
    <n v="2548"/>
    <x v="157"/>
    <x v="156"/>
    <n v="5908"/>
    <x v="0"/>
  </r>
  <r>
    <x v="4"/>
    <x v="2"/>
    <n v="2015"/>
    <x v="158"/>
    <x v="157"/>
    <n v="1908"/>
    <x v="1"/>
  </r>
  <r>
    <x v="4"/>
    <x v="3"/>
    <n v="330"/>
    <x v="159"/>
    <x v="158"/>
    <n v="1142"/>
    <x v="2"/>
  </r>
  <r>
    <x v="4"/>
    <x v="3"/>
    <n v="263"/>
    <x v="160"/>
    <x v="159"/>
    <n v="2986"/>
    <x v="0"/>
  </r>
  <r>
    <x v="4"/>
    <x v="3"/>
    <n v="386"/>
    <x v="161"/>
    <x v="160"/>
    <n v="2676"/>
    <x v="3"/>
  </r>
  <r>
    <x v="4"/>
    <x v="3"/>
    <n v="2996"/>
    <x v="162"/>
    <x v="161"/>
    <n v="3396"/>
    <x v="3"/>
  </r>
  <r>
    <x v="4"/>
    <x v="4"/>
    <n v="266"/>
    <x v="163"/>
    <x v="162"/>
    <n v="5671"/>
    <x v="1"/>
  </r>
  <r>
    <x v="4"/>
    <x v="4"/>
    <n v="349"/>
    <x v="164"/>
    <x v="163"/>
    <n v="5029"/>
    <x v="2"/>
  </r>
  <r>
    <x v="4"/>
    <x v="4"/>
    <n v="1265"/>
    <x v="165"/>
    <x v="164"/>
    <n v="1904"/>
    <x v="0"/>
  </r>
  <r>
    <x v="4"/>
    <x v="4"/>
    <n v="808"/>
    <x v="166"/>
    <x v="165"/>
    <n v="3736"/>
    <x v="1"/>
  </r>
  <r>
    <x v="4"/>
    <x v="4"/>
    <n v="2294"/>
    <x v="167"/>
    <x v="166"/>
    <n v="5819"/>
    <x v="3"/>
  </r>
  <r>
    <x v="4"/>
    <x v="4"/>
    <n v="267"/>
    <x v="168"/>
    <x v="167"/>
    <n v="5001"/>
    <x v="3"/>
  </r>
  <r>
    <x v="4"/>
    <x v="5"/>
    <n v="663"/>
    <x v="169"/>
    <x v="168"/>
    <n v="5865"/>
    <x v="3"/>
  </r>
  <r>
    <x v="4"/>
    <x v="5"/>
    <n v="736"/>
    <x v="170"/>
    <x v="169"/>
    <n v="3421"/>
    <x v="2"/>
  </r>
  <r>
    <x v="4"/>
    <x v="5"/>
    <n v="1421"/>
    <x v="171"/>
    <x v="170"/>
    <n v="4059"/>
    <x v="1"/>
  </r>
  <r>
    <x v="4"/>
    <x v="5"/>
    <n v="2294"/>
    <x v="172"/>
    <x v="171"/>
    <n v="5545"/>
    <x v="3"/>
  </r>
  <r>
    <x v="4"/>
    <x v="5"/>
    <n v="2574"/>
    <x v="173"/>
    <x v="172"/>
    <n v="4998"/>
    <x v="0"/>
  </r>
  <r>
    <x v="4"/>
    <x v="5"/>
    <n v="2438"/>
    <x v="174"/>
    <x v="173"/>
    <n v="1553"/>
    <x v="1"/>
  </r>
  <r>
    <x v="0"/>
    <x v="0"/>
    <n v="292"/>
    <x v="175"/>
    <x v="174"/>
    <n v="5497"/>
    <x v="4"/>
  </r>
  <r>
    <x v="0"/>
    <x v="0"/>
    <n v="2518"/>
    <x v="176"/>
    <x v="175"/>
    <n v="4250"/>
    <x v="5"/>
  </r>
  <r>
    <x v="0"/>
    <x v="0"/>
    <n v="1817"/>
    <x v="177"/>
    <x v="176"/>
    <n v="2404"/>
    <x v="6"/>
  </r>
  <r>
    <x v="0"/>
    <x v="0"/>
    <n v="2363"/>
    <x v="178"/>
    <x v="177"/>
    <n v="3506"/>
    <x v="4"/>
  </r>
  <r>
    <x v="0"/>
    <x v="0"/>
    <n v="1295"/>
    <x v="179"/>
    <x v="178"/>
    <n v="4266"/>
    <x v="7"/>
  </r>
  <r>
    <x v="0"/>
    <x v="0"/>
    <n v="1916"/>
    <x v="180"/>
    <x v="179"/>
    <n v="1739"/>
    <x v="6"/>
  </r>
  <r>
    <x v="0"/>
    <x v="0"/>
    <n v="2852"/>
    <x v="181"/>
    <x v="180"/>
    <n v="3942"/>
    <x v="6"/>
  </r>
  <r>
    <x v="0"/>
    <x v="0"/>
    <n v="2729"/>
    <x v="182"/>
    <x v="181"/>
    <n v="4612"/>
    <x v="6"/>
  </r>
  <r>
    <x v="0"/>
    <x v="0"/>
    <n v="1774"/>
    <x v="183"/>
    <x v="182"/>
    <n v="4791"/>
    <x v="8"/>
  </r>
  <r>
    <x v="0"/>
    <x v="0"/>
    <n v="2009"/>
    <x v="184"/>
    <x v="183"/>
    <n v="4180"/>
    <x v="7"/>
  </r>
  <r>
    <x v="0"/>
    <x v="0"/>
    <n v="4251"/>
    <x v="185"/>
    <x v="184"/>
    <n v="2935"/>
    <x v="9"/>
  </r>
  <r>
    <x v="0"/>
    <x v="0"/>
    <n v="218"/>
    <x v="186"/>
    <x v="185"/>
    <n v="3512"/>
    <x v="10"/>
  </r>
  <r>
    <x v="0"/>
    <x v="0"/>
    <n v="2074"/>
    <x v="187"/>
    <x v="186"/>
    <n v="5268"/>
    <x v="10"/>
  </r>
  <r>
    <x v="0"/>
    <x v="0"/>
    <n v="2431"/>
    <x v="188"/>
    <x v="187"/>
    <n v="5345"/>
    <x v="6"/>
  </r>
  <r>
    <x v="0"/>
    <x v="0"/>
    <n v="1702"/>
    <x v="189"/>
    <x v="188"/>
    <n v="2742"/>
    <x v="11"/>
  </r>
  <r>
    <x v="0"/>
    <x v="0"/>
    <n v="257"/>
    <x v="190"/>
    <x v="189"/>
    <n v="3444"/>
    <x v="11"/>
  </r>
  <r>
    <x v="0"/>
    <x v="0"/>
    <n v="1094"/>
    <x v="191"/>
    <x v="190"/>
    <n v="5621"/>
    <x v="5"/>
  </r>
  <r>
    <x v="0"/>
    <x v="0"/>
    <n v="873"/>
    <x v="192"/>
    <x v="191"/>
    <n v="2809"/>
    <x v="9"/>
  </r>
  <r>
    <x v="0"/>
    <x v="0"/>
    <n v="2105"/>
    <x v="193"/>
    <x v="192"/>
    <n v="3500"/>
    <x v="12"/>
  </r>
  <r>
    <x v="0"/>
    <x v="0"/>
    <n v="4026"/>
    <x v="194"/>
    <x v="193"/>
    <n v="1351"/>
    <x v="12"/>
  </r>
  <r>
    <x v="0"/>
    <x v="0"/>
    <n v="2394"/>
    <x v="195"/>
    <x v="194"/>
    <n v="4160"/>
    <x v="13"/>
  </r>
  <r>
    <x v="0"/>
    <x v="0"/>
    <n v="1366"/>
    <x v="196"/>
    <x v="195"/>
    <n v="4066"/>
    <x v="14"/>
  </r>
  <r>
    <x v="0"/>
    <x v="0"/>
    <n v="2632"/>
    <x v="197"/>
    <x v="196"/>
    <n v="2791"/>
    <x v="5"/>
  </r>
  <r>
    <x v="0"/>
    <x v="0"/>
    <n v="1583"/>
    <x v="198"/>
    <x v="197"/>
    <n v="1902"/>
    <x v="5"/>
  </r>
  <r>
    <x v="0"/>
    <x v="0"/>
    <n v="1565"/>
    <x v="199"/>
    <x v="198"/>
    <n v="4960"/>
    <x v="7"/>
  </r>
  <r>
    <x v="0"/>
    <x v="0"/>
    <n v="1249"/>
    <x v="200"/>
    <x v="199"/>
    <n v="1940"/>
    <x v="7"/>
  </r>
  <r>
    <x v="0"/>
    <x v="0"/>
    <n v="2428"/>
    <x v="201"/>
    <x v="200"/>
    <n v="3866"/>
    <x v="8"/>
  </r>
  <r>
    <x v="0"/>
    <x v="0"/>
    <n v="700"/>
    <x v="202"/>
    <x v="201"/>
    <n v="5425"/>
    <x v="14"/>
  </r>
  <r>
    <x v="0"/>
    <x v="0"/>
    <n v="1614"/>
    <x v="203"/>
    <x v="146"/>
    <n v="5977"/>
    <x v="15"/>
  </r>
  <r>
    <x v="0"/>
    <x v="0"/>
    <n v="2559"/>
    <x v="204"/>
    <x v="202"/>
    <n v="3771"/>
    <x v="13"/>
  </r>
  <r>
    <x v="0"/>
    <x v="0"/>
    <n v="723"/>
    <x v="205"/>
    <x v="203"/>
    <n v="5735"/>
    <x v="15"/>
  </r>
  <r>
    <x v="0"/>
    <x v="1"/>
    <n v="2518"/>
    <x v="206"/>
    <x v="204"/>
    <n v="3101"/>
    <x v="5"/>
  </r>
  <r>
    <x v="0"/>
    <x v="1"/>
    <n v="2666"/>
    <x v="207"/>
    <x v="205"/>
    <n v="4006"/>
    <x v="12"/>
  </r>
  <r>
    <x v="0"/>
    <x v="1"/>
    <n v="1830"/>
    <x v="208"/>
    <x v="206"/>
    <n v="2158"/>
    <x v="13"/>
  </r>
  <r>
    <x v="0"/>
    <x v="1"/>
    <n v="1967"/>
    <x v="209"/>
    <x v="207"/>
    <n v="2732"/>
    <x v="8"/>
  </r>
  <r>
    <x v="0"/>
    <x v="1"/>
    <n v="488"/>
    <x v="210"/>
    <x v="208"/>
    <n v="1725"/>
    <x v="4"/>
  </r>
  <r>
    <x v="0"/>
    <x v="1"/>
    <n v="708"/>
    <x v="211"/>
    <x v="209"/>
    <n v="2637"/>
    <x v="5"/>
  </r>
  <r>
    <x v="0"/>
    <x v="1"/>
    <n v="3803"/>
    <x v="212"/>
    <x v="210"/>
    <n v="4230"/>
    <x v="15"/>
  </r>
  <r>
    <x v="0"/>
    <x v="1"/>
    <n v="2321"/>
    <x v="213"/>
    <x v="211"/>
    <n v="2699"/>
    <x v="14"/>
  </r>
  <r>
    <x v="0"/>
    <x v="1"/>
    <n v="2734"/>
    <x v="214"/>
    <x v="212"/>
    <n v="3264"/>
    <x v="7"/>
  </r>
  <r>
    <x v="0"/>
    <x v="1"/>
    <n v="1249"/>
    <x v="215"/>
    <x v="213"/>
    <n v="1413"/>
    <x v="7"/>
  </r>
  <r>
    <x v="0"/>
    <x v="1"/>
    <n v="2228"/>
    <x v="216"/>
    <x v="214"/>
    <n v="3147"/>
    <x v="9"/>
  </r>
  <r>
    <x v="0"/>
    <x v="1"/>
    <n v="200"/>
    <x v="217"/>
    <x v="215"/>
    <n v="1959"/>
    <x v="11"/>
  </r>
  <r>
    <x v="0"/>
    <x v="1"/>
    <n v="388"/>
    <x v="218"/>
    <x v="216"/>
    <n v="2176"/>
    <x v="10"/>
  </r>
  <r>
    <x v="0"/>
    <x v="1"/>
    <n v="2300"/>
    <x v="219"/>
    <x v="217"/>
    <n v="5248"/>
    <x v="6"/>
  </r>
  <r>
    <x v="0"/>
    <x v="2"/>
    <n v="1916"/>
    <x v="220"/>
    <x v="218"/>
    <n v="3184"/>
    <x v="6"/>
  </r>
  <r>
    <x v="0"/>
    <x v="2"/>
    <n v="552"/>
    <x v="221"/>
    <x v="219"/>
    <n v="5104"/>
    <x v="13"/>
  </r>
  <r>
    <x v="0"/>
    <x v="2"/>
    <n v="1135"/>
    <x v="222"/>
    <x v="220"/>
    <n v="2681"/>
    <x v="5"/>
  </r>
  <r>
    <x v="0"/>
    <x v="2"/>
    <n v="1645"/>
    <x v="223"/>
    <x v="221"/>
    <n v="3862"/>
    <x v="11"/>
  </r>
  <r>
    <x v="0"/>
    <x v="2"/>
    <n v="1118"/>
    <x v="224"/>
    <x v="222"/>
    <n v="3630"/>
    <x v="14"/>
  </r>
  <r>
    <x v="0"/>
    <x v="2"/>
    <n v="708"/>
    <x v="225"/>
    <x v="223"/>
    <n v="2004"/>
    <x v="5"/>
  </r>
  <r>
    <x v="0"/>
    <x v="2"/>
    <n v="1269"/>
    <x v="226"/>
    <x v="224"/>
    <n v="2073"/>
    <x v="7"/>
  </r>
  <r>
    <x v="0"/>
    <x v="2"/>
    <n v="1631"/>
    <x v="227"/>
    <x v="225"/>
    <n v="2228"/>
    <x v="12"/>
  </r>
  <r>
    <x v="0"/>
    <x v="2"/>
    <n v="2240"/>
    <x v="228"/>
    <x v="226"/>
    <n v="5132"/>
    <x v="4"/>
  </r>
  <r>
    <x v="0"/>
    <x v="2"/>
    <n v="3521"/>
    <x v="229"/>
    <x v="227"/>
    <n v="1061"/>
    <x v="15"/>
  </r>
  <r>
    <x v="0"/>
    <x v="2"/>
    <n v="707"/>
    <x v="230"/>
    <x v="228"/>
    <n v="5217"/>
    <x v="10"/>
  </r>
  <r>
    <x v="0"/>
    <x v="2"/>
    <n v="2734"/>
    <x v="231"/>
    <x v="229"/>
    <n v="2246"/>
    <x v="7"/>
  </r>
  <r>
    <x v="0"/>
    <x v="2"/>
    <n v="1659"/>
    <x v="232"/>
    <x v="230"/>
    <n v="3810"/>
    <x v="9"/>
  </r>
  <r>
    <x v="0"/>
    <x v="2"/>
    <n v="888"/>
    <x v="233"/>
    <x v="231"/>
    <n v="3502"/>
    <x v="8"/>
  </r>
  <r>
    <x v="0"/>
    <x v="3"/>
    <n v="1619"/>
    <x v="234"/>
    <x v="232"/>
    <n v="3496"/>
    <x v="9"/>
  </r>
  <r>
    <x v="0"/>
    <x v="3"/>
    <n v="1445"/>
    <x v="235"/>
    <x v="233"/>
    <n v="5094"/>
    <x v="10"/>
  </r>
  <r>
    <x v="0"/>
    <x v="3"/>
    <n v="743"/>
    <x v="236"/>
    <x v="234"/>
    <n v="2569"/>
    <x v="15"/>
  </r>
  <r>
    <x v="0"/>
    <x v="3"/>
    <n v="1295"/>
    <x v="237"/>
    <x v="235"/>
    <n v="2243"/>
    <x v="7"/>
  </r>
  <r>
    <x v="0"/>
    <x v="3"/>
    <n v="2852"/>
    <x v="238"/>
    <x v="236"/>
    <n v="1449"/>
    <x v="6"/>
  </r>
  <r>
    <x v="0"/>
    <x v="3"/>
    <n v="831"/>
    <x v="239"/>
    <x v="237"/>
    <n v="3615"/>
    <x v="11"/>
  </r>
  <r>
    <x v="0"/>
    <x v="3"/>
    <n v="2844"/>
    <x v="240"/>
    <x v="80"/>
    <n v="3767"/>
    <x v="5"/>
  </r>
  <r>
    <x v="0"/>
    <x v="3"/>
    <n v="1884"/>
    <x v="241"/>
    <x v="238"/>
    <n v="2872"/>
    <x v="13"/>
  </r>
  <r>
    <x v="0"/>
    <x v="3"/>
    <n v="1094"/>
    <x v="242"/>
    <x v="239"/>
    <n v="5077"/>
    <x v="5"/>
  </r>
  <r>
    <x v="0"/>
    <x v="3"/>
    <n v="819"/>
    <x v="243"/>
    <x v="240"/>
    <n v="1405"/>
    <x v="12"/>
  </r>
  <r>
    <x v="0"/>
    <x v="3"/>
    <n v="1937"/>
    <x v="244"/>
    <x v="241"/>
    <n v="3948"/>
    <x v="4"/>
  </r>
  <r>
    <x v="0"/>
    <x v="3"/>
    <n v="2689"/>
    <x v="245"/>
    <x v="242"/>
    <n v="1614"/>
    <x v="14"/>
  </r>
  <r>
    <x v="0"/>
    <x v="3"/>
    <n v="923"/>
    <x v="246"/>
    <x v="243"/>
    <n v="2711"/>
    <x v="8"/>
  </r>
  <r>
    <x v="0"/>
    <x v="3"/>
    <n v="1496"/>
    <x v="247"/>
    <x v="244"/>
    <n v="2972"/>
    <x v="7"/>
  </r>
  <r>
    <x v="0"/>
    <x v="3"/>
    <n v="2300"/>
    <x v="248"/>
    <x v="245"/>
    <n v="2288"/>
    <x v="6"/>
  </r>
  <r>
    <x v="0"/>
    <x v="4"/>
    <n v="2001"/>
    <x v="249"/>
    <x v="246"/>
    <n v="2477"/>
    <x v="4"/>
  </r>
  <r>
    <x v="0"/>
    <x v="4"/>
    <n v="1817"/>
    <x v="250"/>
    <x v="247"/>
    <n v="4557"/>
    <x v="6"/>
  </r>
  <r>
    <x v="0"/>
    <x v="4"/>
    <n v="1326"/>
    <x v="251"/>
    <x v="248"/>
    <n v="2950"/>
    <x v="8"/>
  </r>
  <r>
    <x v="0"/>
    <x v="4"/>
    <n v="944"/>
    <x v="252"/>
    <x v="249"/>
    <n v="5700"/>
    <x v="15"/>
  </r>
  <r>
    <x v="0"/>
    <x v="4"/>
    <n v="2729"/>
    <x v="253"/>
    <x v="250"/>
    <n v="2925"/>
    <x v="6"/>
  </r>
  <r>
    <x v="0"/>
    <x v="4"/>
    <n v="1874"/>
    <x v="254"/>
    <x v="251"/>
    <n v="5661"/>
    <x v="13"/>
  </r>
  <r>
    <x v="0"/>
    <x v="4"/>
    <n v="2844"/>
    <x v="255"/>
    <x v="252"/>
    <n v="2979"/>
    <x v="5"/>
  </r>
  <r>
    <x v="0"/>
    <x v="4"/>
    <n v="1582"/>
    <x v="256"/>
    <x v="253"/>
    <n v="5956"/>
    <x v="6"/>
  </r>
  <r>
    <x v="0"/>
    <x v="4"/>
    <n v="3245"/>
    <x v="128"/>
    <x v="254"/>
    <n v="1842"/>
    <x v="9"/>
  </r>
  <r>
    <x v="0"/>
    <x v="4"/>
    <n v="2134"/>
    <x v="257"/>
    <x v="195"/>
    <n v="2774"/>
    <x v="10"/>
  </r>
  <r>
    <x v="0"/>
    <x v="4"/>
    <n v="2529"/>
    <x v="258"/>
    <x v="255"/>
    <n v="2135"/>
    <x v="14"/>
  </r>
  <r>
    <x v="0"/>
    <x v="4"/>
    <n v="2109"/>
    <x v="259"/>
    <x v="256"/>
    <n v="3400"/>
    <x v="11"/>
  </r>
  <r>
    <x v="0"/>
    <x v="4"/>
    <n v="1583"/>
    <x v="260"/>
    <x v="257"/>
    <n v="1813"/>
    <x v="5"/>
  </r>
  <r>
    <x v="0"/>
    <x v="4"/>
    <n v="1565"/>
    <x v="261"/>
    <x v="258"/>
    <n v="3765"/>
    <x v="7"/>
  </r>
  <r>
    <x v="0"/>
    <x v="4"/>
    <n v="1496"/>
    <x v="262"/>
    <x v="259"/>
    <n v="2953"/>
    <x v="7"/>
  </r>
  <r>
    <x v="0"/>
    <x v="4"/>
    <n v="866"/>
    <x v="263"/>
    <x v="260"/>
    <n v="3215"/>
    <x v="12"/>
  </r>
  <r>
    <x v="0"/>
    <x v="5"/>
    <n v="923"/>
    <x v="264"/>
    <x v="261"/>
    <n v="5072"/>
    <x v="13"/>
  </r>
  <r>
    <x v="0"/>
    <x v="5"/>
    <n v="2009"/>
    <x v="265"/>
    <x v="262"/>
    <n v="3144"/>
    <x v="7"/>
  </r>
  <r>
    <x v="0"/>
    <x v="5"/>
    <n v="3851"/>
    <x v="266"/>
    <x v="263"/>
    <n v="2623"/>
    <x v="15"/>
  </r>
  <r>
    <x v="0"/>
    <x v="5"/>
    <n v="2431"/>
    <x v="267"/>
    <x v="264"/>
    <n v="4288"/>
    <x v="6"/>
  </r>
  <r>
    <x v="0"/>
    <x v="5"/>
    <n v="952"/>
    <x v="268"/>
    <x v="265"/>
    <n v="4115"/>
    <x v="4"/>
  </r>
  <r>
    <x v="0"/>
    <x v="5"/>
    <n v="1262"/>
    <x v="269"/>
    <x v="266"/>
    <n v="5766"/>
    <x v="11"/>
  </r>
  <r>
    <x v="0"/>
    <x v="5"/>
    <n v="1135"/>
    <x v="270"/>
    <x v="267"/>
    <n v="5504"/>
    <x v="5"/>
  </r>
  <r>
    <x v="0"/>
    <x v="5"/>
    <n v="1582"/>
    <x v="271"/>
    <x v="268"/>
    <n v="1381"/>
    <x v="6"/>
  </r>
  <r>
    <x v="0"/>
    <x v="5"/>
    <n v="598"/>
    <x v="272"/>
    <x v="269"/>
    <n v="2684"/>
    <x v="8"/>
  </r>
  <r>
    <x v="0"/>
    <x v="5"/>
    <n v="3794"/>
    <x v="273"/>
    <x v="270"/>
    <n v="4863"/>
    <x v="12"/>
  </r>
  <r>
    <x v="0"/>
    <x v="5"/>
    <n v="567"/>
    <x v="274"/>
    <x v="271"/>
    <n v="5602"/>
    <x v="10"/>
  </r>
  <r>
    <x v="0"/>
    <x v="5"/>
    <n v="1269"/>
    <x v="275"/>
    <x v="211"/>
    <n v="4429"/>
    <x v="7"/>
  </r>
  <r>
    <x v="0"/>
    <x v="5"/>
    <n v="384"/>
    <x v="276"/>
    <x v="272"/>
    <n v="2335"/>
    <x v="9"/>
  </r>
  <r>
    <x v="0"/>
    <x v="5"/>
    <n v="1808"/>
    <x v="277"/>
    <x v="273"/>
    <n v="5960"/>
    <x v="14"/>
  </r>
  <r>
    <x v="0"/>
    <x v="5"/>
    <n v="2632"/>
    <x v="278"/>
    <x v="274"/>
    <n v="1917"/>
    <x v="5"/>
  </r>
  <r>
    <x v="1"/>
    <x v="0"/>
    <n v="3945"/>
    <x v="279"/>
    <x v="275"/>
    <n v="3769"/>
    <x v="9"/>
  </r>
  <r>
    <x v="1"/>
    <x v="0"/>
    <n v="2296"/>
    <x v="280"/>
    <x v="276"/>
    <n v="1389"/>
    <x v="4"/>
  </r>
  <r>
    <x v="1"/>
    <x v="0"/>
    <n v="1030"/>
    <x v="281"/>
    <x v="277"/>
    <n v="1124"/>
    <x v="11"/>
  </r>
  <r>
    <x v="1"/>
    <x v="0"/>
    <n v="787"/>
    <x v="282"/>
    <x v="278"/>
    <n v="3782"/>
    <x v="5"/>
  </r>
  <r>
    <x v="1"/>
    <x v="0"/>
    <n v="2155"/>
    <x v="283"/>
    <x v="279"/>
    <n v="1919"/>
    <x v="6"/>
  </r>
  <r>
    <x v="1"/>
    <x v="0"/>
    <n v="918"/>
    <x v="284"/>
    <x v="280"/>
    <n v="2896"/>
    <x v="11"/>
  </r>
  <r>
    <x v="1"/>
    <x v="0"/>
    <n v="1055"/>
    <x v="285"/>
    <x v="281"/>
    <n v="4459"/>
    <x v="6"/>
  </r>
  <r>
    <x v="1"/>
    <x v="0"/>
    <n v="2435"/>
    <x v="286"/>
    <x v="282"/>
    <n v="4208"/>
    <x v="9"/>
  </r>
  <r>
    <x v="1"/>
    <x v="0"/>
    <n v="1901"/>
    <x v="287"/>
    <x v="283"/>
    <n v="1124"/>
    <x v="5"/>
  </r>
  <r>
    <x v="1"/>
    <x v="0"/>
    <n v="1287"/>
    <x v="288"/>
    <x v="284"/>
    <n v="3623"/>
    <x v="6"/>
  </r>
  <r>
    <x v="1"/>
    <x v="0"/>
    <n v="2988"/>
    <x v="289"/>
    <x v="285"/>
    <n v="5042"/>
    <x v="12"/>
  </r>
  <r>
    <x v="1"/>
    <x v="0"/>
    <n v="1303"/>
    <x v="290"/>
    <x v="286"/>
    <n v="3717"/>
    <x v="4"/>
  </r>
  <r>
    <x v="1"/>
    <x v="0"/>
    <n v="2385"/>
    <x v="291"/>
    <x v="287"/>
    <n v="2038"/>
    <x v="8"/>
  </r>
  <r>
    <x v="1"/>
    <x v="0"/>
    <n v="2620"/>
    <x v="292"/>
    <x v="288"/>
    <n v="4239"/>
    <x v="10"/>
  </r>
  <r>
    <x v="1"/>
    <x v="0"/>
    <n v="3801"/>
    <x v="293"/>
    <x v="289"/>
    <n v="4214"/>
    <x v="15"/>
  </r>
  <r>
    <x v="1"/>
    <x v="0"/>
    <n v="1496"/>
    <x v="294"/>
    <x v="290"/>
    <n v="3744"/>
    <x v="5"/>
  </r>
  <r>
    <x v="1"/>
    <x v="0"/>
    <n v="448"/>
    <x v="295"/>
    <x v="291"/>
    <n v="3868"/>
    <x v="5"/>
  </r>
  <r>
    <x v="1"/>
    <x v="0"/>
    <n v="2101"/>
    <x v="296"/>
    <x v="292"/>
    <n v="5841"/>
    <x v="13"/>
  </r>
  <r>
    <x v="1"/>
    <x v="0"/>
    <n v="1535"/>
    <x v="297"/>
    <x v="293"/>
    <n v="1946"/>
    <x v="10"/>
  </r>
  <r>
    <x v="1"/>
    <x v="0"/>
    <n v="1227"/>
    <x v="298"/>
    <x v="294"/>
    <n v="1907"/>
    <x v="7"/>
  </r>
  <r>
    <x v="1"/>
    <x v="0"/>
    <n v="1324"/>
    <x v="299"/>
    <x v="295"/>
    <n v="3709"/>
    <x v="14"/>
  </r>
  <r>
    <x v="1"/>
    <x v="0"/>
    <n v="1954"/>
    <x v="300"/>
    <x v="296"/>
    <n v="3390"/>
    <x v="8"/>
  </r>
  <r>
    <x v="1"/>
    <x v="0"/>
    <n v="2532"/>
    <x v="301"/>
    <x v="297"/>
    <n v="3707"/>
    <x v="15"/>
  </r>
  <r>
    <x v="1"/>
    <x v="0"/>
    <n v="2426"/>
    <x v="302"/>
    <x v="298"/>
    <n v="3025"/>
    <x v="12"/>
  </r>
  <r>
    <x v="1"/>
    <x v="0"/>
    <n v="2441"/>
    <x v="303"/>
    <x v="299"/>
    <n v="2001"/>
    <x v="7"/>
  </r>
  <r>
    <x v="1"/>
    <x v="0"/>
    <n v="1594"/>
    <x v="304"/>
    <x v="300"/>
    <n v="2194"/>
    <x v="14"/>
  </r>
  <r>
    <x v="1"/>
    <x v="0"/>
    <n v="2696"/>
    <x v="305"/>
    <x v="301"/>
    <n v="4996"/>
    <x v="13"/>
  </r>
  <r>
    <x v="1"/>
    <x v="0"/>
    <n v="1393"/>
    <x v="306"/>
    <x v="302"/>
    <n v="3712"/>
    <x v="7"/>
  </r>
  <r>
    <x v="1"/>
    <x v="0"/>
    <n v="1731"/>
    <x v="307"/>
    <x v="303"/>
    <n v="4271"/>
    <x v="7"/>
  </r>
  <r>
    <x v="1"/>
    <x v="0"/>
    <n v="293"/>
    <x v="308"/>
    <x v="304"/>
    <n v="5326"/>
    <x v="6"/>
  </r>
  <r>
    <x v="1"/>
    <x v="1"/>
    <n v="1899"/>
    <x v="309"/>
    <x v="305"/>
    <n v="5319"/>
    <x v="5"/>
  </r>
  <r>
    <x v="1"/>
    <x v="1"/>
    <n v="1376"/>
    <x v="310"/>
    <x v="306"/>
    <n v="3963"/>
    <x v="12"/>
  </r>
  <r>
    <x v="1"/>
    <x v="1"/>
    <n v="1901"/>
    <x v="311"/>
    <x v="307"/>
    <n v="4964"/>
    <x v="5"/>
  </r>
  <r>
    <x v="1"/>
    <x v="1"/>
    <n v="544"/>
    <x v="312"/>
    <x v="308"/>
    <n v="3983"/>
    <x v="10"/>
  </r>
  <r>
    <x v="1"/>
    <x v="1"/>
    <n v="1287"/>
    <x v="313"/>
    <x v="309"/>
    <n v="3404"/>
    <x v="6"/>
  </r>
  <r>
    <x v="1"/>
    <x v="1"/>
    <n v="1385"/>
    <x v="314"/>
    <x v="310"/>
    <n v="2440"/>
    <x v="9"/>
  </r>
  <r>
    <x v="1"/>
    <x v="1"/>
    <n v="2342"/>
    <x v="315"/>
    <x v="311"/>
    <n v="2241"/>
    <x v="14"/>
  </r>
  <r>
    <x v="1"/>
    <x v="1"/>
    <n v="1976"/>
    <x v="316"/>
    <x v="312"/>
    <n v="2150"/>
    <x v="7"/>
  </r>
  <r>
    <x v="1"/>
    <x v="1"/>
    <n v="2181"/>
    <x v="317"/>
    <x v="313"/>
    <n v="3753"/>
    <x v="7"/>
  </r>
  <r>
    <x v="1"/>
    <x v="1"/>
    <n v="2501"/>
    <x v="318"/>
    <x v="314"/>
    <n v="1229"/>
    <x v="8"/>
  </r>
  <r>
    <x v="1"/>
    <x v="1"/>
    <n v="1562"/>
    <x v="319"/>
    <x v="315"/>
    <n v="5098"/>
    <x v="13"/>
  </r>
  <r>
    <x v="1"/>
    <x v="1"/>
    <n v="1666"/>
    <x v="320"/>
    <x v="316"/>
    <n v="5355"/>
    <x v="11"/>
  </r>
  <r>
    <x v="1"/>
    <x v="1"/>
    <n v="2072"/>
    <x v="321"/>
    <x v="317"/>
    <n v="5637"/>
    <x v="6"/>
  </r>
  <r>
    <x v="1"/>
    <x v="1"/>
    <n v="1773"/>
    <x v="322"/>
    <x v="318"/>
    <n v="2228"/>
    <x v="15"/>
  </r>
  <r>
    <x v="1"/>
    <x v="1"/>
    <n v="293"/>
    <x v="323"/>
    <x v="319"/>
    <n v="2779"/>
    <x v="4"/>
  </r>
  <r>
    <x v="1"/>
    <x v="2"/>
    <n v="2750"/>
    <x v="324"/>
    <x v="320"/>
    <n v="4174"/>
    <x v="4"/>
  </r>
  <r>
    <x v="1"/>
    <x v="2"/>
    <n v="1899"/>
    <x v="325"/>
    <x v="321"/>
    <n v="3737"/>
    <x v="5"/>
  </r>
  <r>
    <x v="1"/>
    <x v="2"/>
    <n v="941"/>
    <x v="326"/>
    <x v="322"/>
    <n v="4503"/>
    <x v="14"/>
  </r>
  <r>
    <x v="1"/>
    <x v="2"/>
    <n v="1988"/>
    <x v="327"/>
    <x v="323"/>
    <n v="2310"/>
    <x v="9"/>
  </r>
  <r>
    <x v="1"/>
    <x v="2"/>
    <n v="2876"/>
    <x v="328"/>
    <x v="324"/>
    <n v="2934"/>
    <x v="10"/>
  </r>
  <r>
    <x v="1"/>
    <x v="2"/>
    <n v="2072"/>
    <x v="329"/>
    <x v="325"/>
    <n v="1884"/>
    <x v="6"/>
  </r>
  <r>
    <x v="1"/>
    <x v="2"/>
    <n v="853"/>
    <x v="330"/>
    <x v="326"/>
    <n v="5395"/>
    <x v="6"/>
  </r>
  <r>
    <x v="1"/>
    <x v="2"/>
    <n v="1433"/>
    <x v="331"/>
    <x v="327"/>
    <n v="2003"/>
    <x v="11"/>
  </r>
  <r>
    <x v="1"/>
    <x v="2"/>
    <n v="3422"/>
    <x v="332"/>
    <x v="328"/>
    <n v="2774"/>
    <x v="12"/>
  </r>
  <r>
    <x v="1"/>
    <x v="2"/>
    <n v="1190"/>
    <x v="333"/>
    <x v="329"/>
    <n v="4874"/>
    <x v="5"/>
  </r>
  <r>
    <x v="1"/>
    <x v="2"/>
    <n v="1393"/>
    <x v="334"/>
    <x v="330"/>
    <n v="3491"/>
    <x v="7"/>
  </r>
  <r>
    <x v="1"/>
    <x v="2"/>
    <n v="2475"/>
    <x v="335"/>
    <x v="331"/>
    <n v="3760"/>
    <x v="13"/>
  </r>
  <r>
    <x v="1"/>
    <x v="2"/>
    <n v="1731"/>
    <x v="336"/>
    <x v="332"/>
    <n v="5904"/>
    <x v="7"/>
  </r>
  <r>
    <x v="1"/>
    <x v="2"/>
    <n v="2475"/>
    <x v="337"/>
    <x v="333"/>
    <n v="2256"/>
    <x v="8"/>
  </r>
  <r>
    <x v="1"/>
    <x v="3"/>
    <n v="2178"/>
    <x v="338"/>
    <x v="334"/>
    <n v="5250"/>
    <x v="5"/>
  </r>
  <r>
    <x v="1"/>
    <x v="3"/>
    <n v="2671"/>
    <x v="339"/>
    <x v="335"/>
    <n v="5640"/>
    <x v="10"/>
  </r>
  <r>
    <x v="1"/>
    <x v="3"/>
    <n v="2155"/>
    <x v="340"/>
    <x v="336"/>
    <n v="2299"/>
    <x v="6"/>
  </r>
  <r>
    <x v="1"/>
    <x v="3"/>
    <n v="4244"/>
    <x v="341"/>
    <x v="337"/>
    <n v="4735"/>
    <x v="15"/>
  </r>
  <r>
    <x v="1"/>
    <x v="3"/>
    <n v="1865"/>
    <x v="342"/>
    <x v="338"/>
    <n v="3520"/>
    <x v="4"/>
  </r>
  <r>
    <x v="1"/>
    <x v="3"/>
    <n v="1563"/>
    <x v="343"/>
    <x v="339"/>
    <n v="1835"/>
    <x v="11"/>
  </r>
  <r>
    <x v="1"/>
    <x v="3"/>
    <n v="2487"/>
    <x v="344"/>
    <x v="340"/>
    <n v="3598"/>
    <x v="6"/>
  </r>
  <r>
    <x v="1"/>
    <x v="3"/>
    <n v="448"/>
    <x v="345"/>
    <x v="341"/>
    <n v="3391"/>
    <x v="5"/>
  </r>
  <r>
    <x v="1"/>
    <x v="3"/>
    <n v="2181"/>
    <x v="346"/>
    <x v="342"/>
    <n v="5107"/>
    <x v="7"/>
  </r>
  <r>
    <x v="1"/>
    <x v="3"/>
    <n v="490"/>
    <x v="347"/>
    <x v="343"/>
    <n v="1776"/>
    <x v="14"/>
  </r>
  <r>
    <x v="1"/>
    <x v="3"/>
    <n v="2441"/>
    <x v="348"/>
    <x v="344"/>
    <n v="2539"/>
    <x v="7"/>
  </r>
  <r>
    <x v="1"/>
    <x v="3"/>
    <n v="2522"/>
    <x v="349"/>
    <x v="345"/>
    <n v="2282"/>
    <x v="9"/>
  </r>
  <r>
    <x v="1"/>
    <x v="3"/>
    <n v="1790"/>
    <x v="350"/>
    <x v="346"/>
    <n v="5806"/>
    <x v="8"/>
  </r>
  <r>
    <x v="1"/>
    <x v="3"/>
    <n v="1174"/>
    <x v="351"/>
    <x v="347"/>
    <n v="5303"/>
    <x v="13"/>
  </r>
  <r>
    <x v="1"/>
    <x v="4"/>
    <n v="2178"/>
    <x v="352"/>
    <x v="348"/>
    <n v="2928"/>
    <x v="5"/>
  </r>
  <r>
    <x v="1"/>
    <x v="4"/>
    <n v="2151"/>
    <x v="353"/>
    <x v="349"/>
    <n v="5854"/>
    <x v="10"/>
  </r>
  <r>
    <x v="1"/>
    <x v="4"/>
    <n v="787"/>
    <x v="354"/>
    <x v="350"/>
    <n v="4050"/>
    <x v="5"/>
  </r>
  <r>
    <x v="1"/>
    <x v="4"/>
    <n v="1744"/>
    <x v="355"/>
    <x v="351"/>
    <n v="2761"/>
    <x v="14"/>
  </r>
  <r>
    <x v="1"/>
    <x v="4"/>
    <n v="866"/>
    <x v="356"/>
    <x v="352"/>
    <n v="1244"/>
    <x v="11"/>
  </r>
  <r>
    <x v="1"/>
    <x v="4"/>
    <n v="2177"/>
    <x v="357"/>
    <x v="353"/>
    <n v="3463"/>
    <x v="7"/>
  </r>
  <r>
    <x v="1"/>
    <x v="4"/>
    <n v="2487"/>
    <x v="358"/>
    <x v="354"/>
    <n v="1132"/>
    <x v="6"/>
  </r>
  <r>
    <x v="1"/>
    <x v="4"/>
    <n v="1739"/>
    <x v="359"/>
    <x v="355"/>
    <n v="4372"/>
    <x v="15"/>
  </r>
  <r>
    <x v="1"/>
    <x v="4"/>
    <n v="959"/>
    <x v="360"/>
    <x v="356"/>
    <n v="2163"/>
    <x v="4"/>
  </r>
  <r>
    <x v="1"/>
    <x v="4"/>
    <n v="575"/>
    <x v="361"/>
    <x v="357"/>
    <n v="5472"/>
    <x v="15"/>
  </r>
  <r>
    <x v="1"/>
    <x v="4"/>
    <n v="381"/>
    <x v="362"/>
    <x v="358"/>
    <n v="2141"/>
    <x v="13"/>
  </r>
  <r>
    <x v="1"/>
    <x v="4"/>
    <n v="1227"/>
    <x v="363"/>
    <x v="359"/>
    <n v="5958"/>
    <x v="7"/>
  </r>
  <r>
    <x v="1"/>
    <x v="4"/>
    <n v="1734"/>
    <x v="364"/>
    <x v="360"/>
    <n v="4227"/>
    <x v="9"/>
  </r>
  <r>
    <x v="1"/>
    <x v="4"/>
    <n v="3875"/>
    <x v="365"/>
    <x v="361"/>
    <n v="4122"/>
    <x v="12"/>
  </r>
  <r>
    <x v="1"/>
    <x v="4"/>
    <n v="1491"/>
    <x v="366"/>
    <x v="362"/>
    <n v="3880"/>
    <x v="8"/>
  </r>
  <r>
    <x v="1"/>
    <x v="4"/>
    <n v="293"/>
    <x v="367"/>
    <x v="363"/>
    <n v="5622"/>
    <x v="6"/>
  </r>
  <r>
    <x v="1"/>
    <x v="5"/>
    <n v="1804"/>
    <x v="368"/>
    <x v="364"/>
    <n v="3174"/>
    <x v="4"/>
  </r>
  <r>
    <x v="1"/>
    <x v="5"/>
    <n v="639"/>
    <x v="369"/>
    <x v="346"/>
    <n v="3919"/>
    <x v="14"/>
  </r>
  <r>
    <x v="1"/>
    <x v="5"/>
    <n v="3864"/>
    <x v="370"/>
    <x v="365"/>
    <n v="1128"/>
    <x v="15"/>
  </r>
  <r>
    <x v="1"/>
    <x v="5"/>
    <n v="1055"/>
    <x v="371"/>
    <x v="366"/>
    <n v="2831"/>
    <x v="6"/>
  </r>
  <r>
    <x v="1"/>
    <x v="5"/>
    <n v="2177"/>
    <x v="372"/>
    <x v="367"/>
    <n v="1025"/>
    <x v="7"/>
  </r>
  <r>
    <x v="1"/>
    <x v="5"/>
    <n v="1579"/>
    <x v="373"/>
    <x v="368"/>
    <n v="3512"/>
    <x v="13"/>
  </r>
  <r>
    <x v="1"/>
    <x v="5"/>
    <n v="1496"/>
    <x v="374"/>
    <x v="369"/>
    <n v="1366"/>
    <x v="5"/>
  </r>
  <r>
    <x v="1"/>
    <x v="5"/>
    <n v="1659"/>
    <x v="375"/>
    <x v="370"/>
    <n v="5509"/>
    <x v="12"/>
  </r>
  <r>
    <x v="1"/>
    <x v="5"/>
    <n v="1976"/>
    <x v="376"/>
    <x v="33"/>
    <n v="1488"/>
    <x v="7"/>
  </r>
  <r>
    <x v="1"/>
    <x v="5"/>
    <n v="1967"/>
    <x v="377"/>
    <x v="371"/>
    <n v="4665"/>
    <x v="8"/>
  </r>
  <r>
    <x v="1"/>
    <x v="5"/>
    <n v="639"/>
    <x v="378"/>
    <x v="372"/>
    <n v="2890"/>
    <x v="12"/>
  </r>
  <r>
    <x v="1"/>
    <x v="5"/>
    <n v="853"/>
    <x v="379"/>
    <x v="373"/>
    <n v="2178"/>
    <x v="6"/>
  </r>
  <r>
    <x v="1"/>
    <x v="5"/>
    <n v="3998"/>
    <x v="380"/>
    <x v="374"/>
    <n v="4944"/>
    <x v="9"/>
  </r>
  <r>
    <x v="1"/>
    <x v="5"/>
    <n v="1190"/>
    <x v="381"/>
    <x v="375"/>
    <n v="4232"/>
    <x v="5"/>
  </r>
  <r>
    <x v="1"/>
    <x v="5"/>
    <n v="2826"/>
    <x v="382"/>
    <x v="376"/>
    <n v="5734"/>
    <x v="11"/>
  </r>
  <r>
    <x v="1"/>
    <x v="5"/>
    <n v="663"/>
    <x v="383"/>
    <x v="377"/>
    <n v="1351"/>
    <x v="10"/>
  </r>
  <r>
    <x v="2"/>
    <x v="0"/>
    <n v="1006"/>
    <x v="384"/>
    <x v="378"/>
    <n v="5047"/>
    <x v="5"/>
  </r>
  <r>
    <x v="2"/>
    <x v="0"/>
    <n v="367"/>
    <x v="385"/>
    <x v="379"/>
    <n v="2011"/>
    <x v="12"/>
  </r>
  <r>
    <x v="2"/>
    <x v="0"/>
    <n v="1513"/>
    <x v="386"/>
    <x v="380"/>
    <n v="4663"/>
    <x v="6"/>
  </r>
  <r>
    <x v="2"/>
    <x v="0"/>
    <n v="747"/>
    <x v="387"/>
    <x v="381"/>
    <n v="4376"/>
    <x v="10"/>
  </r>
  <r>
    <x v="2"/>
    <x v="0"/>
    <n v="1728"/>
    <x v="388"/>
    <x v="382"/>
    <n v="2808"/>
    <x v="11"/>
  </r>
  <r>
    <x v="2"/>
    <x v="0"/>
    <n v="689"/>
    <x v="389"/>
    <x v="16"/>
    <n v="5938"/>
    <x v="5"/>
  </r>
  <r>
    <x v="2"/>
    <x v="0"/>
    <n v="1570"/>
    <x v="390"/>
    <x v="383"/>
    <n v="5773"/>
    <x v="5"/>
  </r>
  <r>
    <x v="2"/>
    <x v="0"/>
    <n v="1706"/>
    <x v="391"/>
    <x v="384"/>
    <n v="5572"/>
    <x v="6"/>
  </r>
  <r>
    <x v="2"/>
    <x v="0"/>
    <n v="795"/>
    <x v="392"/>
    <x v="385"/>
    <n v="1849"/>
    <x v="8"/>
  </r>
  <r>
    <x v="2"/>
    <x v="0"/>
    <n v="1415"/>
    <x v="393"/>
    <x v="386"/>
    <n v="3090"/>
    <x v="15"/>
  </r>
  <r>
    <x v="2"/>
    <x v="0"/>
    <n v="1372"/>
    <x v="394"/>
    <x v="387"/>
    <n v="3521"/>
    <x v="9"/>
  </r>
  <r>
    <x v="2"/>
    <x v="0"/>
    <n v="1743"/>
    <x v="395"/>
    <x v="388"/>
    <n v="3020"/>
    <x v="13"/>
  </r>
  <r>
    <x v="2"/>
    <x v="0"/>
    <n v="3513"/>
    <x v="396"/>
    <x v="389"/>
    <n v="3647"/>
    <x v="12"/>
  </r>
  <r>
    <x v="2"/>
    <x v="0"/>
    <n v="1259"/>
    <x v="397"/>
    <x v="390"/>
    <n v="2649"/>
    <x v="15"/>
  </r>
  <r>
    <x v="2"/>
    <x v="0"/>
    <n v="1095"/>
    <x v="398"/>
    <x v="391"/>
    <n v="5394"/>
    <x v="11"/>
  </r>
  <r>
    <x v="2"/>
    <x v="0"/>
    <n v="1366"/>
    <x v="399"/>
    <x v="392"/>
    <n v="2177"/>
    <x v="5"/>
  </r>
  <r>
    <x v="2"/>
    <x v="0"/>
    <n v="1598"/>
    <x v="400"/>
    <x v="393"/>
    <n v="1163"/>
    <x v="13"/>
  </r>
  <r>
    <x v="2"/>
    <x v="0"/>
    <n v="1934"/>
    <x v="401"/>
    <x v="394"/>
    <n v="3547"/>
    <x v="10"/>
  </r>
  <r>
    <x v="2"/>
    <x v="0"/>
    <n v="360"/>
    <x v="402"/>
    <x v="395"/>
    <n v="1542"/>
    <x v="7"/>
  </r>
  <r>
    <x v="2"/>
    <x v="0"/>
    <n v="241"/>
    <x v="403"/>
    <x v="396"/>
    <n v="3093"/>
    <x v="7"/>
  </r>
  <r>
    <x v="2"/>
    <x v="0"/>
    <n v="1359"/>
    <x v="404"/>
    <x v="397"/>
    <n v="5056"/>
    <x v="14"/>
  </r>
  <r>
    <x v="2"/>
    <x v="0"/>
    <n v="1531"/>
    <x v="405"/>
    <x v="398"/>
    <n v="2727"/>
    <x v="6"/>
  </r>
  <r>
    <x v="2"/>
    <x v="0"/>
    <n v="807"/>
    <x v="406"/>
    <x v="399"/>
    <n v="4022"/>
    <x v="9"/>
  </r>
  <r>
    <x v="2"/>
    <x v="0"/>
    <n v="2708"/>
    <x v="407"/>
    <x v="400"/>
    <n v="1809"/>
    <x v="4"/>
  </r>
  <r>
    <x v="2"/>
    <x v="0"/>
    <n v="357"/>
    <x v="408"/>
    <x v="401"/>
    <n v="1795"/>
    <x v="14"/>
  </r>
  <r>
    <x v="2"/>
    <x v="0"/>
    <n v="1013"/>
    <x v="409"/>
    <x v="402"/>
    <n v="5575"/>
    <x v="6"/>
  </r>
  <r>
    <x v="2"/>
    <x v="0"/>
    <n v="278"/>
    <x v="410"/>
    <x v="403"/>
    <n v="4259"/>
    <x v="4"/>
  </r>
  <r>
    <x v="2"/>
    <x v="0"/>
    <n v="1158"/>
    <x v="411"/>
    <x v="404"/>
    <n v="4314"/>
    <x v="8"/>
  </r>
  <r>
    <x v="2"/>
    <x v="0"/>
    <n v="1085"/>
    <x v="412"/>
    <x v="264"/>
    <n v="2856"/>
    <x v="7"/>
  </r>
  <r>
    <x v="2"/>
    <x v="0"/>
    <n v="1175"/>
    <x v="413"/>
    <x v="405"/>
    <n v="3862"/>
    <x v="7"/>
  </r>
  <r>
    <x v="2"/>
    <x v="1"/>
    <n v="921"/>
    <x v="414"/>
    <x v="406"/>
    <n v="4711"/>
    <x v="8"/>
  </r>
  <r>
    <x v="2"/>
    <x v="1"/>
    <n v="1545"/>
    <x v="415"/>
    <x v="407"/>
    <n v="2534"/>
    <x v="5"/>
  </r>
  <r>
    <x v="2"/>
    <x v="1"/>
    <n v="2146"/>
    <x v="416"/>
    <x v="154"/>
    <n v="3963"/>
    <x v="10"/>
  </r>
  <r>
    <x v="2"/>
    <x v="1"/>
    <n v="1958"/>
    <x v="417"/>
    <x v="408"/>
    <n v="1559"/>
    <x v="4"/>
  </r>
  <r>
    <x v="2"/>
    <x v="1"/>
    <n v="1706"/>
    <x v="418"/>
    <x v="409"/>
    <n v="1059"/>
    <x v="6"/>
  </r>
  <r>
    <x v="2"/>
    <x v="1"/>
    <n v="1859"/>
    <x v="419"/>
    <x v="410"/>
    <n v="1274"/>
    <x v="13"/>
  </r>
  <r>
    <x v="2"/>
    <x v="1"/>
    <n v="2021"/>
    <x v="420"/>
    <x v="411"/>
    <n v="1759"/>
    <x v="7"/>
  </r>
  <r>
    <x v="2"/>
    <x v="1"/>
    <n v="2342"/>
    <x v="421"/>
    <x v="412"/>
    <n v="4095"/>
    <x v="14"/>
  </r>
  <r>
    <x v="2"/>
    <x v="1"/>
    <n v="1460"/>
    <x v="422"/>
    <x v="413"/>
    <n v="4311"/>
    <x v="11"/>
  </r>
  <r>
    <x v="2"/>
    <x v="1"/>
    <n v="645"/>
    <x v="423"/>
    <x v="362"/>
    <n v="4661"/>
    <x v="12"/>
  </r>
  <r>
    <x v="2"/>
    <x v="1"/>
    <n v="711"/>
    <x v="424"/>
    <x v="414"/>
    <n v="1979"/>
    <x v="6"/>
  </r>
  <r>
    <x v="2"/>
    <x v="1"/>
    <n v="766"/>
    <x v="425"/>
    <x v="415"/>
    <n v="4546"/>
    <x v="9"/>
  </r>
  <r>
    <x v="2"/>
    <x v="1"/>
    <n v="1199"/>
    <x v="426"/>
    <x v="416"/>
    <n v="2321"/>
    <x v="15"/>
  </r>
  <r>
    <x v="2"/>
    <x v="2"/>
    <n v="4220"/>
    <x v="427"/>
    <x v="417"/>
    <n v="1654"/>
    <x v="15"/>
  </r>
  <r>
    <x v="2"/>
    <x v="2"/>
    <n v="1686"/>
    <x v="428"/>
    <x v="418"/>
    <n v="4867"/>
    <x v="12"/>
  </r>
  <r>
    <x v="2"/>
    <x v="2"/>
    <n v="259"/>
    <x v="429"/>
    <x v="419"/>
    <n v="2312"/>
    <x v="8"/>
  </r>
  <r>
    <x v="2"/>
    <x v="2"/>
    <n v="2276"/>
    <x v="430"/>
    <x v="420"/>
    <n v="1369"/>
    <x v="11"/>
  </r>
  <r>
    <x v="2"/>
    <x v="2"/>
    <n v="1907"/>
    <x v="431"/>
    <x v="421"/>
    <n v="1814"/>
    <x v="10"/>
  </r>
  <r>
    <x v="2"/>
    <x v="2"/>
    <n v="1350"/>
    <x v="432"/>
    <x v="269"/>
    <n v="2876"/>
    <x v="4"/>
  </r>
  <r>
    <x v="2"/>
    <x v="2"/>
    <n v="1250"/>
    <x v="433"/>
    <x v="422"/>
    <n v="5965"/>
    <x v="6"/>
  </r>
  <r>
    <x v="2"/>
    <x v="2"/>
    <n v="1366"/>
    <x v="434"/>
    <x v="423"/>
    <n v="4911"/>
    <x v="5"/>
  </r>
  <r>
    <x v="2"/>
    <x v="2"/>
    <n v="1520"/>
    <x v="435"/>
    <x v="424"/>
    <n v="4034"/>
    <x v="14"/>
  </r>
  <r>
    <x v="2"/>
    <x v="2"/>
    <n v="711"/>
    <x v="436"/>
    <x v="425"/>
    <n v="3783"/>
    <x v="6"/>
  </r>
  <r>
    <x v="2"/>
    <x v="2"/>
    <n v="2574"/>
    <x v="437"/>
    <x v="426"/>
    <n v="5568"/>
    <x v="13"/>
  </r>
  <r>
    <x v="2"/>
    <x v="2"/>
    <n v="472"/>
    <x v="438"/>
    <x v="427"/>
    <n v="3270"/>
    <x v="7"/>
  </r>
  <r>
    <x v="2"/>
    <x v="2"/>
    <n v="3165"/>
    <x v="439"/>
    <x v="428"/>
    <n v="2524"/>
    <x v="9"/>
  </r>
  <r>
    <x v="2"/>
    <x v="3"/>
    <n v="1321"/>
    <x v="440"/>
    <x v="429"/>
    <n v="1239"/>
    <x v="9"/>
  </r>
  <r>
    <x v="2"/>
    <x v="3"/>
    <n v="888"/>
    <x v="441"/>
    <x v="430"/>
    <n v="4070"/>
    <x v="5"/>
  </r>
  <r>
    <x v="2"/>
    <x v="3"/>
    <n v="1513"/>
    <x v="442"/>
    <x v="431"/>
    <n v="3794"/>
    <x v="6"/>
  </r>
  <r>
    <x v="2"/>
    <x v="3"/>
    <n v="2580"/>
    <x v="443"/>
    <x v="432"/>
    <n v="1255"/>
    <x v="15"/>
  </r>
  <r>
    <x v="2"/>
    <x v="3"/>
    <n v="689"/>
    <x v="444"/>
    <x v="251"/>
    <n v="2482"/>
    <x v="5"/>
  </r>
  <r>
    <x v="2"/>
    <x v="3"/>
    <n v="2021"/>
    <x v="445"/>
    <x v="433"/>
    <n v="5801"/>
    <x v="7"/>
  </r>
  <r>
    <x v="2"/>
    <x v="3"/>
    <n v="1116"/>
    <x v="446"/>
    <x v="434"/>
    <n v="4305"/>
    <x v="4"/>
  </r>
  <r>
    <x v="2"/>
    <x v="3"/>
    <n v="663"/>
    <x v="447"/>
    <x v="435"/>
    <n v="2470"/>
    <x v="11"/>
  </r>
  <r>
    <x v="2"/>
    <x v="3"/>
    <n v="1580"/>
    <x v="448"/>
    <x v="436"/>
    <n v="5803"/>
    <x v="10"/>
  </r>
  <r>
    <x v="2"/>
    <x v="3"/>
    <n v="792"/>
    <x v="449"/>
    <x v="437"/>
    <n v="3029"/>
    <x v="8"/>
  </r>
  <r>
    <x v="2"/>
    <x v="3"/>
    <n v="2811"/>
    <x v="450"/>
    <x v="438"/>
    <n v="2754"/>
    <x v="12"/>
  </r>
  <r>
    <x v="2"/>
    <x v="3"/>
    <n v="280"/>
    <x v="451"/>
    <x v="439"/>
    <n v="1006"/>
    <x v="6"/>
  </r>
  <r>
    <x v="2"/>
    <x v="3"/>
    <n v="1513"/>
    <x v="452"/>
    <x v="440"/>
    <n v="2815"/>
    <x v="14"/>
  </r>
  <r>
    <x v="2"/>
    <x v="3"/>
    <n v="2767"/>
    <x v="453"/>
    <x v="441"/>
    <n v="2074"/>
    <x v="13"/>
  </r>
  <r>
    <x v="2"/>
    <x v="3"/>
    <n v="1085"/>
    <x v="454"/>
    <x v="442"/>
    <n v="4632"/>
    <x v="7"/>
  </r>
  <r>
    <x v="2"/>
    <x v="4"/>
    <n v="2838"/>
    <x v="455"/>
    <x v="443"/>
    <n v="3575"/>
    <x v="15"/>
  </r>
  <r>
    <x v="2"/>
    <x v="4"/>
    <n v="888"/>
    <x v="456"/>
    <x v="444"/>
    <n v="3793"/>
    <x v="5"/>
  </r>
  <r>
    <x v="2"/>
    <x v="4"/>
    <n v="263"/>
    <x v="457"/>
    <x v="445"/>
    <n v="4335"/>
    <x v="8"/>
  </r>
  <r>
    <x v="2"/>
    <x v="4"/>
    <n v="986"/>
    <x v="458"/>
    <x v="446"/>
    <n v="3671"/>
    <x v="10"/>
  </r>
  <r>
    <x v="2"/>
    <x v="4"/>
    <n v="2877"/>
    <x v="459"/>
    <x v="447"/>
    <n v="1834"/>
    <x v="7"/>
  </r>
  <r>
    <x v="2"/>
    <x v="4"/>
    <n v="1570"/>
    <x v="460"/>
    <x v="448"/>
    <n v="4438"/>
    <x v="5"/>
  </r>
  <r>
    <x v="2"/>
    <x v="4"/>
    <n v="2479"/>
    <x v="461"/>
    <x v="449"/>
    <n v="2361"/>
    <x v="9"/>
  </r>
  <r>
    <x v="2"/>
    <x v="4"/>
    <n v="2338"/>
    <x v="462"/>
    <x v="450"/>
    <n v="1553"/>
    <x v="5"/>
  </r>
  <r>
    <x v="2"/>
    <x v="4"/>
    <n v="422"/>
    <x v="463"/>
    <x v="451"/>
    <n v="2403"/>
    <x v="13"/>
  </r>
  <r>
    <x v="2"/>
    <x v="4"/>
    <n v="2659"/>
    <x v="464"/>
    <x v="452"/>
    <n v="1518"/>
    <x v="4"/>
  </r>
  <r>
    <x v="2"/>
    <x v="4"/>
    <n v="880"/>
    <x v="465"/>
    <x v="453"/>
    <n v="3575"/>
    <x v="11"/>
  </r>
  <r>
    <x v="2"/>
    <x v="4"/>
    <n v="360"/>
    <x v="466"/>
    <x v="454"/>
    <n v="3556"/>
    <x v="7"/>
  </r>
  <r>
    <x v="2"/>
    <x v="4"/>
    <n v="1531"/>
    <x v="467"/>
    <x v="455"/>
    <n v="5506"/>
    <x v="6"/>
  </r>
  <r>
    <x v="2"/>
    <x v="4"/>
    <n v="280"/>
    <x v="468"/>
    <x v="456"/>
    <n v="5486"/>
    <x v="6"/>
  </r>
  <r>
    <x v="2"/>
    <x v="4"/>
    <n v="492"/>
    <x v="469"/>
    <x v="457"/>
    <n v="1825"/>
    <x v="12"/>
  </r>
  <r>
    <x v="2"/>
    <x v="4"/>
    <n v="1175"/>
    <x v="470"/>
    <x v="265"/>
    <n v="3411"/>
    <x v="7"/>
  </r>
  <r>
    <x v="2"/>
    <x v="4"/>
    <n v="552"/>
    <x v="471"/>
    <x v="458"/>
    <n v="1883"/>
    <x v="14"/>
  </r>
  <r>
    <x v="2"/>
    <x v="5"/>
    <n v="2161"/>
    <x v="472"/>
    <x v="459"/>
    <n v="3850"/>
    <x v="8"/>
  </r>
  <r>
    <x v="2"/>
    <x v="5"/>
    <n v="1006"/>
    <x v="473"/>
    <x v="460"/>
    <n v="3758"/>
    <x v="5"/>
  </r>
  <r>
    <x v="2"/>
    <x v="5"/>
    <n v="1545"/>
    <x v="474"/>
    <x v="461"/>
    <n v="3946"/>
    <x v="5"/>
  </r>
  <r>
    <x v="2"/>
    <x v="5"/>
    <n v="2877"/>
    <x v="475"/>
    <x v="462"/>
    <n v="5831"/>
    <x v="7"/>
  </r>
  <r>
    <x v="2"/>
    <x v="5"/>
    <n v="807"/>
    <x v="476"/>
    <x v="463"/>
    <n v="1178"/>
    <x v="4"/>
  </r>
  <r>
    <x v="2"/>
    <x v="5"/>
    <n v="1250"/>
    <x v="477"/>
    <x v="464"/>
    <n v="5510"/>
    <x v="6"/>
  </r>
  <r>
    <x v="2"/>
    <x v="5"/>
    <n v="1530"/>
    <x v="478"/>
    <x v="465"/>
    <n v="2026"/>
    <x v="11"/>
  </r>
  <r>
    <x v="2"/>
    <x v="5"/>
    <n v="1001"/>
    <x v="479"/>
    <x v="466"/>
    <n v="3712"/>
    <x v="13"/>
  </r>
  <r>
    <x v="2"/>
    <x v="5"/>
    <n v="2087"/>
    <x v="480"/>
    <x v="202"/>
    <n v="1607"/>
    <x v="10"/>
  </r>
  <r>
    <x v="2"/>
    <x v="5"/>
    <n v="2338"/>
    <x v="481"/>
    <x v="467"/>
    <n v="1191"/>
    <x v="5"/>
  </r>
  <r>
    <x v="2"/>
    <x v="5"/>
    <n v="1307"/>
    <x v="482"/>
    <x v="468"/>
    <n v="2850"/>
    <x v="12"/>
  </r>
  <r>
    <x v="2"/>
    <x v="5"/>
    <n v="681"/>
    <x v="483"/>
    <x v="194"/>
    <n v="1197"/>
    <x v="9"/>
  </r>
  <r>
    <x v="2"/>
    <x v="5"/>
    <n v="510"/>
    <x v="484"/>
    <x v="321"/>
    <n v="4766"/>
    <x v="15"/>
  </r>
  <r>
    <x v="2"/>
    <x v="5"/>
    <n v="241"/>
    <x v="485"/>
    <x v="343"/>
    <n v="1987"/>
    <x v="7"/>
  </r>
  <r>
    <x v="2"/>
    <x v="5"/>
    <n v="2665"/>
    <x v="486"/>
    <x v="352"/>
    <n v="2562"/>
    <x v="14"/>
  </r>
  <r>
    <x v="2"/>
    <x v="5"/>
    <n v="472"/>
    <x v="487"/>
    <x v="469"/>
    <n v="2994"/>
    <x v="7"/>
  </r>
  <r>
    <x v="2"/>
    <x v="5"/>
    <n v="1013"/>
    <x v="488"/>
    <x v="470"/>
    <n v="3148"/>
    <x v="6"/>
  </r>
  <r>
    <x v="3"/>
    <x v="0"/>
    <n v="974"/>
    <x v="489"/>
    <x v="471"/>
    <n v="5466"/>
    <x v="4"/>
  </r>
  <r>
    <x v="3"/>
    <x v="0"/>
    <n v="883"/>
    <x v="490"/>
    <x v="472"/>
    <n v="2475"/>
    <x v="13"/>
  </r>
  <r>
    <x v="3"/>
    <x v="0"/>
    <n v="2472"/>
    <x v="491"/>
    <x v="473"/>
    <n v="2648"/>
    <x v="10"/>
  </r>
  <r>
    <x v="3"/>
    <x v="0"/>
    <n v="1823"/>
    <x v="492"/>
    <x v="474"/>
    <n v="4085"/>
    <x v="12"/>
  </r>
  <r>
    <x v="3"/>
    <x v="0"/>
    <n v="662"/>
    <x v="493"/>
    <x v="475"/>
    <n v="4101"/>
    <x v="5"/>
  </r>
  <r>
    <x v="3"/>
    <x v="0"/>
    <n v="1084"/>
    <x v="494"/>
    <x v="476"/>
    <n v="1140"/>
    <x v="6"/>
  </r>
  <r>
    <x v="3"/>
    <x v="0"/>
    <n v="2031"/>
    <x v="495"/>
    <x v="477"/>
    <n v="3381"/>
    <x v="7"/>
  </r>
  <r>
    <x v="3"/>
    <x v="0"/>
    <n v="1138"/>
    <x v="496"/>
    <x v="478"/>
    <n v="2853"/>
    <x v="6"/>
  </r>
  <r>
    <x v="3"/>
    <x v="0"/>
    <n v="2689"/>
    <x v="497"/>
    <x v="479"/>
    <n v="3836"/>
    <x v="7"/>
  </r>
  <r>
    <x v="3"/>
    <x v="0"/>
    <n v="1607"/>
    <x v="498"/>
    <x v="480"/>
    <n v="4240"/>
    <x v="15"/>
  </r>
  <r>
    <x v="3"/>
    <x v="0"/>
    <n v="1114"/>
    <x v="499"/>
    <x v="481"/>
    <n v="4836"/>
    <x v="8"/>
  </r>
  <r>
    <x v="3"/>
    <x v="0"/>
    <n v="2460"/>
    <x v="500"/>
    <x v="482"/>
    <n v="4021"/>
    <x v="5"/>
  </r>
  <r>
    <x v="3"/>
    <x v="0"/>
    <n v="2993"/>
    <x v="501"/>
    <x v="483"/>
    <n v="4380"/>
    <x v="10"/>
  </r>
  <r>
    <x v="3"/>
    <x v="0"/>
    <n v="1362"/>
    <x v="502"/>
    <x v="484"/>
    <n v="4608"/>
    <x v="6"/>
  </r>
  <r>
    <x v="3"/>
    <x v="0"/>
    <n v="2565"/>
    <x v="503"/>
    <x v="485"/>
    <n v="1831"/>
    <x v="9"/>
  </r>
  <r>
    <x v="3"/>
    <x v="0"/>
    <n v="2417"/>
    <x v="504"/>
    <x v="486"/>
    <n v="1327"/>
    <x v="9"/>
  </r>
  <r>
    <x v="3"/>
    <x v="0"/>
    <n v="1038"/>
    <x v="505"/>
    <x v="487"/>
    <n v="3643"/>
    <x v="5"/>
  </r>
  <r>
    <x v="3"/>
    <x v="0"/>
    <n v="591"/>
    <x v="506"/>
    <x v="488"/>
    <n v="4774"/>
    <x v="11"/>
  </r>
  <r>
    <x v="3"/>
    <x v="0"/>
    <n v="1122"/>
    <x v="507"/>
    <x v="489"/>
    <n v="1675"/>
    <x v="8"/>
  </r>
  <r>
    <x v="3"/>
    <x v="0"/>
    <n v="1984"/>
    <x v="508"/>
    <x v="490"/>
    <n v="2092"/>
    <x v="13"/>
  </r>
  <r>
    <x v="3"/>
    <x v="0"/>
    <n v="886"/>
    <x v="509"/>
    <x v="192"/>
    <n v="1621"/>
    <x v="5"/>
  </r>
  <r>
    <x v="3"/>
    <x v="0"/>
    <n v="2156"/>
    <x v="510"/>
    <x v="491"/>
    <n v="1984"/>
    <x v="7"/>
  </r>
  <r>
    <x v="3"/>
    <x v="0"/>
    <n v="905"/>
    <x v="511"/>
    <x v="492"/>
    <n v="4726"/>
    <x v="7"/>
  </r>
  <r>
    <x v="3"/>
    <x v="0"/>
    <n v="2150"/>
    <x v="512"/>
    <x v="493"/>
    <n v="3299"/>
    <x v="14"/>
  </r>
  <r>
    <x v="3"/>
    <x v="0"/>
    <n v="1197"/>
    <x v="513"/>
    <x v="494"/>
    <n v="3505"/>
    <x v="14"/>
  </r>
  <r>
    <x v="3"/>
    <x v="0"/>
    <n v="1233"/>
    <x v="514"/>
    <x v="495"/>
    <n v="1590"/>
    <x v="6"/>
  </r>
  <r>
    <x v="3"/>
    <x v="0"/>
    <n v="571"/>
    <x v="515"/>
    <x v="496"/>
    <n v="5794"/>
    <x v="12"/>
  </r>
  <r>
    <x v="3"/>
    <x v="0"/>
    <n v="260"/>
    <x v="516"/>
    <x v="497"/>
    <n v="2491"/>
    <x v="4"/>
  </r>
  <r>
    <x v="3"/>
    <x v="0"/>
    <n v="2535"/>
    <x v="517"/>
    <x v="498"/>
    <n v="2719"/>
    <x v="15"/>
  </r>
  <r>
    <x v="3"/>
    <x v="0"/>
    <n v="2851"/>
    <x v="518"/>
    <x v="499"/>
    <n v="2575"/>
    <x v="11"/>
  </r>
  <r>
    <x v="3"/>
    <x v="1"/>
    <n v="2470"/>
    <x v="519"/>
    <x v="500"/>
    <n v="2404"/>
    <x v="5"/>
  </r>
  <r>
    <x v="3"/>
    <x v="1"/>
    <n v="958"/>
    <x v="520"/>
    <x v="342"/>
    <n v="2531"/>
    <x v="13"/>
  </r>
  <r>
    <x v="3"/>
    <x v="1"/>
    <n v="2214"/>
    <x v="521"/>
    <x v="501"/>
    <n v="4318"/>
    <x v="8"/>
  </r>
  <r>
    <x v="3"/>
    <x v="1"/>
    <n v="690"/>
    <x v="522"/>
    <x v="502"/>
    <n v="2215"/>
    <x v="14"/>
  </r>
  <r>
    <x v="3"/>
    <x v="1"/>
    <n v="2031"/>
    <x v="523"/>
    <x v="503"/>
    <n v="4151"/>
    <x v="7"/>
  </r>
  <r>
    <x v="3"/>
    <x v="1"/>
    <n v="1138"/>
    <x v="524"/>
    <x v="504"/>
    <n v="4225"/>
    <x v="6"/>
  </r>
  <r>
    <x v="3"/>
    <x v="1"/>
    <n v="980"/>
    <x v="525"/>
    <x v="5"/>
    <n v="4304"/>
    <x v="15"/>
  </r>
  <r>
    <x v="3"/>
    <x v="1"/>
    <n v="2340"/>
    <x v="526"/>
    <x v="505"/>
    <n v="1018"/>
    <x v="9"/>
  </r>
  <r>
    <x v="3"/>
    <x v="1"/>
    <n v="2157"/>
    <x v="527"/>
    <x v="506"/>
    <n v="3932"/>
    <x v="6"/>
  </r>
  <r>
    <x v="3"/>
    <x v="1"/>
    <n v="2420"/>
    <x v="528"/>
    <x v="507"/>
    <n v="2695"/>
    <x v="10"/>
  </r>
  <r>
    <x v="3"/>
    <x v="1"/>
    <n v="2661"/>
    <x v="529"/>
    <x v="508"/>
    <n v="2037"/>
    <x v="11"/>
  </r>
  <r>
    <x v="3"/>
    <x v="1"/>
    <n v="604"/>
    <x v="530"/>
    <x v="509"/>
    <n v="4913"/>
    <x v="5"/>
  </r>
  <r>
    <x v="3"/>
    <x v="1"/>
    <n v="2255"/>
    <x v="531"/>
    <x v="510"/>
    <n v="4550"/>
    <x v="12"/>
  </r>
  <r>
    <x v="3"/>
    <x v="1"/>
    <n v="546"/>
    <x v="532"/>
    <x v="511"/>
    <n v="2320"/>
    <x v="7"/>
  </r>
  <r>
    <x v="3"/>
    <x v="1"/>
    <n v="1368"/>
    <x v="533"/>
    <x v="512"/>
    <n v="4866"/>
    <x v="4"/>
  </r>
  <r>
    <x v="3"/>
    <x v="2"/>
    <n v="1101"/>
    <x v="534"/>
    <x v="438"/>
    <n v="2485"/>
    <x v="8"/>
  </r>
  <r>
    <x v="3"/>
    <x v="2"/>
    <n v="1865"/>
    <x v="535"/>
    <x v="513"/>
    <n v="3402"/>
    <x v="4"/>
  </r>
  <r>
    <x v="3"/>
    <x v="2"/>
    <n v="1074"/>
    <x v="536"/>
    <x v="514"/>
    <n v="2443"/>
    <x v="15"/>
  </r>
  <r>
    <x v="3"/>
    <x v="2"/>
    <n v="1683"/>
    <x v="537"/>
    <x v="515"/>
    <n v="4208"/>
    <x v="12"/>
  </r>
  <r>
    <x v="3"/>
    <x v="2"/>
    <n v="1123"/>
    <x v="538"/>
    <x v="379"/>
    <n v="5807"/>
    <x v="13"/>
  </r>
  <r>
    <x v="3"/>
    <x v="2"/>
    <n v="1679"/>
    <x v="539"/>
    <x v="516"/>
    <n v="4118"/>
    <x v="10"/>
  </r>
  <r>
    <x v="3"/>
    <x v="2"/>
    <n v="2460"/>
    <x v="540"/>
    <x v="517"/>
    <n v="3142"/>
    <x v="5"/>
  </r>
  <r>
    <x v="3"/>
    <x v="2"/>
    <n v="635"/>
    <x v="541"/>
    <x v="518"/>
    <n v="2789"/>
    <x v="6"/>
  </r>
  <r>
    <x v="3"/>
    <x v="2"/>
    <n v="1694"/>
    <x v="542"/>
    <x v="519"/>
    <n v="2257"/>
    <x v="14"/>
  </r>
  <r>
    <x v="3"/>
    <x v="2"/>
    <n v="1038"/>
    <x v="543"/>
    <x v="520"/>
    <n v="3167"/>
    <x v="5"/>
  </r>
  <r>
    <x v="3"/>
    <x v="2"/>
    <n v="2039"/>
    <x v="544"/>
    <x v="521"/>
    <n v="1322"/>
    <x v="11"/>
  </r>
  <r>
    <x v="3"/>
    <x v="2"/>
    <n v="2629"/>
    <x v="545"/>
    <x v="522"/>
    <n v="4769"/>
    <x v="9"/>
  </r>
  <r>
    <x v="3"/>
    <x v="2"/>
    <n v="2157"/>
    <x v="546"/>
    <x v="523"/>
    <n v="1251"/>
    <x v="6"/>
  </r>
  <r>
    <x v="3"/>
    <x v="2"/>
    <n v="410"/>
    <x v="547"/>
    <x v="330"/>
    <n v="5591"/>
    <x v="7"/>
  </r>
  <r>
    <x v="3"/>
    <x v="2"/>
    <n v="546"/>
    <x v="548"/>
    <x v="524"/>
    <n v="1127"/>
    <x v="7"/>
  </r>
  <r>
    <x v="3"/>
    <x v="3"/>
    <n v="2470"/>
    <x v="549"/>
    <x v="525"/>
    <n v="1174"/>
    <x v="5"/>
  </r>
  <r>
    <x v="3"/>
    <x v="3"/>
    <n v="1210"/>
    <x v="550"/>
    <x v="526"/>
    <n v="2074"/>
    <x v="8"/>
  </r>
  <r>
    <x v="3"/>
    <x v="3"/>
    <n v="1397"/>
    <x v="551"/>
    <x v="527"/>
    <n v="5041"/>
    <x v="7"/>
  </r>
  <r>
    <x v="3"/>
    <x v="3"/>
    <n v="2791"/>
    <x v="552"/>
    <x v="528"/>
    <n v="1928"/>
    <x v="14"/>
  </r>
  <r>
    <x v="3"/>
    <x v="3"/>
    <n v="562"/>
    <x v="553"/>
    <x v="529"/>
    <n v="2694"/>
    <x v="10"/>
  </r>
  <r>
    <x v="3"/>
    <x v="3"/>
    <n v="727"/>
    <x v="554"/>
    <x v="530"/>
    <n v="5659"/>
    <x v="4"/>
  </r>
  <r>
    <x v="3"/>
    <x v="3"/>
    <n v="1540"/>
    <x v="555"/>
    <x v="531"/>
    <n v="3120"/>
    <x v="13"/>
  </r>
  <r>
    <x v="3"/>
    <x v="3"/>
    <n v="1362"/>
    <x v="556"/>
    <x v="532"/>
    <n v="5532"/>
    <x v="6"/>
  </r>
  <r>
    <x v="3"/>
    <x v="3"/>
    <n v="521"/>
    <x v="557"/>
    <x v="533"/>
    <n v="1769"/>
    <x v="6"/>
  </r>
  <r>
    <x v="3"/>
    <x v="3"/>
    <n v="886"/>
    <x v="558"/>
    <x v="534"/>
    <n v="2095"/>
    <x v="5"/>
  </r>
  <r>
    <x v="3"/>
    <x v="3"/>
    <n v="2156"/>
    <x v="559"/>
    <x v="535"/>
    <n v="3763"/>
    <x v="7"/>
  </r>
  <r>
    <x v="3"/>
    <x v="3"/>
    <n v="2579"/>
    <x v="560"/>
    <x v="536"/>
    <n v="3695"/>
    <x v="15"/>
  </r>
  <r>
    <x v="3"/>
    <x v="3"/>
    <n v="801"/>
    <x v="561"/>
    <x v="537"/>
    <n v="4946"/>
    <x v="12"/>
  </r>
  <r>
    <x v="3"/>
    <x v="4"/>
    <n v="1397"/>
    <x v="562"/>
    <x v="538"/>
    <n v="5265"/>
    <x v="7"/>
  </r>
  <r>
    <x v="3"/>
    <x v="4"/>
    <n v="662"/>
    <x v="563"/>
    <x v="539"/>
    <n v="2148"/>
    <x v="5"/>
  </r>
  <r>
    <x v="3"/>
    <x v="4"/>
    <n v="1916"/>
    <x v="564"/>
    <x v="540"/>
    <n v="3488"/>
    <x v="15"/>
  </r>
  <r>
    <x v="3"/>
    <x v="4"/>
    <n v="1642"/>
    <x v="565"/>
    <x v="541"/>
    <n v="1604"/>
    <x v="13"/>
  </r>
  <r>
    <x v="3"/>
    <x v="4"/>
    <n v="2689"/>
    <x v="566"/>
    <x v="542"/>
    <n v="2563"/>
    <x v="7"/>
  </r>
  <r>
    <x v="3"/>
    <x v="4"/>
    <n v="1498"/>
    <x v="567"/>
    <x v="293"/>
    <n v="1287"/>
    <x v="5"/>
  </r>
  <r>
    <x v="3"/>
    <x v="4"/>
    <n v="2747"/>
    <x v="568"/>
    <x v="351"/>
    <n v="5692"/>
    <x v="4"/>
  </r>
  <r>
    <x v="3"/>
    <x v="4"/>
    <n v="877"/>
    <x v="569"/>
    <x v="543"/>
    <n v="2060"/>
    <x v="14"/>
  </r>
  <r>
    <x v="3"/>
    <x v="4"/>
    <n v="521"/>
    <x v="570"/>
    <x v="544"/>
    <n v="2013"/>
    <x v="6"/>
  </r>
  <r>
    <x v="3"/>
    <x v="4"/>
    <n v="341"/>
    <x v="571"/>
    <x v="545"/>
    <n v="3294"/>
    <x v="11"/>
  </r>
  <r>
    <x v="3"/>
    <x v="4"/>
    <n v="641"/>
    <x v="572"/>
    <x v="546"/>
    <n v="1538"/>
    <x v="12"/>
  </r>
  <r>
    <x v="3"/>
    <x v="4"/>
    <n v="432"/>
    <x v="573"/>
    <x v="547"/>
    <n v="2660"/>
    <x v="10"/>
  </r>
  <r>
    <x v="3"/>
    <x v="4"/>
    <n v="554"/>
    <x v="574"/>
    <x v="548"/>
    <n v="3020"/>
    <x v="9"/>
  </r>
  <r>
    <x v="3"/>
    <x v="4"/>
    <n v="1233"/>
    <x v="575"/>
    <x v="549"/>
    <n v="2517"/>
    <x v="6"/>
  </r>
  <r>
    <x v="3"/>
    <x v="4"/>
    <n v="2903"/>
    <x v="576"/>
    <x v="550"/>
    <n v="2710"/>
    <x v="8"/>
  </r>
  <r>
    <x v="3"/>
    <x v="5"/>
    <n v="1493"/>
    <x v="577"/>
    <x v="551"/>
    <n v="2151"/>
    <x v="9"/>
  </r>
  <r>
    <x v="3"/>
    <x v="5"/>
    <n v="362"/>
    <x v="578"/>
    <x v="552"/>
    <n v="1565"/>
    <x v="11"/>
  </r>
  <r>
    <x v="3"/>
    <x v="5"/>
    <n v="1084"/>
    <x v="579"/>
    <x v="553"/>
    <n v="3545"/>
    <x v="6"/>
  </r>
  <r>
    <x v="3"/>
    <x v="5"/>
    <n v="2861"/>
    <x v="580"/>
    <x v="554"/>
    <n v="4399"/>
    <x v="9"/>
  </r>
  <r>
    <x v="3"/>
    <x v="5"/>
    <n v="1498"/>
    <x v="581"/>
    <x v="555"/>
    <n v="3444"/>
    <x v="5"/>
  </r>
  <r>
    <x v="3"/>
    <x v="5"/>
    <n v="1333"/>
    <x v="582"/>
    <x v="556"/>
    <n v="4199"/>
    <x v="14"/>
  </r>
  <r>
    <x v="3"/>
    <x v="5"/>
    <n v="609"/>
    <x v="583"/>
    <x v="557"/>
    <n v="2699"/>
    <x v="13"/>
  </r>
  <r>
    <x v="3"/>
    <x v="5"/>
    <n v="635"/>
    <x v="584"/>
    <x v="558"/>
    <n v="1243"/>
    <x v="6"/>
  </r>
  <r>
    <x v="3"/>
    <x v="5"/>
    <n v="245"/>
    <x v="585"/>
    <x v="559"/>
    <n v="4055"/>
    <x v="11"/>
  </r>
  <r>
    <x v="3"/>
    <x v="5"/>
    <n v="2110"/>
    <x v="586"/>
    <x v="560"/>
    <n v="1646"/>
    <x v="10"/>
  </r>
  <r>
    <x v="3"/>
    <x v="5"/>
    <n v="2628"/>
    <x v="587"/>
    <x v="561"/>
    <n v="4152"/>
    <x v="15"/>
  </r>
  <r>
    <x v="3"/>
    <x v="5"/>
    <n v="1395"/>
    <x v="588"/>
    <x v="562"/>
    <n v="2166"/>
    <x v="12"/>
  </r>
  <r>
    <x v="3"/>
    <x v="5"/>
    <n v="905"/>
    <x v="589"/>
    <x v="492"/>
    <n v="1581"/>
    <x v="7"/>
  </r>
  <r>
    <x v="3"/>
    <x v="5"/>
    <n v="604"/>
    <x v="590"/>
    <x v="563"/>
    <n v="1424"/>
    <x v="5"/>
  </r>
  <r>
    <x v="3"/>
    <x v="5"/>
    <n v="410"/>
    <x v="591"/>
    <x v="564"/>
    <n v="3101"/>
    <x v="7"/>
  </r>
  <r>
    <x v="3"/>
    <x v="5"/>
    <n v="1575"/>
    <x v="592"/>
    <x v="565"/>
    <n v="3528"/>
    <x v="4"/>
  </r>
  <r>
    <x v="3"/>
    <x v="5"/>
    <n v="500"/>
    <x v="593"/>
    <x v="566"/>
    <n v="1353"/>
    <x v="8"/>
  </r>
  <r>
    <x v="4"/>
    <x v="0"/>
    <n v="1143"/>
    <x v="594"/>
    <x v="226"/>
    <n v="4135"/>
    <x v="7"/>
  </r>
  <r>
    <x v="4"/>
    <x v="0"/>
    <n v="1514"/>
    <x v="595"/>
    <x v="567"/>
    <n v="5092"/>
    <x v="4"/>
  </r>
  <r>
    <x v="4"/>
    <x v="0"/>
    <n v="4493"/>
    <x v="596"/>
    <x v="568"/>
    <n v="4787"/>
    <x v="15"/>
  </r>
  <r>
    <x v="4"/>
    <x v="0"/>
    <n v="727"/>
    <x v="597"/>
    <x v="569"/>
    <n v="1787"/>
    <x v="5"/>
  </r>
  <r>
    <x v="4"/>
    <x v="0"/>
    <n v="2905"/>
    <x v="598"/>
    <x v="570"/>
    <n v="4706"/>
    <x v="14"/>
  </r>
  <r>
    <x v="4"/>
    <x v="0"/>
    <n v="1142"/>
    <x v="599"/>
    <x v="571"/>
    <n v="5331"/>
    <x v="5"/>
  </r>
  <r>
    <x v="4"/>
    <x v="0"/>
    <n v="1370"/>
    <x v="600"/>
    <x v="456"/>
    <n v="2512"/>
    <x v="12"/>
  </r>
  <r>
    <x v="4"/>
    <x v="0"/>
    <n v="2918"/>
    <x v="601"/>
    <x v="572"/>
    <n v="1610"/>
    <x v="11"/>
  </r>
  <r>
    <x v="4"/>
    <x v="0"/>
    <n v="3450"/>
    <x v="602"/>
    <x v="351"/>
    <n v="2752"/>
    <x v="12"/>
  </r>
  <r>
    <x v="4"/>
    <x v="0"/>
    <n v="1056"/>
    <x v="603"/>
    <x v="573"/>
    <n v="5090"/>
    <x v="10"/>
  </r>
  <r>
    <x v="4"/>
    <x v="0"/>
    <n v="274"/>
    <x v="604"/>
    <x v="574"/>
    <n v="4844"/>
    <x v="6"/>
  </r>
  <r>
    <x v="4"/>
    <x v="0"/>
    <n v="2992"/>
    <x v="605"/>
    <x v="575"/>
    <n v="4669"/>
    <x v="8"/>
  </r>
  <r>
    <x v="4"/>
    <x v="0"/>
    <n v="2327"/>
    <x v="606"/>
    <x v="576"/>
    <n v="4250"/>
    <x v="11"/>
  </r>
  <r>
    <x v="4"/>
    <x v="0"/>
    <n v="991"/>
    <x v="607"/>
    <x v="577"/>
    <n v="4963"/>
    <x v="5"/>
  </r>
  <r>
    <x v="4"/>
    <x v="0"/>
    <n v="602"/>
    <x v="608"/>
    <x v="578"/>
    <n v="4082"/>
    <x v="5"/>
  </r>
  <r>
    <x v="4"/>
    <x v="0"/>
    <n v="861"/>
    <x v="609"/>
    <x v="579"/>
    <n v="1545"/>
    <x v="7"/>
  </r>
  <r>
    <x v="4"/>
    <x v="0"/>
    <n v="2663"/>
    <x v="610"/>
    <x v="355"/>
    <n v="3030"/>
    <x v="6"/>
  </r>
  <r>
    <x v="4"/>
    <x v="0"/>
    <n v="2198"/>
    <x v="611"/>
    <x v="580"/>
    <n v="4618"/>
    <x v="13"/>
  </r>
  <r>
    <x v="4"/>
    <x v="0"/>
    <n v="1153"/>
    <x v="612"/>
    <x v="581"/>
    <n v="4450"/>
    <x v="7"/>
  </r>
  <r>
    <x v="4"/>
    <x v="0"/>
    <n v="678"/>
    <x v="613"/>
    <x v="582"/>
    <n v="4758"/>
    <x v="13"/>
  </r>
  <r>
    <x v="4"/>
    <x v="0"/>
    <n v="3675"/>
    <x v="614"/>
    <x v="328"/>
    <n v="4634"/>
    <x v="15"/>
  </r>
  <r>
    <x v="4"/>
    <x v="0"/>
    <n v="2797"/>
    <x v="615"/>
    <x v="583"/>
    <n v="3283"/>
    <x v="6"/>
  </r>
  <r>
    <x v="4"/>
    <x v="0"/>
    <n v="973"/>
    <x v="616"/>
    <x v="18"/>
    <n v="5383"/>
    <x v="8"/>
  </r>
  <r>
    <x v="4"/>
    <x v="0"/>
    <n v="3495"/>
    <x v="617"/>
    <x v="584"/>
    <n v="5596"/>
    <x v="9"/>
  </r>
  <r>
    <x v="4"/>
    <x v="0"/>
    <n v="1439"/>
    <x v="618"/>
    <x v="585"/>
    <n v="2102"/>
    <x v="9"/>
  </r>
  <r>
    <x v="4"/>
    <x v="0"/>
    <n v="2641"/>
    <x v="619"/>
    <x v="564"/>
    <n v="2109"/>
    <x v="4"/>
  </r>
  <r>
    <x v="4"/>
    <x v="0"/>
    <n v="1767"/>
    <x v="620"/>
    <x v="33"/>
    <n v="2548"/>
    <x v="10"/>
  </r>
  <r>
    <x v="4"/>
    <x v="0"/>
    <n v="2914"/>
    <x v="621"/>
    <x v="155"/>
    <n v="2697"/>
    <x v="7"/>
  </r>
  <r>
    <x v="4"/>
    <x v="0"/>
    <n v="1177"/>
    <x v="622"/>
    <x v="37"/>
    <n v="2364"/>
    <x v="14"/>
  </r>
  <r>
    <x v="4"/>
    <x v="0"/>
    <n v="914"/>
    <x v="623"/>
    <x v="586"/>
    <n v="5118"/>
    <x v="6"/>
  </r>
  <r>
    <x v="4"/>
    <x v="1"/>
    <n v="615"/>
    <x v="624"/>
    <x v="587"/>
    <n v="1804"/>
    <x v="6"/>
  </r>
  <r>
    <x v="4"/>
    <x v="1"/>
    <n v="2301"/>
    <x v="625"/>
    <x v="588"/>
    <n v="4789"/>
    <x v="15"/>
  </r>
  <r>
    <x v="4"/>
    <x v="1"/>
    <n v="1142"/>
    <x v="626"/>
    <x v="589"/>
    <n v="1829"/>
    <x v="5"/>
  </r>
  <r>
    <x v="4"/>
    <x v="1"/>
    <n v="1566"/>
    <x v="627"/>
    <x v="590"/>
    <n v="5101"/>
    <x v="7"/>
  </r>
  <r>
    <x v="4"/>
    <x v="1"/>
    <n v="3627"/>
    <x v="628"/>
    <x v="591"/>
    <n v="2722"/>
    <x v="12"/>
  </r>
  <r>
    <x v="4"/>
    <x v="1"/>
    <n v="2723"/>
    <x v="629"/>
    <x v="592"/>
    <n v="4266"/>
    <x v="14"/>
  </r>
  <r>
    <x v="4"/>
    <x v="1"/>
    <n v="1282"/>
    <x v="630"/>
    <x v="593"/>
    <n v="4990"/>
    <x v="5"/>
  </r>
  <r>
    <x v="4"/>
    <x v="1"/>
    <n v="2797"/>
    <x v="631"/>
    <x v="477"/>
    <n v="3644"/>
    <x v="6"/>
  </r>
  <r>
    <x v="4"/>
    <x v="1"/>
    <n v="2328"/>
    <x v="632"/>
    <x v="304"/>
    <n v="3309"/>
    <x v="10"/>
  </r>
  <r>
    <x v="4"/>
    <x v="1"/>
    <n v="2313"/>
    <x v="633"/>
    <x v="594"/>
    <n v="2819"/>
    <x v="11"/>
  </r>
  <r>
    <x v="4"/>
    <x v="1"/>
    <n v="677"/>
    <x v="634"/>
    <x v="595"/>
    <n v="2228"/>
    <x v="8"/>
  </r>
  <r>
    <x v="4"/>
    <x v="1"/>
    <n v="983"/>
    <x v="635"/>
    <x v="596"/>
    <n v="3272"/>
    <x v="9"/>
  </r>
  <r>
    <x v="4"/>
    <x v="1"/>
    <n v="1298"/>
    <x v="636"/>
    <x v="597"/>
    <n v="5165"/>
    <x v="4"/>
  </r>
  <r>
    <x v="4"/>
    <x v="2"/>
    <n v="1953"/>
    <x v="637"/>
    <x v="386"/>
    <n v="4170"/>
    <x v="15"/>
  </r>
  <r>
    <x v="4"/>
    <x v="2"/>
    <n v="2141"/>
    <x v="638"/>
    <x v="598"/>
    <n v="3828"/>
    <x v="13"/>
  </r>
  <r>
    <x v="4"/>
    <x v="2"/>
    <n v="1143"/>
    <x v="639"/>
    <x v="420"/>
    <n v="4880"/>
    <x v="7"/>
  </r>
  <r>
    <x v="4"/>
    <x v="2"/>
    <n v="615"/>
    <x v="640"/>
    <x v="599"/>
    <n v="1635"/>
    <x v="6"/>
  </r>
  <r>
    <x v="4"/>
    <x v="2"/>
    <n v="1236"/>
    <x v="641"/>
    <x v="600"/>
    <n v="1154"/>
    <x v="14"/>
  </r>
  <r>
    <x v="4"/>
    <x v="2"/>
    <n v="1372"/>
    <x v="642"/>
    <x v="390"/>
    <n v="2069"/>
    <x v="6"/>
  </r>
  <r>
    <x v="4"/>
    <x v="2"/>
    <n v="1282"/>
    <x v="643"/>
    <x v="601"/>
    <n v="4911"/>
    <x v="5"/>
  </r>
  <r>
    <x v="4"/>
    <x v="2"/>
    <n v="2907"/>
    <x v="644"/>
    <x v="602"/>
    <n v="2248"/>
    <x v="5"/>
  </r>
  <r>
    <x v="4"/>
    <x v="2"/>
    <n v="2071"/>
    <x v="645"/>
    <x v="603"/>
    <n v="4063"/>
    <x v="10"/>
  </r>
  <r>
    <x v="4"/>
    <x v="2"/>
    <n v="579"/>
    <x v="646"/>
    <x v="604"/>
    <n v="3507"/>
    <x v="9"/>
  </r>
  <r>
    <x v="4"/>
    <x v="2"/>
    <n v="2993"/>
    <x v="647"/>
    <x v="605"/>
    <n v="4081"/>
    <x v="8"/>
  </r>
  <r>
    <x v="4"/>
    <x v="2"/>
    <n v="3200"/>
    <x v="648"/>
    <x v="606"/>
    <n v="2864"/>
    <x v="12"/>
  </r>
  <r>
    <x v="4"/>
    <x v="2"/>
    <n v="270"/>
    <x v="649"/>
    <x v="607"/>
    <n v="2777"/>
    <x v="4"/>
  </r>
  <r>
    <x v="4"/>
    <x v="2"/>
    <n v="2844"/>
    <x v="650"/>
    <x v="608"/>
    <n v="2619"/>
    <x v="11"/>
  </r>
  <r>
    <x v="4"/>
    <x v="2"/>
    <n v="2914"/>
    <x v="651"/>
    <x v="609"/>
    <n v="2203"/>
    <x v="7"/>
  </r>
  <r>
    <x v="4"/>
    <x v="3"/>
    <n v="1858"/>
    <x v="652"/>
    <x v="610"/>
    <n v="5343"/>
    <x v="4"/>
  </r>
  <r>
    <x v="4"/>
    <x v="3"/>
    <n v="2529"/>
    <x v="653"/>
    <x v="611"/>
    <n v="5483"/>
    <x v="12"/>
  </r>
  <r>
    <x v="4"/>
    <x v="3"/>
    <n v="1947"/>
    <x v="654"/>
    <x v="612"/>
    <n v="5918"/>
    <x v="10"/>
  </r>
  <r>
    <x v="4"/>
    <x v="3"/>
    <n v="274"/>
    <x v="655"/>
    <x v="613"/>
    <n v="1454"/>
    <x v="6"/>
  </r>
  <r>
    <x v="4"/>
    <x v="3"/>
    <n v="991"/>
    <x v="656"/>
    <x v="614"/>
    <n v="5933"/>
    <x v="5"/>
  </r>
  <r>
    <x v="4"/>
    <x v="3"/>
    <n v="570"/>
    <x v="657"/>
    <x v="615"/>
    <n v="3431"/>
    <x v="6"/>
  </r>
  <r>
    <x v="4"/>
    <x v="3"/>
    <n v="1118"/>
    <x v="658"/>
    <x v="616"/>
    <n v="1805"/>
    <x v="9"/>
  </r>
  <r>
    <x v="4"/>
    <x v="3"/>
    <n v="2030"/>
    <x v="659"/>
    <x v="617"/>
    <n v="1927"/>
    <x v="14"/>
  </r>
  <r>
    <x v="4"/>
    <x v="3"/>
    <n v="1761"/>
    <x v="660"/>
    <x v="618"/>
    <n v="4821"/>
    <x v="8"/>
  </r>
  <r>
    <x v="4"/>
    <x v="3"/>
    <n v="3446"/>
    <x v="661"/>
    <x v="619"/>
    <n v="2130"/>
    <x v="15"/>
  </r>
  <r>
    <x v="4"/>
    <x v="3"/>
    <n v="2567"/>
    <x v="662"/>
    <x v="620"/>
    <n v="1880"/>
    <x v="5"/>
  </r>
  <r>
    <x v="4"/>
    <x v="3"/>
    <n v="1743"/>
    <x v="663"/>
    <x v="621"/>
    <n v="5991"/>
    <x v="11"/>
  </r>
  <r>
    <x v="4"/>
    <x v="3"/>
    <n v="1010"/>
    <x v="664"/>
    <x v="622"/>
    <n v="3069"/>
    <x v="7"/>
  </r>
  <r>
    <x v="4"/>
    <x v="4"/>
    <n v="727"/>
    <x v="665"/>
    <x v="623"/>
    <n v="3041"/>
    <x v="5"/>
  </r>
  <r>
    <x v="4"/>
    <x v="4"/>
    <n v="2844"/>
    <x v="666"/>
    <x v="624"/>
    <n v="2351"/>
    <x v="4"/>
  </r>
  <r>
    <x v="4"/>
    <x v="4"/>
    <n v="2663"/>
    <x v="667"/>
    <x v="625"/>
    <n v="5734"/>
    <x v="6"/>
  </r>
  <r>
    <x v="4"/>
    <x v="4"/>
    <n v="570"/>
    <x v="668"/>
    <x v="626"/>
    <n v="5888"/>
    <x v="6"/>
  </r>
  <r>
    <x v="4"/>
    <x v="4"/>
    <n v="1153"/>
    <x v="669"/>
    <x v="627"/>
    <n v="2973"/>
    <x v="7"/>
  </r>
  <r>
    <x v="4"/>
    <x v="4"/>
    <n v="437"/>
    <x v="670"/>
    <x v="628"/>
    <n v="3389"/>
    <x v="12"/>
  </r>
  <r>
    <x v="4"/>
    <x v="4"/>
    <n v="1956"/>
    <x v="671"/>
    <x v="629"/>
    <n v="5343"/>
    <x v="9"/>
  </r>
  <r>
    <x v="4"/>
    <x v="4"/>
    <n v="1352"/>
    <x v="672"/>
    <x v="630"/>
    <n v="1548"/>
    <x v="15"/>
  </r>
  <r>
    <x v="4"/>
    <x v="4"/>
    <n v="1867"/>
    <x v="673"/>
    <x v="631"/>
    <n v="3855"/>
    <x v="10"/>
  </r>
  <r>
    <x v="4"/>
    <x v="4"/>
    <n v="2807"/>
    <x v="674"/>
    <x v="632"/>
    <n v="5911"/>
    <x v="13"/>
  </r>
  <r>
    <x v="4"/>
    <x v="4"/>
    <n v="1579"/>
    <x v="675"/>
    <x v="633"/>
    <n v="2589"/>
    <x v="8"/>
  </r>
  <r>
    <x v="4"/>
    <x v="4"/>
    <n v="986"/>
    <x v="676"/>
    <x v="634"/>
    <n v="5124"/>
    <x v="7"/>
  </r>
  <r>
    <x v="4"/>
    <x v="4"/>
    <n v="2387"/>
    <x v="677"/>
    <x v="635"/>
    <n v="5339"/>
    <x v="14"/>
  </r>
  <r>
    <x v="4"/>
    <x v="4"/>
    <n v="2567"/>
    <x v="678"/>
    <x v="636"/>
    <n v="3479"/>
    <x v="5"/>
  </r>
  <r>
    <x v="4"/>
    <x v="4"/>
    <n v="2541"/>
    <x v="679"/>
    <x v="637"/>
    <n v="2443"/>
    <x v="13"/>
  </r>
  <r>
    <x v="4"/>
    <x v="4"/>
    <n v="1010"/>
    <x v="680"/>
    <x v="638"/>
    <n v="2754"/>
    <x v="7"/>
  </r>
  <r>
    <x v="4"/>
    <x v="4"/>
    <n v="1806"/>
    <x v="681"/>
    <x v="639"/>
    <n v="4278"/>
    <x v="11"/>
  </r>
  <r>
    <x v="4"/>
    <x v="5"/>
    <n v="2821"/>
    <x v="682"/>
    <x v="640"/>
    <n v="4097"/>
    <x v="13"/>
  </r>
  <r>
    <x v="4"/>
    <x v="5"/>
    <n v="1566"/>
    <x v="683"/>
    <x v="641"/>
    <n v="1928"/>
    <x v="7"/>
  </r>
  <r>
    <x v="4"/>
    <x v="5"/>
    <n v="1465"/>
    <x v="684"/>
    <x v="642"/>
    <n v="3996"/>
    <x v="8"/>
  </r>
  <r>
    <x v="4"/>
    <x v="5"/>
    <n v="555"/>
    <x v="685"/>
    <x v="613"/>
    <n v="1475"/>
    <x v="9"/>
  </r>
  <r>
    <x v="4"/>
    <x v="5"/>
    <n v="602"/>
    <x v="686"/>
    <x v="643"/>
    <n v="1257"/>
    <x v="5"/>
  </r>
  <r>
    <x v="4"/>
    <x v="5"/>
    <n v="2832"/>
    <x v="687"/>
    <x v="644"/>
    <n v="4573"/>
    <x v="13"/>
  </r>
  <r>
    <x v="4"/>
    <x v="5"/>
    <n v="861"/>
    <x v="688"/>
    <x v="645"/>
    <n v="3382"/>
    <x v="7"/>
  </r>
  <r>
    <x v="4"/>
    <x v="5"/>
    <n v="2755"/>
    <x v="689"/>
    <x v="646"/>
    <n v="3679"/>
    <x v="4"/>
  </r>
  <r>
    <x v="4"/>
    <x v="5"/>
    <n v="547"/>
    <x v="690"/>
    <x v="647"/>
    <n v="3571"/>
    <x v="14"/>
  </r>
  <r>
    <x v="4"/>
    <x v="5"/>
    <n v="1372"/>
    <x v="691"/>
    <x v="61"/>
    <n v="5788"/>
    <x v="6"/>
  </r>
  <r>
    <x v="4"/>
    <x v="5"/>
    <n v="2907"/>
    <x v="692"/>
    <x v="648"/>
    <n v="2922"/>
    <x v="5"/>
  </r>
  <r>
    <x v="4"/>
    <x v="5"/>
    <n v="790"/>
    <x v="693"/>
    <x v="649"/>
    <n v="5605"/>
    <x v="11"/>
  </r>
  <r>
    <x v="4"/>
    <x v="5"/>
    <n v="1596"/>
    <x v="694"/>
    <x v="650"/>
    <n v="2229"/>
    <x v="10"/>
  </r>
  <r>
    <x v="4"/>
    <x v="5"/>
    <n v="986"/>
    <x v="695"/>
    <x v="651"/>
    <n v="2630"/>
    <x v="7"/>
  </r>
  <r>
    <x v="4"/>
    <x v="5"/>
    <n v="606"/>
    <x v="696"/>
    <x v="113"/>
    <n v="3861"/>
    <x v="15"/>
  </r>
  <r>
    <x v="4"/>
    <x v="5"/>
    <n v="2460"/>
    <x v="697"/>
    <x v="652"/>
    <n v="2160"/>
    <x v="12"/>
  </r>
  <r>
    <x v="4"/>
    <x v="5"/>
    <n v="914"/>
    <x v="698"/>
    <x v="653"/>
    <n v="1893"/>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D8F60F-4D04-4804-9FB2-13B76B67D3FA}" name="PivotTable1" cacheId="0" applyNumberFormats="0" applyBorderFormats="0" applyFontFormats="0" applyPatternFormats="0" applyAlignmentFormats="0" applyWidthHeightFormats="1" dataCaption="Values" updatedVersion="8" minRefreshableVersion="3" useAutoFormatting="1" itemPrintTitles="1" createdVersion="8" indent="0" showHeaders="0" compact="0" compactData="0" gridDropZones="1" multipleFieldFilters="0">
  <location ref="H4:O18" firstHeaderRow="2" firstDataRow="2" firstDataCol="2" rowPageCount="2" colPageCount="1"/>
  <pivotFields count="4">
    <pivotField axis="axisRow" compact="0" outline="0" showAll="0" defaultSubtotal="0">
      <items count="12">
        <item sd="0" x="6"/>
        <item x="7"/>
        <item x="8"/>
        <item x="10"/>
        <item x="0"/>
        <item x="1"/>
        <item x="2"/>
        <item x="3"/>
        <item x="4"/>
        <item x="5"/>
        <item x="9"/>
        <item x="11"/>
      </items>
    </pivotField>
    <pivotField axis="axisRow" compact="0" outline="0" showAll="0" defaultSubtotal="0">
      <items count="11">
        <item x="6"/>
        <item x="7"/>
        <item x="2"/>
        <item x="1"/>
        <item x="0"/>
        <item x="3"/>
        <item x="4"/>
        <item x="10"/>
        <item x="9"/>
        <item x="5"/>
        <item x="8"/>
      </items>
    </pivotField>
    <pivotField axis="axisPage" compact="0" outline="0" showAll="0">
      <items count="7">
        <item x="1"/>
        <item x="3"/>
        <item x="2"/>
        <item x="5"/>
        <item x="4"/>
        <item x="0"/>
        <item t="default"/>
      </items>
    </pivotField>
    <pivotField axis="axisPage" compact="0" outline="0" showAll="0">
      <items count="4">
        <item x="2"/>
        <item x="1"/>
        <item x="0"/>
        <item t="default"/>
      </items>
    </pivotField>
  </pivotFields>
  <rowFields count="2">
    <field x="0"/>
    <field x="1"/>
  </rowFields>
  <rowItems count="13">
    <i>
      <x/>
    </i>
    <i>
      <x v="1"/>
      <x v="1"/>
    </i>
    <i>
      <x v="2"/>
      <x v="6"/>
    </i>
    <i>
      <x v="3"/>
      <x v="8"/>
    </i>
    <i>
      <x v="4"/>
      <x v="4"/>
    </i>
    <i>
      <x v="5"/>
      <x v="3"/>
    </i>
    <i>
      <x v="6"/>
      <x v="2"/>
    </i>
    <i>
      <x v="7"/>
      <x v="5"/>
    </i>
    <i>
      <x v="8"/>
      <x v="6"/>
    </i>
    <i>
      <x v="9"/>
      <x v="9"/>
    </i>
    <i>
      <x v="10"/>
      <x v="10"/>
    </i>
    <i>
      <x v="11"/>
      <x v="7"/>
    </i>
    <i t="grand">
      <x/>
    </i>
  </rowItems>
  <colItems count="1">
    <i/>
  </colItems>
  <pageFields count="2">
    <pageField fld="2" hier="-1"/>
    <pageField fld="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796228-8BCD-494E-A252-D739921B3C65}" name="PivotTable17"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H8" firstHeaderRow="1" firstDataRow="2" firstDataCol="1"/>
  <pivotFields count="9">
    <pivotField axis="axisRow" showAll="0">
      <items count="6">
        <item x="0"/>
        <item x="3"/>
        <item x="2"/>
        <item x="1"/>
        <item x="4"/>
        <item t="default"/>
      </items>
    </pivotField>
    <pivotField axis="axisCol" showAll="0" sortType="ascending">
      <items count="7">
        <item x="0"/>
        <item x="1"/>
        <item x="2"/>
        <item x="3"/>
        <item x="4"/>
        <item x="5"/>
        <item t="default"/>
      </items>
    </pivotField>
    <pivotField numFmtId="2" showAll="0"/>
    <pivotField numFmtId="165" showAll="0">
      <items count="700">
        <item x="675"/>
        <item x="697"/>
        <item x="637"/>
        <item x="215"/>
        <item x="295"/>
        <item x="542"/>
        <item x="615"/>
        <item x="306"/>
        <item x="612"/>
        <item x="520"/>
        <item x="216"/>
        <item x="112"/>
        <item x="26"/>
        <item x="410"/>
        <item x="50"/>
        <item x="299"/>
        <item x="33"/>
        <item x="602"/>
        <item x="29"/>
        <item x="338"/>
        <item x="495"/>
        <item x="500"/>
        <item x="333"/>
        <item x="105"/>
        <item x="146"/>
        <item x="145"/>
        <item x="184"/>
        <item x="683"/>
        <item x="229"/>
        <item x="469"/>
        <item x="496"/>
        <item x="312"/>
        <item x="191"/>
        <item x="588"/>
        <item x="46"/>
        <item x="231"/>
        <item x="641"/>
        <item x="315"/>
        <item x="90"/>
        <item x="346"/>
        <item x="680"/>
        <item x="174"/>
        <item x="422"/>
        <item x="238"/>
        <item x="551"/>
        <item x="59"/>
        <item x="67"/>
        <item x="399"/>
        <item x="114"/>
        <item x="45"/>
        <item x="260"/>
        <item x="55"/>
        <item x="200"/>
        <item x="598"/>
        <item x="51"/>
        <item x="597"/>
        <item x="660"/>
        <item x="172"/>
        <item x="71"/>
        <item x="275"/>
        <item x="563"/>
        <item x="374"/>
        <item x="150"/>
        <item x="285"/>
        <item x="480"/>
        <item x="19"/>
        <item x="534"/>
        <item x="668"/>
        <item x="325"/>
        <item x="632"/>
        <item x="319"/>
        <item x="388"/>
        <item x="257"/>
        <item x="345"/>
        <item x="110"/>
        <item x="171"/>
        <item x="164"/>
        <item x="378"/>
        <item x="426"/>
        <item x="549"/>
        <item x="284"/>
        <item x="77"/>
        <item x="165"/>
        <item x="134"/>
        <item x="117"/>
        <item x="557"/>
        <item x="356"/>
        <item x="639"/>
        <item x="591"/>
        <item x="169"/>
        <item x="519"/>
        <item x="135"/>
        <item x="516"/>
        <item x="657"/>
        <item x="205"/>
        <item x="341"/>
        <item x="415"/>
        <item x="629"/>
        <item x="631"/>
        <item x="501"/>
        <item x="92"/>
        <item x="235"/>
        <item x="223"/>
        <item x="122"/>
        <item x="561"/>
        <item x="201"/>
        <item x="3"/>
        <item x="575"/>
        <item x="659"/>
        <item x="406"/>
        <item x="296"/>
        <item x="113"/>
        <item x="349"/>
        <item x="547"/>
        <item x="682"/>
        <item x="159"/>
        <item x="483"/>
        <item x="531"/>
        <item x="642"/>
        <item x="54"/>
        <item x="305"/>
        <item x="119"/>
        <item x="537"/>
        <item x="149"/>
        <item x="198"/>
        <item x="53"/>
        <item x="190"/>
        <item x="213"/>
        <item x="248"/>
        <item x="453"/>
        <item x="418"/>
        <item x="594"/>
        <item x="592"/>
        <item x="271"/>
        <item x="80"/>
        <item x="471"/>
        <item x="268"/>
        <item x="182"/>
        <item x="18"/>
        <item x="87"/>
        <item x="608"/>
        <item x="383"/>
        <item x="151"/>
        <item x="202"/>
        <item x="331"/>
        <item x="387"/>
        <item x="599"/>
        <item x="236"/>
        <item x="262"/>
        <item x="2"/>
        <item x="507"/>
        <item x="133"/>
        <item x="382"/>
        <item x="506"/>
        <item x="384"/>
        <item x="0"/>
        <item x="70"/>
        <item x="385"/>
        <item x="670"/>
        <item x="522"/>
        <item x="240"/>
        <item x="524"/>
        <item x="579"/>
        <item x="309"/>
        <item x="640"/>
        <item x="316"/>
        <item x="545"/>
        <item x="157"/>
        <item x="167"/>
        <item x="582"/>
        <item x="607"/>
        <item x="177"/>
        <item x="101"/>
        <item x="403"/>
        <item x="665"/>
        <item x="568"/>
        <item x="244"/>
        <item x="12"/>
        <item x="398"/>
        <item x="170"/>
        <item x="401"/>
        <item x="489"/>
        <item x="20"/>
        <item x="616"/>
        <item x="556"/>
        <item x="217"/>
        <item x="443"/>
        <item x="292"/>
        <item x="63"/>
        <item x="606"/>
        <item x="397"/>
        <item x="428"/>
        <item x="83"/>
        <item x="329"/>
        <item x="288"/>
        <item x="381"/>
        <item x="7"/>
        <item x="585"/>
        <item x="527"/>
        <item x="431"/>
        <item x="376"/>
        <item x="15"/>
        <item x="130"/>
        <item x="449"/>
        <item x="211"/>
        <item x="96"/>
        <item x="571"/>
        <item x="493"/>
        <item x="408"/>
        <item x="416"/>
        <item x="393"/>
        <item x="553"/>
        <item x="560"/>
        <item x="427"/>
        <item x="148"/>
        <item x="300"/>
        <item x="677"/>
        <item x="533"/>
        <item x="446"/>
        <item x="147"/>
        <item x="494"/>
        <item x="74"/>
        <item x="633"/>
        <item x="440"/>
        <item x="36"/>
        <item x="690"/>
        <item x="255"/>
        <item x="227"/>
        <item x="22"/>
        <item x="196"/>
        <item x="691"/>
        <item x="488"/>
        <item x="674"/>
        <item x="44"/>
        <item x="239"/>
        <item x="277"/>
        <item x="394"/>
        <item x="265"/>
        <item x="289"/>
        <item x="314"/>
        <item x="348"/>
        <item x="444"/>
        <item x="662"/>
        <item x="623"/>
        <item x="120"/>
        <item x="441"/>
        <item x="267"/>
        <item x="470"/>
        <item x="430"/>
        <item x="586"/>
        <item x="13"/>
        <item x="176"/>
        <item x="379"/>
        <item x="490"/>
        <item x="360"/>
        <item x="672"/>
        <item x="47"/>
        <item x="254"/>
        <item x="311"/>
        <item x="336"/>
        <item x="576"/>
        <item x="461"/>
        <item x="528"/>
        <item x="279"/>
        <item x="99"/>
        <item x="264"/>
        <item x="574"/>
        <item x="475"/>
        <item x="413"/>
        <item x="498"/>
        <item x="621"/>
        <item x="437"/>
        <item x="57"/>
        <item x="103"/>
        <item x="337"/>
        <item x="655"/>
        <item x="317"/>
        <item x="477"/>
        <item x="610"/>
        <item x="578"/>
        <item x="72"/>
        <item x="526"/>
        <item x="212"/>
        <item x="209"/>
        <item x="425"/>
        <item x="86"/>
        <item x="226"/>
        <item x="671"/>
        <item x="69"/>
        <item x="242"/>
        <item x="625"/>
        <item x="234"/>
        <item x="207"/>
        <item x="517"/>
        <item x="214"/>
        <item x="153"/>
        <item x="386"/>
        <item x="106"/>
        <item x="400"/>
        <item x="373"/>
        <item x="178"/>
        <item x="14"/>
        <item x="468"/>
        <item x="509"/>
        <item x="424"/>
        <item x="530"/>
        <item x="420"/>
        <item x="573"/>
        <item x="102"/>
        <item x="673"/>
        <item x="263"/>
        <item x="35"/>
        <item x="194"/>
        <item x="664"/>
        <item x="369"/>
        <item x="687"/>
        <item x="620"/>
        <item x="646"/>
        <item x="204"/>
        <item x="358"/>
        <item x="94"/>
        <item x="411"/>
        <item x="252"/>
        <item x="206"/>
        <item x="228"/>
        <item x="624"/>
        <item x="439"/>
        <item x="569"/>
        <item x="485"/>
        <item x="245"/>
        <item x="644"/>
        <item x="350"/>
        <item x="186"/>
        <item x="261"/>
        <item x="669"/>
        <item x="694"/>
        <item x="635"/>
        <item x="445"/>
        <item x="166"/>
        <item x="505"/>
        <item x="581"/>
        <item x="210"/>
        <item x="636"/>
        <item x="304"/>
        <item x="158"/>
        <item x="243"/>
        <item x="535"/>
        <item x="104"/>
        <item x="335"/>
        <item x="609"/>
        <item x="695"/>
        <item x="508"/>
        <item x="351"/>
        <item x="395"/>
        <item x="539"/>
        <item x="276"/>
        <item x="661"/>
        <item x="56"/>
        <item x="230"/>
        <item x="482"/>
        <item x="355"/>
        <item x="180"/>
        <item x="363"/>
        <item x="43"/>
        <item x="187"/>
        <item x="79"/>
        <item x="419"/>
        <item x="692"/>
        <item x="456"/>
        <item x="152"/>
        <item x="525"/>
        <item x="447"/>
        <item x="75"/>
        <item x="454"/>
        <item x="155"/>
        <item x="320"/>
        <item x="628"/>
        <item x="361"/>
        <item x="438"/>
        <item x="366"/>
        <item x="693"/>
        <item x="390"/>
        <item x="491"/>
        <item x="118"/>
        <item x="451"/>
        <item x="274"/>
        <item x="343"/>
        <item x="224"/>
        <item x="380"/>
        <item x="163"/>
        <item x="685"/>
        <item x="197"/>
        <item x="270"/>
        <item x="367"/>
        <item x="330"/>
        <item x="649"/>
        <item x="558"/>
        <item x="611"/>
        <item x="352"/>
        <item x="627"/>
        <item x="651"/>
        <item x="511"/>
        <item x="322"/>
        <item x="466"/>
        <item x="251"/>
        <item x="486"/>
        <item x="370"/>
        <item x="365"/>
        <item x="1"/>
        <item x="107"/>
        <item x="548"/>
        <item x="566"/>
        <item x="433"/>
        <item x="139"/>
        <item x="298"/>
        <item x="220"/>
        <item x="38"/>
        <item x="125"/>
        <item x="666"/>
        <item x="368"/>
        <item x="81"/>
        <item x="663"/>
        <item x="463"/>
        <item x="91"/>
        <item x="536"/>
        <item x="290"/>
        <item x="396"/>
        <item x="481"/>
        <item x="188"/>
        <item x="375"/>
        <item x="580"/>
        <item x="532"/>
        <item x="648"/>
        <item x="278"/>
        <item x="514"/>
        <item x="40"/>
        <item x="195"/>
        <item x="559"/>
        <item x="42"/>
        <item x="28"/>
        <item x="307"/>
        <item x="131"/>
        <item x="310"/>
        <item x="684"/>
        <item x="572"/>
        <item x="332"/>
        <item x="128"/>
        <item x="342"/>
        <item x="688"/>
        <item x="474"/>
        <item x="88"/>
        <item x="681"/>
        <item x="297"/>
        <item x="49"/>
        <item x="222"/>
        <item x="10"/>
        <item x="679"/>
        <item x="515"/>
        <item x="434"/>
        <item x="5"/>
        <item x="562"/>
        <item x="62"/>
        <item x="409"/>
        <item x="596"/>
        <item x="678"/>
        <item x="97"/>
        <item x="21"/>
        <item x="66"/>
        <item x="39"/>
        <item x="589"/>
        <item x="308"/>
        <item x="377"/>
        <item x="617"/>
        <item x="455"/>
        <item x="372"/>
        <item x="89"/>
        <item x="32"/>
        <item x="618"/>
        <item x="76"/>
        <item x="689"/>
        <item x="540"/>
        <item x="181"/>
        <item x="137"/>
        <item x="282"/>
        <item x="136"/>
        <item x="510"/>
        <item x="555"/>
        <item x="472"/>
        <item x="16"/>
        <item x="61"/>
        <item x="249"/>
        <item x="173"/>
        <item x="58"/>
        <item x="564"/>
        <item x="499"/>
        <item x="529"/>
        <item x="78"/>
        <item x="676"/>
        <item x="93"/>
        <item x="459"/>
        <item x="465"/>
        <item x="141"/>
        <item x="448"/>
        <item x="111"/>
        <item x="154"/>
        <item x="552"/>
        <item x="484"/>
        <item x="302"/>
        <item x="521"/>
        <item x="450"/>
        <item x="590"/>
        <item x="353"/>
        <item x="583"/>
        <item x="512"/>
        <item x="286"/>
        <item x="436"/>
        <item x="587"/>
        <item x="601"/>
        <item x="138"/>
        <item x="48"/>
        <item x="467"/>
        <item x="650"/>
        <item x="266"/>
        <item x="23"/>
        <item x="183"/>
        <item x="544"/>
        <item x="25"/>
        <item x="85"/>
        <item x="392"/>
        <item x="6"/>
        <item x="100"/>
        <item x="656"/>
        <item x="647"/>
        <item x="17"/>
        <item x="359"/>
        <item x="41"/>
        <item x="334"/>
        <item x="417"/>
        <item x="272"/>
        <item x="654"/>
        <item x="303"/>
        <item x="570"/>
        <item x="124"/>
        <item x="60"/>
        <item x="233"/>
        <item x="281"/>
        <item x="192"/>
        <item x="259"/>
        <item x="280"/>
        <item x="421"/>
        <item x="435"/>
        <item x="326"/>
        <item x="287"/>
        <item x="291"/>
        <item x="442"/>
        <item x="502"/>
        <item x="371"/>
        <item x="492"/>
        <item x="283"/>
        <item x="328"/>
        <item x="203"/>
        <item x="68"/>
        <item x="462"/>
        <item x="225"/>
        <item x="476"/>
        <item x="546"/>
        <item x="645"/>
        <item x="460"/>
        <item x="161"/>
        <item x="347"/>
        <item x="199"/>
        <item x="115"/>
        <item x="643"/>
        <item x="132"/>
        <item x="354"/>
        <item x="600"/>
        <item x="538"/>
        <item x="123"/>
        <item x="218"/>
        <item x="593"/>
        <item x="603"/>
        <item x="143"/>
        <item x="27"/>
        <item x="144"/>
        <item x="256"/>
        <item x="550"/>
        <item x="232"/>
        <item x="52"/>
        <item x="193"/>
        <item x="95"/>
        <item x="273"/>
        <item x="84"/>
        <item x="162"/>
        <item x="458"/>
        <item x="479"/>
        <item x="221"/>
        <item x="301"/>
        <item x="653"/>
        <item x="622"/>
        <item x="34"/>
        <item x="391"/>
        <item x="423"/>
        <item x="142"/>
        <item x="595"/>
        <item x="160"/>
        <item x="9"/>
        <item x="604"/>
        <item x="696"/>
        <item x="584"/>
        <item x="652"/>
        <item x="605"/>
        <item x="250"/>
        <item x="389"/>
        <item x="457"/>
        <item x="344"/>
        <item x="503"/>
        <item x="24"/>
        <item x="168"/>
        <item x="208"/>
        <item x="414"/>
        <item x="247"/>
        <item x="98"/>
        <item x="258"/>
        <item x="339"/>
        <item x="497"/>
        <item x="698"/>
        <item x="318"/>
        <item x="478"/>
        <item x="8"/>
        <item x="638"/>
        <item x="412"/>
        <item x="219"/>
        <item x="340"/>
        <item x="109"/>
        <item x="362"/>
        <item x="140"/>
        <item x="614"/>
        <item x="323"/>
        <item x="402"/>
        <item x="31"/>
        <item x="313"/>
        <item x="630"/>
        <item x="324"/>
        <item x="241"/>
        <item x="11"/>
        <item x="269"/>
        <item x="357"/>
        <item x="30"/>
        <item x="543"/>
        <item x="619"/>
        <item x="404"/>
        <item x="452"/>
        <item x="554"/>
        <item x="246"/>
        <item x="179"/>
        <item x="108"/>
        <item x="567"/>
        <item x="126"/>
        <item x="185"/>
        <item x="116"/>
        <item x="407"/>
        <item x="634"/>
        <item x="64"/>
        <item x="667"/>
        <item x="65"/>
        <item x="321"/>
        <item x="73"/>
        <item x="405"/>
        <item x="37"/>
        <item x="523"/>
        <item x="127"/>
        <item x="577"/>
        <item x="464"/>
        <item x="4"/>
        <item x="121"/>
        <item x="541"/>
        <item x="626"/>
        <item x="613"/>
        <item x="487"/>
        <item x="156"/>
        <item x="473"/>
        <item x="364"/>
        <item x="432"/>
        <item x="327"/>
        <item x="565"/>
        <item x="504"/>
        <item x="513"/>
        <item x="253"/>
        <item x="189"/>
        <item x="518"/>
        <item x="429"/>
        <item x="294"/>
        <item x="237"/>
        <item x="658"/>
        <item x="82"/>
        <item x="175"/>
        <item x="129"/>
        <item x="686"/>
        <item x="293"/>
        <item t="default"/>
      </items>
    </pivotField>
    <pivotField numFmtId="165" showAll="0">
      <items count="655">
        <item x="439"/>
        <item x="227"/>
        <item x="547"/>
        <item x="427"/>
        <item x="232"/>
        <item x="2"/>
        <item x="124"/>
        <item x="275"/>
        <item x="465"/>
        <item x="432"/>
        <item x="234"/>
        <item x="311"/>
        <item x="27"/>
        <item x="300"/>
        <item x="378"/>
        <item x="131"/>
        <item x="91"/>
        <item x="380"/>
        <item x="363"/>
        <item x="101"/>
        <item x="161"/>
        <item x="512"/>
        <item x="585"/>
        <item x="581"/>
        <item x="442"/>
        <item x="155"/>
        <item x="550"/>
        <item x="268"/>
        <item x="637"/>
        <item x="388"/>
        <item x="162"/>
        <item x="127"/>
        <item x="196"/>
        <item x="335"/>
        <item x="635"/>
        <item x="527"/>
        <item x="265"/>
        <item x="104"/>
        <item x="373"/>
        <item x="69"/>
        <item x="126"/>
        <item x="423"/>
        <item x="549"/>
        <item x="517"/>
        <item x="47"/>
        <item x="30"/>
        <item x="438"/>
        <item x="395"/>
        <item x="400"/>
        <item x="615"/>
        <item x="407"/>
        <item x="644"/>
        <item x="205"/>
        <item x="648"/>
        <item x="627"/>
        <item x="48"/>
        <item x="537"/>
        <item x="231"/>
        <item x="272"/>
        <item x="337"/>
        <item x="3"/>
        <item x="609"/>
        <item x="522"/>
        <item x="360"/>
        <item x="277"/>
        <item x="643"/>
        <item x="256"/>
        <item x="640"/>
        <item x="184"/>
        <item x="318"/>
        <item x="175"/>
        <item x="213"/>
        <item x="310"/>
        <item x="474"/>
        <item x="20"/>
        <item x="276"/>
        <item x="128"/>
        <item x="130"/>
        <item x="444"/>
        <item x="415"/>
        <item x="617"/>
        <item x="462"/>
        <item x="289"/>
        <item x="520"/>
        <item x="331"/>
        <item x="84"/>
        <item x="199"/>
        <item x="171"/>
        <item x="225"/>
        <item x="140"/>
        <item x="463"/>
        <item x="346"/>
        <item x="208"/>
        <item x="139"/>
        <item x="164"/>
        <item x="579"/>
        <item x="259"/>
        <item x="622"/>
        <item x="141"/>
        <item x="571"/>
        <item x="433"/>
        <item x="56"/>
        <item x="350"/>
        <item x="262"/>
        <item x="237"/>
        <item x="106"/>
        <item x="614"/>
        <item x="35"/>
        <item x="504"/>
        <item x="530"/>
        <item x="448"/>
        <item x="618"/>
        <item x="516"/>
        <item x="385"/>
        <item x="479"/>
        <item x="309"/>
        <item x="456"/>
        <item x="285"/>
        <item x="594"/>
        <item x="386"/>
        <item x="577"/>
        <item x="284"/>
        <item x="112"/>
        <item x="548"/>
        <item x="273"/>
        <item x="606"/>
        <item x="332"/>
        <item x="461"/>
        <item x="49"/>
        <item x="467"/>
        <item x="589"/>
        <item x="636"/>
        <item x="80"/>
        <item x="72"/>
        <item x="492"/>
        <item x="117"/>
        <item x="226"/>
        <item x="374"/>
        <item x="540"/>
        <item x="1"/>
        <item x="401"/>
        <item x="174"/>
        <item x="473"/>
        <item x="64"/>
        <item x="431"/>
        <item x="437"/>
        <item x="524"/>
        <item x="31"/>
        <item x="358"/>
        <item x="315"/>
        <item x="604"/>
        <item x="595"/>
        <item x="76"/>
        <item x="460"/>
        <item x="338"/>
        <item x="535"/>
        <item x="241"/>
        <item x="74"/>
        <item x="65"/>
        <item x="258"/>
        <item x="32"/>
        <item x="605"/>
        <item x="120"/>
        <item x="240"/>
        <item x="538"/>
        <item x="254"/>
        <item x="475"/>
        <item x="92"/>
        <item x="301"/>
        <item x="416"/>
        <item x="419"/>
        <item x="408"/>
        <item x="557"/>
        <item x="33"/>
        <item x="428"/>
        <item x="187"/>
        <item x="610"/>
        <item x="36"/>
        <item x="133"/>
        <item x="468"/>
        <item x="482"/>
        <item x="282"/>
        <item x="238"/>
        <item x="23"/>
        <item x="173"/>
        <item x="79"/>
        <item x="325"/>
        <item x="457"/>
        <item x="536"/>
        <item x="485"/>
        <item x="220"/>
        <item x="599"/>
        <item x="630"/>
        <item x="592"/>
        <item x="257"/>
        <item x="508"/>
        <item x="107"/>
        <item x="556"/>
        <item x="466"/>
        <item x="150"/>
        <item x="588"/>
        <item x="375"/>
        <item x="21"/>
        <item x="98"/>
        <item x="135"/>
        <item x="296"/>
        <item x="207"/>
        <item x="558"/>
        <item x="528"/>
        <item x="445"/>
        <item x="341"/>
        <item x="121"/>
        <item x="88"/>
        <item x="598"/>
        <item x="50"/>
        <item x="586"/>
        <item x="430"/>
        <item x="153"/>
        <item x="97"/>
        <item x="209"/>
        <item x="149"/>
        <item x="247"/>
        <item x="55"/>
        <item x="371"/>
        <item x="314"/>
        <item x="292"/>
        <item x="572"/>
        <item x="59"/>
        <item x="191"/>
        <item x="323"/>
        <item x="561"/>
        <item x="587"/>
        <item x="642"/>
        <item x="270"/>
        <item x="624"/>
        <item x="639"/>
        <item x="464"/>
        <item x="580"/>
        <item x="418"/>
        <item x="6"/>
        <item x="329"/>
        <item x="34"/>
        <item x="446"/>
        <item x="222"/>
        <item x="70"/>
        <item x="469"/>
        <item x="137"/>
        <item x="470"/>
        <item x="57"/>
        <item x="546"/>
        <item x="11"/>
        <item x="299"/>
        <item x="249"/>
        <item x="336"/>
        <item x="16"/>
        <item x="500"/>
        <item x="481"/>
        <item x="365"/>
        <item x="261"/>
        <item x="167"/>
        <item x="24"/>
        <item x="85"/>
        <item x="392"/>
        <item x="405"/>
        <item x="129"/>
        <item x="0"/>
        <item x="638"/>
        <item x="189"/>
        <item x="281"/>
        <item x="66"/>
        <item x="359"/>
        <item x="9"/>
        <item x="143"/>
        <item x="212"/>
        <item x="228"/>
        <item x="553"/>
        <item x="525"/>
        <item x="472"/>
        <item x="251"/>
        <item x="266"/>
        <item x="471"/>
        <item x="394"/>
        <item x="67"/>
        <item x="291"/>
        <item x="252"/>
        <item x="342"/>
        <item x="596"/>
        <item x="498"/>
        <item x="119"/>
        <item x="541"/>
        <item x="267"/>
        <item x="26"/>
        <item x="103"/>
        <item x="204"/>
        <item x="521"/>
        <item x="115"/>
        <item x="233"/>
        <item x="82"/>
        <item x="483"/>
        <item x="559"/>
        <item x="81"/>
        <item x="219"/>
        <item x="38"/>
        <item x="245"/>
        <item x="554"/>
        <item x="313"/>
        <item x="641"/>
        <item x="25"/>
        <item x="451"/>
        <item x="646"/>
        <item x="317"/>
        <item x="193"/>
        <item x="298"/>
        <item x="263"/>
        <item x="186"/>
        <item x="529"/>
        <item x="339"/>
        <item x="354"/>
        <item x="542"/>
        <item x="180"/>
        <item x="414"/>
        <item x="351"/>
        <item x="110"/>
        <item x="116"/>
        <item x="44"/>
        <item x="562"/>
        <item x="399"/>
        <item x="506"/>
        <item x="327"/>
        <item x="452"/>
        <item x="93"/>
        <item x="168"/>
        <item x="544"/>
        <item x="631"/>
        <item x="10"/>
        <item x="312"/>
        <item x="583"/>
        <item x="60"/>
        <item x="63"/>
        <item x="403"/>
        <item x="495"/>
        <item x="224"/>
        <item x="146"/>
        <item x="619"/>
        <item x="211"/>
        <item x="477"/>
        <item x="158"/>
        <item x="384"/>
        <item x="404"/>
        <item x="152"/>
        <item x="406"/>
        <item x="372"/>
        <item x="28"/>
        <item x="447"/>
        <item x="623"/>
        <item x="42"/>
        <item x="192"/>
        <item x="293"/>
        <item x="476"/>
        <item x="509"/>
        <item x="603"/>
        <item x="15"/>
        <item x="379"/>
        <item x="458"/>
        <item x="215"/>
        <item x="488"/>
        <item x="560"/>
        <item x="178"/>
        <item x="412"/>
        <item x="425"/>
        <item x="421"/>
        <item x="355"/>
        <item x="12"/>
        <item x="502"/>
        <item x="575"/>
        <item x="163"/>
        <item x="422"/>
        <item x="584"/>
        <item x="368"/>
        <item x="591"/>
        <item x="304"/>
        <item x="435"/>
        <item x="41"/>
        <item x="18"/>
        <item x="608"/>
        <item x="274"/>
        <item x="381"/>
        <item x="148"/>
        <item x="564"/>
        <item x="393"/>
        <item x="159"/>
        <item x="489"/>
        <item x="269"/>
        <item x="118"/>
        <item x="652"/>
        <item x="590"/>
        <item x="94"/>
        <item x="628"/>
        <item x="370"/>
        <item x="319"/>
        <item x="73"/>
        <item x="235"/>
        <item x="533"/>
        <item x="413"/>
        <item x="200"/>
        <item x="157"/>
        <item x="201"/>
        <item x="172"/>
        <item x="649"/>
        <item x="450"/>
        <item x="377"/>
        <item x="71"/>
        <item x="600"/>
        <item x="576"/>
        <item x="519"/>
        <item x="230"/>
        <item x="202"/>
        <item x="182"/>
        <item x="297"/>
        <item x="108"/>
        <item x="53"/>
        <item x="391"/>
        <item x="100"/>
        <item x="8"/>
        <item x="154"/>
        <item x="198"/>
        <item x="410"/>
        <item x="582"/>
        <item x="348"/>
        <item x="45"/>
        <item x="382"/>
        <item x="333"/>
        <item x="570"/>
        <item x="417"/>
        <item x="260"/>
        <item x="362"/>
        <item x="625"/>
        <item x="566"/>
        <item x="629"/>
        <item x="125"/>
        <item x="607"/>
        <item x="210"/>
        <item x="51"/>
        <item x="105"/>
        <item x="183"/>
        <item x="89"/>
        <item x="253"/>
        <item x="449"/>
        <item x="574"/>
        <item x="602"/>
        <item x="383"/>
        <item x="58"/>
        <item x="364"/>
        <item x="454"/>
        <item x="396"/>
        <item x="357"/>
        <item x="352"/>
        <item x="123"/>
        <item x="569"/>
        <item x="555"/>
        <item x="144"/>
        <item x="322"/>
        <item x="514"/>
        <item x="328"/>
        <item x="87"/>
        <item x="13"/>
        <item x="411"/>
        <item x="480"/>
        <item x="513"/>
        <item x="52"/>
        <item x="597"/>
        <item x="409"/>
        <item x="398"/>
        <item x="340"/>
        <item x="303"/>
        <item x="239"/>
        <item x="138"/>
        <item x="534"/>
        <item x="242"/>
        <item x="356"/>
        <item x="578"/>
        <item x="46"/>
        <item x="478"/>
        <item x="651"/>
        <item x="443"/>
        <item x="244"/>
        <item x="369"/>
        <item x="459"/>
        <item x="647"/>
        <item x="306"/>
        <item x="283"/>
        <item x="83"/>
        <item x="353"/>
        <item x="491"/>
        <item x="453"/>
        <item x="434"/>
        <item x="543"/>
        <item x="343"/>
        <item x="264"/>
        <item x="185"/>
        <item x="217"/>
        <item x="563"/>
        <item x="497"/>
        <item x="113"/>
        <item x="109"/>
        <item x="188"/>
        <item x="436"/>
        <item x="455"/>
        <item x="484"/>
        <item x="307"/>
        <item x="177"/>
        <item x="494"/>
        <item x="344"/>
        <item x="197"/>
        <item x="176"/>
        <item x="223"/>
        <item x="151"/>
        <item x="545"/>
        <item x="280"/>
        <item x="402"/>
        <item x="565"/>
        <item x="330"/>
        <item x="486"/>
        <item x="250"/>
        <item x="294"/>
        <item x="551"/>
        <item x="523"/>
        <item x="616"/>
        <item x="218"/>
        <item x="190"/>
        <item x="601"/>
        <item x="552"/>
        <item x="632"/>
        <item x="507"/>
        <item x="195"/>
        <item x="345"/>
        <item x="389"/>
        <item x="316"/>
        <item x="246"/>
        <item x="321"/>
        <item x="229"/>
        <item x="490"/>
        <item x="295"/>
        <item x="61"/>
        <item x="203"/>
        <item x="286"/>
        <item x="532"/>
        <item x="4"/>
        <item x="367"/>
        <item x="160"/>
        <item x="496"/>
        <item x="634"/>
        <item x="68"/>
        <item x="147"/>
        <item x="243"/>
        <item x="361"/>
        <item x="5"/>
        <item x="170"/>
        <item x="505"/>
        <item x="181"/>
        <item x="593"/>
        <item x="29"/>
        <item x="78"/>
        <item x="424"/>
        <item x="324"/>
        <item x="255"/>
        <item x="515"/>
        <item x="645"/>
        <item x="429"/>
        <item x="426"/>
        <item x="37"/>
        <item x="278"/>
        <item x="132"/>
        <item x="288"/>
        <item x="179"/>
        <item x="626"/>
        <item x="326"/>
        <item x="206"/>
        <item x="397"/>
        <item x="271"/>
        <item x="347"/>
        <item x="376"/>
        <item x="302"/>
        <item x="19"/>
        <item x="518"/>
        <item x="17"/>
        <item x="510"/>
        <item x="531"/>
        <item x="102"/>
        <item x="194"/>
        <item x="134"/>
        <item x="420"/>
        <item x="290"/>
        <item x="567"/>
        <item x="511"/>
        <item x="96"/>
        <item x="611"/>
        <item x="387"/>
        <item x="95"/>
        <item x="620"/>
        <item x="493"/>
        <item x="573"/>
        <item x="54"/>
        <item x="62"/>
        <item x="7"/>
        <item x="248"/>
        <item x="14"/>
        <item x="334"/>
        <item x="145"/>
        <item x="612"/>
        <item x="86"/>
        <item x="99"/>
        <item x="305"/>
        <item x="650"/>
        <item x="166"/>
        <item x="487"/>
        <item x="43"/>
        <item x="539"/>
        <item x="156"/>
        <item x="214"/>
        <item x="499"/>
        <item x="216"/>
        <item x="169"/>
        <item x="320"/>
        <item x="440"/>
        <item x="111"/>
        <item x="621"/>
        <item x="221"/>
        <item x="77"/>
        <item x="653"/>
        <item x="236"/>
        <item x="136"/>
        <item x="22"/>
        <item x="633"/>
        <item x="279"/>
        <item x="287"/>
        <item x="568"/>
        <item x="441"/>
        <item x="349"/>
        <item x="526"/>
        <item x="114"/>
        <item x="122"/>
        <item x="165"/>
        <item x="613"/>
        <item x="90"/>
        <item x="308"/>
        <item x="366"/>
        <item x="142"/>
        <item x="75"/>
        <item x="39"/>
        <item x="501"/>
        <item x="40"/>
        <item x="503"/>
        <item x="390"/>
        <item t="default"/>
      </items>
    </pivotField>
    <pivotField dataField="1" showAll="0"/>
    <pivotField numFmtId="14"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6">
    <i>
      <x/>
    </i>
    <i>
      <x v="1"/>
    </i>
    <i>
      <x v="2"/>
    </i>
    <i>
      <x v="3"/>
    </i>
    <i>
      <x v="4"/>
    </i>
    <i t="grand">
      <x/>
    </i>
  </rowItems>
  <colFields count="1">
    <field x="1"/>
  </colFields>
  <colItems count="7">
    <i>
      <x/>
    </i>
    <i>
      <x v="1"/>
    </i>
    <i>
      <x v="2"/>
    </i>
    <i>
      <x v="3"/>
    </i>
    <i>
      <x v="4"/>
    </i>
    <i>
      <x v="5"/>
    </i>
    <i t="grand">
      <x/>
    </i>
  </colItems>
  <dataFields count="1">
    <dataField name="Sum of Profit" fld="5" baseField="0" baseItem="0"/>
  </dataFields>
  <formats count="7">
    <format dxfId="6">
      <pivotArea collapsedLevelsAreSubtotals="1" fieldPosition="0">
        <references count="2">
          <reference field="0" count="1">
            <x v="0"/>
          </reference>
          <reference field="1" count="1" selected="0">
            <x v="0"/>
          </reference>
        </references>
      </pivotArea>
    </format>
    <format dxfId="5">
      <pivotArea collapsedLevelsAreSubtotals="1" fieldPosition="0">
        <references count="2">
          <reference field="0" count="4">
            <x v="1"/>
            <x v="2"/>
            <x v="3"/>
            <x v="4"/>
          </reference>
          <reference field="1" count="1" selected="0">
            <x v="0"/>
          </reference>
        </references>
      </pivotArea>
    </format>
    <format dxfId="4">
      <pivotArea collapsedLevelsAreSubtotals="1" fieldPosition="0">
        <references count="2">
          <reference field="0" count="0"/>
          <reference field="1" count="5" selected="0">
            <x v="1"/>
            <x v="2"/>
            <x v="3"/>
            <x v="4"/>
            <x v="5"/>
          </reference>
        </references>
      </pivotArea>
    </format>
    <format dxfId="3">
      <pivotArea field="0" grandCol="1" collapsedLevelsAreSubtotals="1" axis="axisRow" fieldPosition="0">
        <references count="1">
          <reference field="0" count="0"/>
        </references>
      </pivotArea>
    </format>
    <format dxfId="2">
      <pivotArea field="1" grandRow="1" outline="0" collapsedLevelsAreSubtotals="1" axis="axisCol" fieldPosition="0">
        <references count="1">
          <reference field="1" count="1" selected="0">
            <x v="0"/>
          </reference>
        </references>
      </pivotArea>
    </format>
    <format dxfId="1">
      <pivotArea field="1" grandRow="1" outline="0" collapsedLevelsAreSubtotals="1" axis="axisCol" fieldPosition="0">
        <references count="1">
          <reference field="1" count="5" selected="0">
            <x v="1"/>
            <x v="2"/>
            <x v="3"/>
            <x v="4"/>
            <x v="5"/>
          </reference>
        </references>
      </pivotArea>
    </format>
    <format dxfId="0">
      <pivotArea grandRow="1" grandCol="1" outline="0" collapsedLevelsAreSubtotals="1" fieldPosition="0"/>
    </format>
  </formats>
  <chartFormats count="7">
    <chartFormat chart="4" format="6" series="1">
      <pivotArea type="data" outline="0" fieldPosition="0">
        <references count="2">
          <reference field="4294967294" count="1" selected="0">
            <x v="0"/>
          </reference>
          <reference field="1" count="1" selected="0">
            <x v="0"/>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series="1">
      <pivotArea type="data" outline="0" fieldPosition="0">
        <references count="2">
          <reference field="4294967294" count="1" selected="0">
            <x v="0"/>
          </reference>
          <reference field="1" count="1" selected="0">
            <x v="2"/>
          </reference>
        </references>
      </pivotArea>
    </chartFormat>
    <chartFormat chart="4" format="9" series="1">
      <pivotArea type="data" outline="0" fieldPosition="0">
        <references count="2">
          <reference field="4294967294" count="1" selected="0">
            <x v="0"/>
          </reference>
          <reference field="1" count="1" selected="0">
            <x v="3"/>
          </reference>
        </references>
      </pivotArea>
    </chartFormat>
    <chartFormat chart="4" format="10" series="1">
      <pivotArea type="data" outline="0" fieldPosition="0">
        <references count="2">
          <reference field="4294967294" count="1" selected="0">
            <x v="0"/>
          </reference>
          <reference field="1" count="1" selected="0">
            <x v="4"/>
          </reference>
        </references>
      </pivotArea>
    </chartFormat>
    <chartFormat chart="4" format="11" series="1">
      <pivotArea type="data" outline="0" fieldPosition="0">
        <references count="2">
          <reference field="4294967294" count="1" selected="0">
            <x v="0"/>
          </reference>
          <reference field="1" count="1" selected="0">
            <x v="5"/>
          </reference>
        </references>
      </pivotArea>
    </chartFormat>
    <chartFormat chart="4"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30"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771F11-A56E-4E8C-A3C2-3B72F52F5564}"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6" firstHeaderRow="1" firstDataRow="1" firstDataCol="1"/>
  <pivotFields count="9">
    <pivotField showAll="0">
      <items count="6">
        <item x="0"/>
        <item x="3"/>
        <item x="2"/>
        <item x="1"/>
        <item x="4"/>
        <item t="default"/>
      </items>
    </pivotField>
    <pivotField showAll="0">
      <items count="7">
        <item x="0"/>
        <item x="1"/>
        <item x="2"/>
        <item x="3"/>
        <item x="4"/>
        <item x="5"/>
        <item t="default"/>
      </items>
    </pivotField>
    <pivotField dataField="1" numFmtId="2" showAll="0"/>
    <pivotField numFmtId="165" showAll="0"/>
    <pivotField numFmtId="165" showAll="0"/>
    <pivotField numFmtId="165" showAll="0"/>
    <pivotField axis="axisRow" numFmtId="14" showAll="0">
      <items count="15">
        <item x="0"/>
        <item x="1"/>
        <item x="2"/>
        <item x="3"/>
        <item x="4"/>
        <item x="5"/>
        <item x="6"/>
        <item x="7"/>
        <item x="8"/>
        <item x="9"/>
        <item x="10"/>
        <item x="11"/>
        <item x="12"/>
        <item x="13"/>
        <item t="default"/>
      </items>
    </pivotField>
    <pivotField axis="axisRow" showAll="0">
      <items count="7">
        <item sd="0" x="0"/>
        <item sd="0" x="1"/>
        <item sd="0" x="2"/>
        <item sd="0" x="3"/>
        <item sd="0" x="4"/>
        <item sd="0" x="5"/>
        <item t="default"/>
      </items>
    </pivotField>
    <pivotField showAll="0">
      <items count="5">
        <item sd="0" x="0"/>
        <item sd="0" x="1"/>
        <item sd="0" x="2"/>
        <item sd="0" x="3"/>
        <item t="default"/>
      </items>
    </pivotField>
  </pivotFields>
  <rowFields count="2">
    <field x="7"/>
    <field x="6"/>
  </rowFields>
  <rowItems count="5">
    <i>
      <x v="1"/>
    </i>
    <i>
      <x v="2"/>
    </i>
    <i>
      <x v="3"/>
    </i>
    <i>
      <x v="4"/>
    </i>
    <i t="grand">
      <x/>
    </i>
  </rowItems>
  <colItems count="1">
    <i/>
  </colItems>
  <dataFields count="1">
    <dataField name="Sum of Units Sold" fld="2"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DECEB0-B723-4D10-8CDF-0F75123AE494}"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6" firstHeaderRow="1" firstDataRow="1" firstDataCol="1"/>
  <pivotFields count="9">
    <pivotField showAll="0">
      <items count="6">
        <item x="0"/>
        <item x="3"/>
        <item x="2"/>
        <item x="1"/>
        <item x="4"/>
        <item t="default"/>
      </items>
    </pivotField>
    <pivotField showAll="0">
      <items count="7">
        <item x="0"/>
        <item x="1"/>
        <item x="2"/>
        <item x="3"/>
        <item x="4"/>
        <item x="5"/>
        <item t="default"/>
      </items>
    </pivotField>
    <pivotField numFmtId="2" showAll="0"/>
    <pivotField numFmtId="165" showAll="0"/>
    <pivotField numFmtId="165" showAll="0"/>
    <pivotField dataField="1" numFmtId="165" showAll="0"/>
    <pivotField numFmtId="14" showAll="0"/>
    <pivotField axis="axisRow" showAll="0" defaultSubtotal="0">
      <items count="6">
        <item x="0"/>
        <item x="1"/>
        <item x="2"/>
        <item x="3"/>
        <item x="4"/>
        <item x="5"/>
      </items>
    </pivotField>
    <pivotField showAll="0" defaultSubtotal="0"/>
  </pivotFields>
  <rowFields count="1">
    <field x="7"/>
  </rowFields>
  <rowItems count="5">
    <i>
      <x v="1"/>
    </i>
    <i>
      <x v="2"/>
    </i>
    <i>
      <x v="3"/>
    </i>
    <i>
      <x v="4"/>
    </i>
    <i t="grand">
      <x/>
    </i>
  </rowItems>
  <colItems count="1">
    <i/>
  </colItems>
  <dataFields count="1">
    <dataField name="Sum of Profit" fld="5"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24692E1-6072-4393-A775-2E8995D4F3E2}" sourceName="Country">
  <pivotTables>
    <pivotTable tabId="11" name="PivotTable17"/>
    <pivotTable tabId="21" name="PivotTable18"/>
    <pivotTable tabId="22" name="PivotTable19"/>
  </pivotTables>
  <data>
    <tabular pivotCacheId="290111763">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7FF0F81-1695-49BA-A64D-31D2A980C6F2}" sourceName="Product">
  <pivotTables>
    <pivotTable tabId="11" name="PivotTable17"/>
    <pivotTable tabId="21" name="PivotTable18"/>
    <pivotTable tabId="22" name="PivotTable19"/>
  </pivotTables>
  <data>
    <tabular pivotCacheId="290111763">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1CB3FD1-D7FE-4BE2-9406-CF012D4B93CE}" cache="Slicer_Country" caption="Country" rowHeight="234950"/>
  <slicer name="Product" xr10:uid="{DEEC221B-B3E3-47D6-80C2-84F93BD6AD91}" cache="Slicer_Product" caption="Produc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36EA89C-FA7D-41CF-A74E-B6131369CFE0}" sourceName="Date">
  <pivotTables>
    <pivotTable tabId="11" name="PivotTable17"/>
  </pivotTables>
  <state minimalRefreshVersion="6" lastRefreshVersion="6" pivotCacheId="290111763" filterType="dateBetween">
    <selection startDate="2019-01-01T00:00:00" endDate="2020-12-31T00:00:00"/>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50753AFF-5958-4D5A-92B6-4CB3BA7E6C45}" cache="NativeTimeline_Date" caption="Date" level="2" selectionLevel="0" scrollPosition="2019-01-01T00:00:00"/>
</timeline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1"/>
  <sheetViews>
    <sheetView zoomScale="114" workbookViewId="0">
      <selection sqref="A1:M100"/>
    </sheetView>
  </sheetViews>
  <sheetFormatPr defaultRowHeight="14.4" x14ac:dyDescent="0.3"/>
  <cols>
    <col min="1" max="1" width="36.777343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v>2014</v>
      </c>
      <c r="C2">
        <v>450000</v>
      </c>
      <c r="D2">
        <v>145500</v>
      </c>
      <c r="E2" t="s">
        <v>14</v>
      </c>
      <c r="F2" t="s">
        <v>15</v>
      </c>
      <c r="G2" t="s">
        <v>16</v>
      </c>
      <c r="H2" t="s">
        <v>17</v>
      </c>
      <c r="I2" t="s">
        <v>18</v>
      </c>
      <c r="J2" t="s">
        <v>19</v>
      </c>
      <c r="K2" t="s">
        <v>20</v>
      </c>
      <c r="L2" t="s">
        <v>21</v>
      </c>
      <c r="M2">
        <v>5</v>
      </c>
    </row>
    <row r="3" spans="1:13" x14ac:dyDescent="0.3">
      <c r="A3" t="s">
        <v>22</v>
      </c>
      <c r="B3">
        <v>2014</v>
      </c>
      <c r="C3">
        <v>370000</v>
      </c>
      <c r="D3">
        <v>120000</v>
      </c>
      <c r="E3" t="s">
        <v>14</v>
      </c>
      <c r="F3" t="s">
        <v>15</v>
      </c>
      <c r="G3" t="s">
        <v>16</v>
      </c>
      <c r="H3" t="s">
        <v>23</v>
      </c>
      <c r="I3" t="s">
        <v>24</v>
      </c>
      <c r="J3" t="s">
        <v>25</v>
      </c>
      <c r="K3" t="s">
        <v>26</v>
      </c>
      <c r="L3" t="s">
        <v>27</v>
      </c>
      <c r="M3">
        <v>5</v>
      </c>
    </row>
    <row r="4" spans="1:13" x14ac:dyDescent="0.3">
      <c r="A4" t="s">
        <v>28</v>
      </c>
      <c r="B4">
        <v>2006</v>
      </c>
      <c r="C4">
        <v>158000</v>
      </c>
      <c r="D4">
        <v>140000</v>
      </c>
      <c r="E4" t="s">
        <v>29</v>
      </c>
      <c r="F4" t="s">
        <v>15</v>
      </c>
      <c r="G4" t="s">
        <v>16</v>
      </c>
      <c r="H4" t="s">
        <v>30</v>
      </c>
      <c r="I4" t="s">
        <v>31</v>
      </c>
      <c r="J4" t="s">
        <v>32</v>
      </c>
      <c r="K4" t="s">
        <v>33</v>
      </c>
      <c r="L4" t="s">
        <v>34</v>
      </c>
      <c r="M4">
        <v>5</v>
      </c>
    </row>
    <row r="5" spans="1:13" x14ac:dyDescent="0.3">
      <c r="A5" t="s">
        <v>35</v>
      </c>
      <c r="B5">
        <v>2010</v>
      </c>
      <c r="C5">
        <v>225000</v>
      </c>
      <c r="D5">
        <v>127000</v>
      </c>
      <c r="E5" t="s">
        <v>14</v>
      </c>
      <c r="F5" t="s">
        <v>15</v>
      </c>
      <c r="G5" t="s">
        <v>16</v>
      </c>
      <c r="H5" t="s">
        <v>17</v>
      </c>
      <c r="I5" t="s">
        <v>36</v>
      </c>
      <c r="J5" t="s">
        <v>37</v>
      </c>
      <c r="K5" t="s">
        <v>38</v>
      </c>
      <c r="L5" t="s">
        <v>39</v>
      </c>
      <c r="M5">
        <v>5</v>
      </c>
    </row>
    <row r="6" spans="1:13" x14ac:dyDescent="0.3">
      <c r="A6" t="s">
        <v>40</v>
      </c>
      <c r="B6">
        <v>2007</v>
      </c>
      <c r="C6">
        <v>130000</v>
      </c>
      <c r="D6">
        <v>120000</v>
      </c>
      <c r="E6" t="s">
        <v>29</v>
      </c>
      <c r="F6" t="s">
        <v>15</v>
      </c>
      <c r="G6" t="s">
        <v>16</v>
      </c>
      <c r="H6" t="s">
        <v>17</v>
      </c>
      <c r="I6" t="s">
        <v>41</v>
      </c>
      <c r="J6" t="s">
        <v>42</v>
      </c>
      <c r="K6" t="s">
        <v>43</v>
      </c>
      <c r="L6" t="s">
        <v>44</v>
      </c>
      <c r="M6">
        <v>5</v>
      </c>
    </row>
    <row r="7" spans="1:13" x14ac:dyDescent="0.3">
      <c r="A7" t="s">
        <v>45</v>
      </c>
      <c r="B7">
        <v>2017</v>
      </c>
      <c r="C7">
        <v>440000</v>
      </c>
      <c r="D7">
        <v>45000</v>
      </c>
      <c r="E7" t="s">
        <v>29</v>
      </c>
      <c r="F7" t="s">
        <v>15</v>
      </c>
      <c r="G7" t="s">
        <v>16</v>
      </c>
      <c r="H7" t="s">
        <v>17</v>
      </c>
      <c r="I7" t="s">
        <v>46</v>
      </c>
      <c r="J7" t="s">
        <v>47</v>
      </c>
      <c r="K7" t="s">
        <v>48</v>
      </c>
      <c r="L7" t="s">
        <v>49</v>
      </c>
      <c r="M7">
        <v>5</v>
      </c>
    </row>
    <row r="8" spans="1:13" x14ac:dyDescent="0.3">
      <c r="A8" t="s">
        <v>50</v>
      </c>
      <c r="B8">
        <v>2007</v>
      </c>
      <c r="C8">
        <v>96000</v>
      </c>
      <c r="D8">
        <v>175000</v>
      </c>
      <c r="E8" t="s">
        <v>51</v>
      </c>
      <c r="F8" t="s">
        <v>15</v>
      </c>
      <c r="G8" t="s">
        <v>16</v>
      </c>
      <c r="H8" t="s">
        <v>17</v>
      </c>
      <c r="I8" t="s">
        <v>52</v>
      </c>
      <c r="J8" t="s">
        <v>53</v>
      </c>
      <c r="K8" t="s">
        <v>54</v>
      </c>
      <c r="L8" t="s">
        <v>55</v>
      </c>
      <c r="M8">
        <v>5</v>
      </c>
    </row>
    <row r="9" spans="1:13" x14ac:dyDescent="0.3">
      <c r="A9" t="s">
        <v>56</v>
      </c>
      <c r="B9">
        <v>2001</v>
      </c>
      <c r="C9">
        <v>45000</v>
      </c>
      <c r="D9">
        <v>5000</v>
      </c>
      <c r="E9" t="s">
        <v>29</v>
      </c>
      <c r="F9" t="s">
        <v>15</v>
      </c>
      <c r="G9" t="s">
        <v>16</v>
      </c>
      <c r="H9" t="s">
        <v>23</v>
      </c>
      <c r="I9" t="s">
        <v>41</v>
      </c>
      <c r="J9" t="s">
        <v>57</v>
      </c>
      <c r="K9" t="s">
        <v>58</v>
      </c>
      <c r="L9" t="s">
        <v>59</v>
      </c>
      <c r="M9">
        <v>4</v>
      </c>
    </row>
    <row r="10" spans="1:13" x14ac:dyDescent="0.3">
      <c r="A10" t="s">
        <v>60</v>
      </c>
      <c r="B10">
        <v>2011</v>
      </c>
      <c r="C10">
        <v>350000</v>
      </c>
      <c r="D10">
        <v>90000</v>
      </c>
      <c r="E10" t="s">
        <v>14</v>
      </c>
      <c r="F10" t="s">
        <v>15</v>
      </c>
      <c r="G10" t="s">
        <v>16</v>
      </c>
      <c r="H10" t="s">
        <v>17</v>
      </c>
      <c r="I10" t="s">
        <v>61</v>
      </c>
      <c r="J10" t="s">
        <v>62</v>
      </c>
      <c r="K10" t="s">
        <v>63</v>
      </c>
      <c r="L10" t="s">
        <v>64</v>
      </c>
      <c r="M10">
        <v>5</v>
      </c>
    </row>
    <row r="11" spans="1:13" x14ac:dyDescent="0.3">
      <c r="A11" t="s">
        <v>65</v>
      </c>
      <c r="B11">
        <v>2013</v>
      </c>
      <c r="C11">
        <v>200000</v>
      </c>
      <c r="D11">
        <v>169000</v>
      </c>
      <c r="E11" t="s">
        <v>14</v>
      </c>
      <c r="F11" t="s">
        <v>15</v>
      </c>
      <c r="G11" t="s">
        <v>16</v>
      </c>
      <c r="H11" t="s">
        <v>17</v>
      </c>
      <c r="I11" t="s">
        <v>66</v>
      </c>
      <c r="J11" t="s">
        <v>67</v>
      </c>
      <c r="K11" t="s">
        <v>68</v>
      </c>
      <c r="L11" t="s">
        <v>69</v>
      </c>
      <c r="M11">
        <v>5</v>
      </c>
    </row>
    <row r="12" spans="1:13" x14ac:dyDescent="0.3">
      <c r="A12" t="s">
        <v>70</v>
      </c>
      <c r="B12">
        <v>2014</v>
      </c>
      <c r="C12">
        <v>500000</v>
      </c>
      <c r="D12">
        <v>68000</v>
      </c>
      <c r="E12" t="s">
        <v>14</v>
      </c>
      <c r="F12" t="s">
        <v>15</v>
      </c>
      <c r="G12" t="s">
        <v>16</v>
      </c>
      <c r="H12" t="s">
        <v>23</v>
      </c>
      <c r="I12" t="s">
        <v>71</v>
      </c>
      <c r="J12" t="s">
        <v>72</v>
      </c>
      <c r="K12" t="s">
        <v>73</v>
      </c>
      <c r="L12" t="s">
        <v>74</v>
      </c>
      <c r="M12">
        <v>5</v>
      </c>
    </row>
    <row r="13" spans="1:13" x14ac:dyDescent="0.3">
      <c r="A13" t="s">
        <v>75</v>
      </c>
      <c r="B13">
        <v>2005</v>
      </c>
      <c r="C13">
        <v>92000</v>
      </c>
      <c r="D13">
        <v>100000</v>
      </c>
      <c r="E13" t="s">
        <v>29</v>
      </c>
      <c r="F13" t="s">
        <v>15</v>
      </c>
      <c r="G13" t="s">
        <v>16</v>
      </c>
      <c r="H13" t="s">
        <v>23</v>
      </c>
      <c r="I13" t="s">
        <v>76</v>
      </c>
      <c r="J13" t="s">
        <v>77</v>
      </c>
      <c r="K13" t="s">
        <v>78</v>
      </c>
      <c r="L13" t="s">
        <v>79</v>
      </c>
      <c r="M13">
        <v>5</v>
      </c>
    </row>
    <row r="14" spans="1:13" x14ac:dyDescent="0.3">
      <c r="A14" t="s">
        <v>80</v>
      </c>
      <c r="B14">
        <v>2009</v>
      </c>
      <c r="C14">
        <v>280000</v>
      </c>
      <c r="D14">
        <v>140000</v>
      </c>
      <c r="E14" t="s">
        <v>14</v>
      </c>
      <c r="F14" t="s">
        <v>15</v>
      </c>
      <c r="G14" t="s">
        <v>16</v>
      </c>
      <c r="H14" t="s">
        <v>23</v>
      </c>
      <c r="I14" t="s">
        <v>81</v>
      </c>
      <c r="J14" t="s">
        <v>19</v>
      </c>
      <c r="K14" t="s">
        <v>82</v>
      </c>
      <c r="L14" t="s">
        <v>21</v>
      </c>
      <c r="M14">
        <v>5</v>
      </c>
    </row>
    <row r="15" spans="1:13" x14ac:dyDescent="0.3">
      <c r="A15" t="s">
        <v>83</v>
      </c>
      <c r="B15">
        <v>2007</v>
      </c>
      <c r="C15">
        <v>200000</v>
      </c>
      <c r="D15">
        <v>80000</v>
      </c>
      <c r="E15" t="s">
        <v>29</v>
      </c>
      <c r="F15" t="s">
        <v>15</v>
      </c>
      <c r="G15" t="s">
        <v>16</v>
      </c>
      <c r="H15" t="s">
        <v>23</v>
      </c>
    </row>
    <row r="16" spans="1:13" x14ac:dyDescent="0.3">
      <c r="A16" t="s">
        <v>84</v>
      </c>
      <c r="B16">
        <v>2009</v>
      </c>
      <c r="C16">
        <v>180000</v>
      </c>
      <c r="D16">
        <v>90000</v>
      </c>
      <c r="E16" t="s">
        <v>29</v>
      </c>
      <c r="F16" t="s">
        <v>15</v>
      </c>
      <c r="G16" t="s">
        <v>16</v>
      </c>
      <c r="H16" t="s">
        <v>23</v>
      </c>
      <c r="I16" t="s">
        <v>85</v>
      </c>
      <c r="J16" t="s">
        <v>53</v>
      </c>
      <c r="K16" t="s">
        <v>86</v>
      </c>
      <c r="L16" t="s">
        <v>87</v>
      </c>
      <c r="M16">
        <v>5</v>
      </c>
    </row>
    <row r="17" spans="1:13" x14ac:dyDescent="0.3">
      <c r="A17" t="s">
        <v>84</v>
      </c>
      <c r="B17">
        <v>2016</v>
      </c>
      <c r="C17">
        <v>400000</v>
      </c>
      <c r="D17">
        <v>40000</v>
      </c>
      <c r="E17" t="s">
        <v>29</v>
      </c>
      <c r="F17" t="s">
        <v>15</v>
      </c>
      <c r="G17" t="s">
        <v>16</v>
      </c>
      <c r="H17" t="s">
        <v>17</v>
      </c>
      <c r="I17" t="s">
        <v>88</v>
      </c>
      <c r="J17" t="s">
        <v>89</v>
      </c>
      <c r="K17" t="s">
        <v>90</v>
      </c>
      <c r="L17" t="s">
        <v>91</v>
      </c>
      <c r="M17">
        <v>5</v>
      </c>
    </row>
    <row r="18" spans="1:13" x14ac:dyDescent="0.3">
      <c r="A18" t="s">
        <v>84</v>
      </c>
      <c r="B18">
        <v>2016</v>
      </c>
      <c r="C18">
        <v>778000</v>
      </c>
      <c r="D18">
        <v>70000</v>
      </c>
      <c r="E18" t="s">
        <v>14</v>
      </c>
      <c r="F18" t="s">
        <v>15</v>
      </c>
      <c r="G18" t="s">
        <v>169</v>
      </c>
      <c r="H18" t="s">
        <v>23</v>
      </c>
      <c r="I18" t="s">
        <v>92</v>
      </c>
      <c r="J18" t="s">
        <v>19</v>
      </c>
      <c r="K18" t="s">
        <v>93</v>
      </c>
      <c r="L18" t="s">
        <v>94</v>
      </c>
      <c r="M18">
        <v>7</v>
      </c>
    </row>
    <row r="19" spans="1:13" x14ac:dyDescent="0.3">
      <c r="A19" t="s">
        <v>84</v>
      </c>
      <c r="B19">
        <v>2012</v>
      </c>
      <c r="C19">
        <v>500000</v>
      </c>
      <c r="D19">
        <v>53000</v>
      </c>
      <c r="E19" t="s">
        <v>14</v>
      </c>
      <c r="F19" t="s">
        <v>15</v>
      </c>
      <c r="G19" t="s">
        <v>16</v>
      </c>
      <c r="H19" t="s">
        <v>23</v>
      </c>
      <c r="I19" t="s">
        <v>36</v>
      </c>
      <c r="J19" t="s">
        <v>37</v>
      </c>
      <c r="K19" t="s">
        <v>38</v>
      </c>
      <c r="L19" t="s">
        <v>39</v>
      </c>
      <c r="M19">
        <v>5</v>
      </c>
    </row>
    <row r="20" spans="1:13" x14ac:dyDescent="0.3">
      <c r="A20" t="s">
        <v>84</v>
      </c>
      <c r="B20">
        <v>2002</v>
      </c>
      <c r="C20">
        <v>150000</v>
      </c>
      <c r="D20">
        <v>80000</v>
      </c>
      <c r="E20" t="s">
        <v>29</v>
      </c>
      <c r="F20" t="s">
        <v>15</v>
      </c>
      <c r="G20" t="s">
        <v>16</v>
      </c>
      <c r="H20" t="s">
        <v>23</v>
      </c>
      <c r="I20" t="s">
        <v>95</v>
      </c>
      <c r="J20" t="s">
        <v>57</v>
      </c>
      <c r="K20" t="s">
        <v>96</v>
      </c>
      <c r="L20" t="s">
        <v>97</v>
      </c>
      <c r="M20">
        <v>5</v>
      </c>
    </row>
    <row r="21" spans="1:13" x14ac:dyDescent="0.3">
      <c r="A21" t="s">
        <v>98</v>
      </c>
      <c r="B21">
        <v>2016</v>
      </c>
      <c r="C21">
        <v>680000</v>
      </c>
      <c r="D21">
        <v>100000</v>
      </c>
      <c r="E21" t="s">
        <v>14</v>
      </c>
      <c r="F21" t="s">
        <v>15</v>
      </c>
      <c r="G21" t="s">
        <v>16</v>
      </c>
      <c r="H21" t="s">
        <v>17</v>
      </c>
      <c r="I21" t="s">
        <v>99</v>
      </c>
      <c r="J21" t="s">
        <v>37</v>
      </c>
      <c r="K21" t="s">
        <v>100</v>
      </c>
      <c r="L21" t="s">
        <v>101</v>
      </c>
      <c r="M21">
        <v>5</v>
      </c>
    </row>
    <row r="22" spans="1:13" x14ac:dyDescent="0.3">
      <c r="A22" t="s">
        <v>102</v>
      </c>
      <c r="B22">
        <v>2011</v>
      </c>
      <c r="C22">
        <v>174000</v>
      </c>
      <c r="D22">
        <v>100000</v>
      </c>
      <c r="E22" t="s">
        <v>14</v>
      </c>
      <c r="F22" t="s">
        <v>15</v>
      </c>
      <c r="G22" t="s">
        <v>16</v>
      </c>
      <c r="H22" t="s">
        <v>23</v>
      </c>
      <c r="I22" t="s">
        <v>103</v>
      </c>
      <c r="J22" t="s">
        <v>72</v>
      </c>
      <c r="K22" t="s">
        <v>104</v>
      </c>
      <c r="L22" t="s">
        <v>69</v>
      </c>
      <c r="M22">
        <v>5</v>
      </c>
    </row>
    <row r="23" spans="1:13" x14ac:dyDescent="0.3">
      <c r="A23" t="s">
        <v>105</v>
      </c>
      <c r="B23">
        <v>2017</v>
      </c>
      <c r="C23">
        <v>950000</v>
      </c>
      <c r="D23">
        <v>50000</v>
      </c>
      <c r="E23" t="s">
        <v>14</v>
      </c>
      <c r="F23" t="s">
        <v>15</v>
      </c>
      <c r="G23" t="s">
        <v>16</v>
      </c>
      <c r="H23" t="s">
        <v>17</v>
      </c>
      <c r="I23" t="s">
        <v>106</v>
      </c>
      <c r="J23" t="s">
        <v>25</v>
      </c>
      <c r="K23" t="s">
        <v>107</v>
      </c>
      <c r="L23" t="s">
        <v>94</v>
      </c>
      <c r="M23">
        <v>5</v>
      </c>
    </row>
    <row r="24" spans="1:13" x14ac:dyDescent="0.3">
      <c r="A24" t="s">
        <v>108</v>
      </c>
      <c r="B24">
        <v>2015</v>
      </c>
      <c r="C24">
        <v>525000</v>
      </c>
      <c r="D24">
        <v>40000</v>
      </c>
      <c r="E24" t="s">
        <v>14</v>
      </c>
      <c r="F24" t="s">
        <v>15</v>
      </c>
      <c r="G24" t="s">
        <v>16</v>
      </c>
      <c r="H24" t="s">
        <v>17</v>
      </c>
      <c r="I24" t="s">
        <v>109</v>
      </c>
      <c r="J24" t="s">
        <v>19</v>
      </c>
      <c r="K24" t="s">
        <v>20</v>
      </c>
      <c r="L24" t="s">
        <v>21</v>
      </c>
      <c r="M24">
        <v>5</v>
      </c>
    </row>
    <row r="25" spans="1:13" x14ac:dyDescent="0.3">
      <c r="A25" t="s">
        <v>110</v>
      </c>
      <c r="B25">
        <v>2012</v>
      </c>
      <c r="C25">
        <v>600000</v>
      </c>
      <c r="D25">
        <v>72000</v>
      </c>
      <c r="E25" t="s">
        <v>14</v>
      </c>
      <c r="F25" t="s">
        <v>15</v>
      </c>
      <c r="G25" t="s">
        <v>16</v>
      </c>
      <c r="H25" t="s">
        <v>17</v>
      </c>
      <c r="I25" t="s">
        <v>111</v>
      </c>
      <c r="J25" t="s">
        <v>19</v>
      </c>
      <c r="K25" t="s">
        <v>112</v>
      </c>
      <c r="L25" t="s">
        <v>94</v>
      </c>
      <c r="M25">
        <v>5</v>
      </c>
    </row>
    <row r="26" spans="1:13" x14ac:dyDescent="0.3">
      <c r="A26" t="s">
        <v>113</v>
      </c>
      <c r="B26">
        <v>2018</v>
      </c>
      <c r="C26">
        <v>500000</v>
      </c>
      <c r="D26">
        <v>35000</v>
      </c>
      <c r="E26" t="s">
        <v>29</v>
      </c>
      <c r="F26" t="s">
        <v>15</v>
      </c>
      <c r="G26" t="s">
        <v>16</v>
      </c>
      <c r="H26" t="s">
        <v>17</v>
      </c>
      <c r="I26" t="s">
        <v>114</v>
      </c>
      <c r="J26" t="s">
        <v>115</v>
      </c>
      <c r="K26" t="s">
        <v>116</v>
      </c>
      <c r="L26" t="s">
        <v>117</v>
      </c>
      <c r="M26">
        <v>5</v>
      </c>
    </row>
    <row r="27" spans="1:13" x14ac:dyDescent="0.3">
      <c r="A27" t="s">
        <v>118</v>
      </c>
      <c r="B27">
        <v>2016</v>
      </c>
      <c r="C27">
        <v>575000</v>
      </c>
      <c r="D27">
        <v>45000</v>
      </c>
      <c r="E27" t="s">
        <v>29</v>
      </c>
      <c r="F27" t="s">
        <v>15</v>
      </c>
      <c r="G27" t="s">
        <v>16</v>
      </c>
      <c r="H27" t="s">
        <v>17</v>
      </c>
      <c r="I27" t="s">
        <v>119</v>
      </c>
      <c r="J27" t="s">
        <v>47</v>
      </c>
      <c r="K27" t="s">
        <v>120</v>
      </c>
      <c r="L27" t="s">
        <v>121</v>
      </c>
      <c r="M27">
        <v>5</v>
      </c>
    </row>
    <row r="28" spans="1:13" x14ac:dyDescent="0.3">
      <c r="A28" t="s">
        <v>122</v>
      </c>
      <c r="B28">
        <v>2017</v>
      </c>
      <c r="C28">
        <v>275000</v>
      </c>
      <c r="D28">
        <v>28000</v>
      </c>
      <c r="E28" t="s">
        <v>29</v>
      </c>
      <c r="F28" t="s">
        <v>15</v>
      </c>
      <c r="G28" t="s">
        <v>16</v>
      </c>
      <c r="H28" t="s">
        <v>17</v>
      </c>
      <c r="I28" t="s">
        <v>123</v>
      </c>
      <c r="J28" t="s">
        <v>57</v>
      </c>
      <c r="K28" t="s">
        <v>124</v>
      </c>
      <c r="L28" t="s">
        <v>125</v>
      </c>
      <c r="M28">
        <v>5</v>
      </c>
    </row>
    <row r="29" spans="1:13" x14ac:dyDescent="0.3">
      <c r="A29" t="s">
        <v>126</v>
      </c>
      <c r="B29">
        <v>2013</v>
      </c>
      <c r="C29">
        <v>300000</v>
      </c>
      <c r="D29">
        <v>70000</v>
      </c>
      <c r="E29" t="s">
        <v>14</v>
      </c>
      <c r="F29" t="s">
        <v>15</v>
      </c>
      <c r="G29" t="s">
        <v>16</v>
      </c>
      <c r="H29" t="s">
        <v>17</v>
      </c>
      <c r="I29" t="s">
        <v>127</v>
      </c>
      <c r="J29" t="s">
        <v>19</v>
      </c>
      <c r="K29" t="s">
        <v>128</v>
      </c>
      <c r="L29" t="s">
        <v>129</v>
      </c>
      <c r="M29">
        <v>7</v>
      </c>
    </row>
    <row r="30" spans="1:13" x14ac:dyDescent="0.3">
      <c r="A30" t="s">
        <v>84</v>
      </c>
      <c r="B30">
        <v>2009</v>
      </c>
      <c r="C30">
        <v>220000</v>
      </c>
      <c r="D30">
        <v>120000</v>
      </c>
      <c r="E30" t="s">
        <v>29</v>
      </c>
      <c r="F30" t="s">
        <v>15</v>
      </c>
      <c r="G30" t="s">
        <v>16</v>
      </c>
      <c r="H30" t="s">
        <v>17</v>
      </c>
      <c r="I30" t="s">
        <v>85</v>
      </c>
      <c r="J30" t="s">
        <v>53</v>
      </c>
      <c r="K30" t="s">
        <v>86</v>
      </c>
      <c r="L30" t="s">
        <v>87</v>
      </c>
      <c r="M30">
        <v>5</v>
      </c>
    </row>
    <row r="31" spans="1:13" x14ac:dyDescent="0.3">
      <c r="A31" t="s">
        <v>130</v>
      </c>
      <c r="B31">
        <v>2018</v>
      </c>
      <c r="C31">
        <v>254999</v>
      </c>
      <c r="D31">
        <v>25000</v>
      </c>
      <c r="E31" t="s">
        <v>29</v>
      </c>
      <c r="F31" t="s">
        <v>15</v>
      </c>
      <c r="G31" t="s">
        <v>16</v>
      </c>
      <c r="H31" t="s">
        <v>17</v>
      </c>
      <c r="I31" t="s">
        <v>131</v>
      </c>
      <c r="J31" t="s">
        <v>57</v>
      </c>
      <c r="K31" t="s">
        <v>132</v>
      </c>
      <c r="L31" t="s">
        <v>59</v>
      </c>
      <c r="M31">
        <v>8</v>
      </c>
    </row>
    <row r="32" spans="1:13" x14ac:dyDescent="0.3">
      <c r="A32" t="s">
        <v>133</v>
      </c>
      <c r="B32">
        <v>2017</v>
      </c>
      <c r="C32">
        <v>670000</v>
      </c>
      <c r="D32">
        <v>70000</v>
      </c>
      <c r="E32" t="s">
        <v>14</v>
      </c>
      <c r="F32" t="s">
        <v>15</v>
      </c>
      <c r="G32" t="s">
        <v>16</v>
      </c>
      <c r="H32" t="s">
        <v>17</v>
      </c>
      <c r="I32" t="s">
        <v>134</v>
      </c>
      <c r="J32" t="s">
        <v>19</v>
      </c>
      <c r="K32" t="s">
        <v>93</v>
      </c>
      <c r="L32" t="s">
        <v>94</v>
      </c>
      <c r="M32">
        <v>5</v>
      </c>
    </row>
    <row r="33" spans="1:13" x14ac:dyDescent="0.3">
      <c r="A33" t="s">
        <v>135</v>
      </c>
      <c r="B33">
        <v>2003</v>
      </c>
      <c r="C33">
        <v>70000</v>
      </c>
      <c r="D33">
        <v>50000</v>
      </c>
      <c r="E33" t="s">
        <v>29</v>
      </c>
      <c r="F33" t="s">
        <v>15</v>
      </c>
      <c r="G33" t="s">
        <v>16</v>
      </c>
      <c r="H33" t="s">
        <v>23</v>
      </c>
    </row>
    <row r="34" spans="1:13" x14ac:dyDescent="0.3">
      <c r="A34" t="s">
        <v>136</v>
      </c>
      <c r="B34">
        <v>2012</v>
      </c>
      <c r="C34">
        <v>150000</v>
      </c>
      <c r="D34">
        <v>35000</v>
      </c>
      <c r="E34" t="s">
        <v>29</v>
      </c>
      <c r="F34" t="s">
        <v>15</v>
      </c>
      <c r="G34" t="s">
        <v>16</v>
      </c>
      <c r="H34" t="s">
        <v>23</v>
      </c>
      <c r="I34" t="s">
        <v>137</v>
      </c>
      <c r="J34" t="s">
        <v>57</v>
      </c>
      <c r="K34" t="s">
        <v>138</v>
      </c>
      <c r="L34" t="s">
        <v>139</v>
      </c>
      <c r="M34">
        <v>5</v>
      </c>
    </row>
    <row r="35" spans="1:13" x14ac:dyDescent="0.3">
      <c r="A35" t="s">
        <v>140</v>
      </c>
      <c r="B35">
        <v>2018</v>
      </c>
      <c r="C35">
        <v>730000</v>
      </c>
      <c r="D35">
        <v>2388</v>
      </c>
      <c r="E35" t="s">
        <v>29</v>
      </c>
      <c r="F35" t="s">
        <v>15</v>
      </c>
      <c r="G35" t="s">
        <v>16</v>
      </c>
      <c r="H35" t="s">
        <v>17</v>
      </c>
      <c r="I35" t="s">
        <v>141</v>
      </c>
      <c r="J35" t="s">
        <v>47</v>
      </c>
      <c r="K35" t="s">
        <v>142</v>
      </c>
      <c r="L35" t="s">
        <v>143</v>
      </c>
      <c r="M35">
        <v>5</v>
      </c>
    </row>
    <row r="36" spans="1:13" x14ac:dyDescent="0.3">
      <c r="A36" t="s">
        <v>144</v>
      </c>
      <c r="B36">
        <v>2017</v>
      </c>
      <c r="C36">
        <v>650000</v>
      </c>
      <c r="D36">
        <v>16200</v>
      </c>
      <c r="E36" t="s">
        <v>14</v>
      </c>
      <c r="F36" t="s">
        <v>15</v>
      </c>
      <c r="G36" t="s">
        <v>16</v>
      </c>
      <c r="H36" t="s">
        <v>17</v>
      </c>
      <c r="I36" t="s">
        <v>134</v>
      </c>
      <c r="J36" t="s">
        <v>19</v>
      </c>
      <c r="K36" t="s">
        <v>93</v>
      </c>
      <c r="L36" t="s">
        <v>94</v>
      </c>
      <c r="M36">
        <v>5</v>
      </c>
    </row>
    <row r="37" spans="1:13" x14ac:dyDescent="0.3">
      <c r="A37" t="s">
        <v>145</v>
      </c>
      <c r="B37">
        <v>2019</v>
      </c>
      <c r="C37">
        <v>330000</v>
      </c>
      <c r="D37">
        <v>10000</v>
      </c>
      <c r="E37" t="s">
        <v>146</v>
      </c>
      <c r="F37" t="s">
        <v>15</v>
      </c>
      <c r="G37" t="s">
        <v>16</v>
      </c>
      <c r="H37" t="s">
        <v>23</v>
      </c>
      <c r="I37" t="s">
        <v>147</v>
      </c>
      <c r="J37" t="s">
        <v>57</v>
      </c>
      <c r="K37" t="s">
        <v>148</v>
      </c>
      <c r="L37" t="s">
        <v>149</v>
      </c>
      <c r="M37">
        <v>4</v>
      </c>
    </row>
    <row r="38" spans="1:13" x14ac:dyDescent="0.3">
      <c r="A38" t="s">
        <v>150</v>
      </c>
      <c r="B38">
        <v>2019</v>
      </c>
      <c r="C38">
        <v>366000</v>
      </c>
      <c r="D38">
        <v>15000</v>
      </c>
      <c r="E38" t="s">
        <v>29</v>
      </c>
      <c r="F38" t="s">
        <v>15</v>
      </c>
      <c r="G38" t="s">
        <v>16</v>
      </c>
      <c r="H38" t="s">
        <v>17</v>
      </c>
      <c r="I38" t="s">
        <v>151</v>
      </c>
      <c r="J38" t="s">
        <v>152</v>
      </c>
      <c r="K38" t="s">
        <v>63</v>
      </c>
      <c r="L38" t="s">
        <v>153</v>
      </c>
      <c r="M38">
        <v>5</v>
      </c>
    </row>
    <row r="39" spans="1:13" x14ac:dyDescent="0.3">
      <c r="A39" t="s">
        <v>154</v>
      </c>
      <c r="B39">
        <v>2019</v>
      </c>
      <c r="C39">
        <v>1149000</v>
      </c>
      <c r="D39">
        <v>5000</v>
      </c>
      <c r="E39" t="s">
        <v>29</v>
      </c>
      <c r="F39" t="s">
        <v>15</v>
      </c>
      <c r="G39" t="s">
        <v>16</v>
      </c>
      <c r="H39" t="s">
        <v>17</v>
      </c>
      <c r="I39" t="s">
        <v>155</v>
      </c>
      <c r="J39" t="s">
        <v>156</v>
      </c>
      <c r="K39" t="s">
        <v>157</v>
      </c>
      <c r="L39" t="s">
        <v>158</v>
      </c>
      <c r="M39">
        <v>5</v>
      </c>
    </row>
    <row r="40" spans="1:13" x14ac:dyDescent="0.3">
      <c r="A40" t="s">
        <v>159</v>
      </c>
      <c r="B40">
        <v>2016</v>
      </c>
      <c r="C40">
        <v>150000</v>
      </c>
      <c r="D40">
        <v>42000</v>
      </c>
      <c r="E40" t="s">
        <v>29</v>
      </c>
      <c r="F40" t="s">
        <v>15</v>
      </c>
      <c r="G40" t="s">
        <v>16</v>
      </c>
      <c r="H40" t="s">
        <v>17</v>
      </c>
      <c r="I40" t="s">
        <v>160</v>
      </c>
      <c r="J40" t="s">
        <v>89</v>
      </c>
      <c r="K40" t="s">
        <v>86</v>
      </c>
      <c r="L40" t="s">
        <v>161</v>
      </c>
      <c r="M40">
        <v>5</v>
      </c>
    </row>
    <row r="41" spans="1:13" x14ac:dyDescent="0.3">
      <c r="A41" t="s">
        <v>162</v>
      </c>
      <c r="B41">
        <v>2011</v>
      </c>
      <c r="C41">
        <v>425000</v>
      </c>
      <c r="D41">
        <v>60000</v>
      </c>
      <c r="E41" t="s">
        <v>14</v>
      </c>
      <c r="F41" t="s">
        <v>15</v>
      </c>
      <c r="G41" t="s">
        <v>16</v>
      </c>
      <c r="H41" t="s">
        <v>23</v>
      </c>
      <c r="I41" t="s">
        <v>163</v>
      </c>
      <c r="J41" t="s">
        <v>164</v>
      </c>
      <c r="K41" t="s">
        <v>165</v>
      </c>
      <c r="L41" t="s">
        <v>166</v>
      </c>
      <c r="M41">
        <v>7</v>
      </c>
    </row>
    <row r="42" spans="1:13" x14ac:dyDescent="0.3">
      <c r="A42" t="s">
        <v>167</v>
      </c>
      <c r="B42">
        <v>2012</v>
      </c>
      <c r="C42">
        <v>150000</v>
      </c>
      <c r="D42">
        <v>76000</v>
      </c>
      <c r="E42" t="s">
        <v>29</v>
      </c>
      <c r="F42" t="s">
        <v>15</v>
      </c>
      <c r="G42" t="s">
        <v>16</v>
      </c>
      <c r="H42" t="s">
        <v>17</v>
      </c>
      <c r="I42" t="s">
        <v>41</v>
      </c>
      <c r="J42" t="s">
        <v>57</v>
      </c>
      <c r="K42" t="s">
        <v>58</v>
      </c>
      <c r="L42" t="s">
        <v>59</v>
      </c>
      <c r="M42">
        <v>4</v>
      </c>
    </row>
    <row r="43" spans="1:13" x14ac:dyDescent="0.3">
      <c r="A43" t="s">
        <v>168</v>
      </c>
      <c r="B43">
        <v>2019</v>
      </c>
      <c r="C43">
        <v>2100000</v>
      </c>
      <c r="D43">
        <v>5000</v>
      </c>
      <c r="E43" t="s">
        <v>29</v>
      </c>
      <c r="F43" t="s">
        <v>15</v>
      </c>
      <c r="G43" t="s">
        <v>169</v>
      </c>
      <c r="H43" t="s">
        <v>17</v>
      </c>
      <c r="I43" t="s">
        <v>170</v>
      </c>
      <c r="J43" t="s">
        <v>171</v>
      </c>
      <c r="K43" t="s">
        <v>172</v>
      </c>
      <c r="L43" t="s">
        <v>173</v>
      </c>
      <c r="M43">
        <v>5</v>
      </c>
    </row>
    <row r="44" spans="1:13" x14ac:dyDescent="0.3">
      <c r="A44" t="s">
        <v>174</v>
      </c>
      <c r="B44">
        <v>2018</v>
      </c>
      <c r="C44">
        <v>925000</v>
      </c>
      <c r="D44">
        <v>28900</v>
      </c>
      <c r="E44" t="s">
        <v>29</v>
      </c>
      <c r="F44" t="s">
        <v>175</v>
      </c>
      <c r="G44" t="s">
        <v>16</v>
      </c>
      <c r="H44" t="s">
        <v>17</v>
      </c>
      <c r="I44" t="s">
        <v>176</v>
      </c>
      <c r="J44" t="s">
        <v>32</v>
      </c>
      <c r="K44" t="s">
        <v>177</v>
      </c>
      <c r="L44" t="s">
        <v>178</v>
      </c>
      <c r="M44">
        <v>5</v>
      </c>
    </row>
    <row r="45" spans="1:13" x14ac:dyDescent="0.3">
      <c r="A45" t="s">
        <v>179</v>
      </c>
      <c r="B45">
        <v>2013</v>
      </c>
      <c r="C45">
        <v>425000</v>
      </c>
      <c r="D45">
        <v>86300</v>
      </c>
      <c r="E45" t="s">
        <v>29</v>
      </c>
      <c r="F45" t="s">
        <v>175</v>
      </c>
      <c r="G45" t="s">
        <v>16</v>
      </c>
      <c r="H45" t="s">
        <v>17</v>
      </c>
      <c r="I45" t="s">
        <v>131</v>
      </c>
      <c r="J45" t="s">
        <v>32</v>
      </c>
      <c r="K45" t="s">
        <v>180</v>
      </c>
      <c r="L45" t="s">
        <v>181</v>
      </c>
      <c r="M45">
        <v>5</v>
      </c>
    </row>
    <row r="46" spans="1:13" x14ac:dyDescent="0.3">
      <c r="A46" t="s">
        <v>182</v>
      </c>
      <c r="B46">
        <v>2018</v>
      </c>
      <c r="C46">
        <v>675000</v>
      </c>
      <c r="D46">
        <v>23300</v>
      </c>
      <c r="E46" t="s">
        <v>29</v>
      </c>
      <c r="F46" t="s">
        <v>175</v>
      </c>
      <c r="G46" t="s">
        <v>169</v>
      </c>
      <c r="H46" t="s">
        <v>17</v>
      </c>
      <c r="I46" t="s">
        <v>183</v>
      </c>
      <c r="J46" t="s">
        <v>47</v>
      </c>
      <c r="K46" t="s">
        <v>184</v>
      </c>
      <c r="L46" t="s">
        <v>121</v>
      </c>
      <c r="M46">
        <v>5</v>
      </c>
    </row>
    <row r="47" spans="1:13" x14ac:dyDescent="0.3">
      <c r="A47" t="s">
        <v>185</v>
      </c>
      <c r="B47">
        <v>2018</v>
      </c>
      <c r="C47">
        <v>819999</v>
      </c>
      <c r="D47">
        <v>32600</v>
      </c>
      <c r="E47" t="s">
        <v>14</v>
      </c>
      <c r="F47" t="s">
        <v>175</v>
      </c>
      <c r="G47" t="s">
        <v>16</v>
      </c>
      <c r="H47" t="s">
        <v>17</v>
      </c>
      <c r="I47" t="s">
        <v>134</v>
      </c>
      <c r="J47" t="s">
        <v>19</v>
      </c>
      <c r="K47" t="s">
        <v>93</v>
      </c>
      <c r="L47" t="s">
        <v>94</v>
      </c>
      <c r="M47">
        <v>5</v>
      </c>
    </row>
    <row r="48" spans="1:13" x14ac:dyDescent="0.3">
      <c r="A48" t="s">
        <v>186</v>
      </c>
      <c r="B48">
        <v>2018</v>
      </c>
      <c r="C48">
        <v>390000</v>
      </c>
      <c r="D48">
        <v>10300</v>
      </c>
      <c r="E48" t="s">
        <v>29</v>
      </c>
      <c r="F48" t="s">
        <v>175</v>
      </c>
      <c r="G48" t="s">
        <v>16</v>
      </c>
      <c r="H48" t="s">
        <v>17</v>
      </c>
      <c r="I48" t="s">
        <v>151</v>
      </c>
      <c r="J48" t="s">
        <v>152</v>
      </c>
      <c r="K48" t="s">
        <v>187</v>
      </c>
      <c r="L48" t="s">
        <v>153</v>
      </c>
      <c r="M48">
        <v>5</v>
      </c>
    </row>
    <row r="49" spans="1:13" x14ac:dyDescent="0.3">
      <c r="A49" t="s">
        <v>188</v>
      </c>
      <c r="B49">
        <v>2014</v>
      </c>
      <c r="C49">
        <v>1500000</v>
      </c>
      <c r="D49">
        <v>77000</v>
      </c>
      <c r="E49" t="s">
        <v>14</v>
      </c>
      <c r="F49" t="s">
        <v>175</v>
      </c>
      <c r="G49" t="s">
        <v>16</v>
      </c>
      <c r="H49" t="s">
        <v>17</v>
      </c>
      <c r="I49" t="s">
        <v>189</v>
      </c>
      <c r="J49" t="s">
        <v>190</v>
      </c>
      <c r="K49" t="s">
        <v>191</v>
      </c>
      <c r="L49" t="s">
        <v>192</v>
      </c>
      <c r="M49">
        <v>7</v>
      </c>
    </row>
    <row r="50" spans="1:13" x14ac:dyDescent="0.3">
      <c r="A50" t="s">
        <v>193</v>
      </c>
      <c r="B50">
        <v>2013</v>
      </c>
      <c r="C50">
        <v>700000</v>
      </c>
      <c r="D50">
        <v>99000</v>
      </c>
      <c r="E50" t="s">
        <v>14</v>
      </c>
      <c r="F50" t="s">
        <v>175</v>
      </c>
      <c r="G50" t="s">
        <v>16</v>
      </c>
      <c r="H50" t="s">
        <v>17</v>
      </c>
      <c r="I50" t="s">
        <v>194</v>
      </c>
      <c r="J50" t="s">
        <v>195</v>
      </c>
      <c r="K50" t="s">
        <v>196</v>
      </c>
      <c r="L50" t="s">
        <v>197</v>
      </c>
      <c r="M50">
        <v>7</v>
      </c>
    </row>
    <row r="51" spans="1:13" x14ac:dyDescent="0.3">
      <c r="A51" t="s">
        <v>198</v>
      </c>
      <c r="B51">
        <v>2014</v>
      </c>
      <c r="C51">
        <v>1450000</v>
      </c>
      <c r="D51">
        <v>27800</v>
      </c>
      <c r="E51" t="s">
        <v>14</v>
      </c>
      <c r="F51" t="s">
        <v>175</v>
      </c>
      <c r="G51" t="s">
        <v>169</v>
      </c>
      <c r="H51" t="s">
        <v>23</v>
      </c>
      <c r="I51" t="s">
        <v>199</v>
      </c>
      <c r="J51" t="s">
        <v>200</v>
      </c>
      <c r="K51" t="s">
        <v>201</v>
      </c>
      <c r="L51" t="s">
        <v>202</v>
      </c>
      <c r="M51">
        <v>5</v>
      </c>
    </row>
    <row r="52" spans="1:13" x14ac:dyDescent="0.3">
      <c r="A52" t="s">
        <v>203</v>
      </c>
      <c r="B52">
        <v>2015</v>
      </c>
      <c r="C52">
        <v>425000</v>
      </c>
      <c r="D52">
        <v>49800</v>
      </c>
      <c r="E52" t="s">
        <v>14</v>
      </c>
      <c r="F52" t="s">
        <v>175</v>
      </c>
      <c r="G52" t="s">
        <v>16</v>
      </c>
      <c r="H52" t="s">
        <v>17</v>
      </c>
      <c r="I52" t="s">
        <v>123</v>
      </c>
      <c r="J52" t="s">
        <v>25</v>
      </c>
      <c r="K52" t="s">
        <v>204</v>
      </c>
      <c r="L52" t="s">
        <v>94</v>
      </c>
      <c r="M52">
        <v>5</v>
      </c>
    </row>
    <row r="53" spans="1:13" x14ac:dyDescent="0.3">
      <c r="A53" t="s">
        <v>205</v>
      </c>
      <c r="B53">
        <v>2013</v>
      </c>
      <c r="C53">
        <v>1090000</v>
      </c>
      <c r="D53">
        <v>151000</v>
      </c>
      <c r="E53" t="s">
        <v>14</v>
      </c>
      <c r="F53" t="s">
        <v>175</v>
      </c>
      <c r="G53" t="s">
        <v>16</v>
      </c>
      <c r="H53" t="s">
        <v>17</v>
      </c>
      <c r="I53" t="s">
        <v>206</v>
      </c>
      <c r="J53" t="s">
        <v>207</v>
      </c>
      <c r="K53" t="s">
        <v>208</v>
      </c>
      <c r="L53" t="s">
        <v>209</v>
      </c>
      <c r="M53">
        <v>7</v>
      </c>
    </row>
    <row r="54" spans="1:13" x14ac:dyDescent="0.3">
      <c r="A54" t="s">
        <v>210</v>
      </c>
      <c r="B54">
        <v>2015</v>
      </c>
      <c r="C54">
        <v>600000</v>
      </c>
      <c r="D54">
        <v>54700</v>
      </c>
      <c r="E54" t="s">
        <v>14</v>
      </c>
      <c r="F54" t="s">
        <v>175</v>
      </c>
      <c r="G54" t="s">
        <v>16</v>
      </c>
      <c r="H54" t="s">
        <v>17</v>
      </c>
      <c r="I54" t="s">
        <v>211</v>
      </c>
      <c r="J54" t="s">
        <v>25</v>
      </c>
      <c r="K54" t="s">
        <v>107</v>
      </c>
      <c r="L54" t="s">
        <v>94</v>
      </c>
      <c r="M54">
        <v>5</v>
      </c>
    </row>
    <row r="55" spans="1:13" x14ac:dyDescent="0.3">
      <c r="A55" t="s">
        <v>212</v>
      </c>
      <c r="B55">
        <v>2018</v>
      </c>
      <c r="C55">
        <v>850000</v>
      </c>
      <c r="D55">
        <v>64000</v>
      </c>
      <c r="E55" t="s">
        <v>29</v>
      </c>
      <c r="F55" t="s">
        <v>175</v>
      </c>
      <c r="G55" t="s">
        <v>16</v>
      </c>
      <c r="H55" t="s">
        <v>17</v>
      </c>
      <c r="I55" t="s">
        <v>213</v>
      </c>
      <c r="J55" t="s">
        <v>214</v>
      </c>
      <c r="K55" t="s">
        <v>215</v>
      </c>
      <c r="L55" t="s">
        <v>216</v>
      </c>
      <c r="M55">
        <v>5</v>
      </c>
    </row>
    <row r="56" spans="1:13" x14ac:dyDescent="0.3">
      <c r="A56" t="s">
        <v>217</v>
      </c>
      <c r="B56">
        <v>2015</v>
      </c>
      <c r="C56">
        <v>525000</v>
      </c>
      <c r="D56">
        <v>63000</v>
      </c>
      <c r="E56" t="s">
        <v>14</v>
      </c>
      <c r="F56" t="s">
        <v>175</v>
      </c>
      <c r="G56" t="s">
        <v>16</v>
      </c>
      <c r="H56" t="s">
        <v>17</v>
      </c>
      <c r="I56" t="s">
        <v>218</v>
      </c>
      <c r="J56" t="s">
        <v>25</v>
      </c>
      <c r="K56" t="s">
        <v>107</v>
      </c>
      <c r="L56" t="s">
        <v>94</v>
      </c>
      <c r="M56">
        <v>5</v>
      </c>
    </row>
    <row r="57" spans="1:13" x14ac:dyDescent="0.3">
      <c r="A57" t="s">
        <v>219</v>
      </c>
      <c r="B57">
        <v>2016</v>
      </c>
      <c r="C57">
        <v>1650000</v>
      </c>
      <c r="D57">
        <v>127700</v>
      </c>
      <c r="E57" t="s">
        <v>14</v>
      </c>
      <c r="F57" t="s">
        <v>175</v>
      </c>
      <c r="G57" t="s">
        <v>169</v>
      </c>
      <c r="H57" t="s">
        <v>23</v>
      </c>
      <c r="I57" t="s">
        <v>220</v>
      </c>
      <c r="J57" t="s">
        <v>221</v>
      </c>
      <c r="K57" t="s">
        <v>222</v>
      </c>
      <c r="L57" t="s">
        <v>223</v>
      </c>
      <c r="M57">
        <v>7</v>
      </c>
    </row>
    <row r="58" spans="1:13" x14ac:dyDescent="0.3">
      <c r="A58" t="s">
        <v>224</v>
      </c>
      <c r="B58">
        <v>2016</v>
      </c>
      <c r="C58">
        <v>950000</v>
      </c>
      <c r="D58">
        <v>99000</v>
      </c>
      <c r="E58" t="s">
        <v>14</v>
      </c>
      <c r="F58" t="s">
        <v>175</v>
      </c>
      <c r="G58" t="s">
        <v>16</v>
      </c>
      <c r="H58" t="s">
        <v>17</v>
      </c>
      <c r="I58" t="s">
        <v>194</v>
      </c>
      <c r="J58" t="s">
        <v>195</v>
      </c>
      <c r="K58" t="s">
        <v>225</v>
      </c>
      <c r="L58" t="s">
        <v>226</v>
      </c>
      <c r="M58">
        <v>7</v>
      </c>
    </row>
    <row r="59" spans="1:13" x14ac:dyDescent="0.3">
      <c r="A59" t="s">
        <v>227</v>
      </c>
      <c r="B59">
        <v>2013</v>
      </c>
      <c r="C59">
        <v>1750000</v>
      </c>
      <c r="D59">
        <v>33900</v>
      </c>
      <c r="E59" t="s">
        <v>14</v>
      </c>
      <c r="F59" t="s">
        <v>175</v>
      </c>
      <c r="G59" t="s">
        <v>169</v>
      </c>
      <c r="H59" t="s">
        <v>23</v>
      </c>
      <c r="I59" t="s">
        <v>228</v>
      </c>
      <c r="J59" t="s">
        <v>229</v>
      </c>
      <c r="K59" t="s">
        <v>230</v>
      </c>
      <c r="L59" t="s">
        <v>231</v>
      </c>
      <c r="M59">
        <v>5</v>
      </c>
    </row>
    <row r="60" spans="1:13" x14ac:dyDescent="0.3">
      <c r="A60" t="s">
        <v>232</v>
      </c>
      <c r="B60">
        <v>2018</v>
      </c>
      <c r="C60">
        <v>1590000</v>
      </c>
      <c r="D60">
        <v>25000</v>
      </c>
      <c r="E60" t="s">
        <v>29</v>
      </c>
      <c r="F60" t="s">
        <v>175</v>
      </c>
      <c r="G60" t="s">
        <v>169</v>
      </c>
      <c r="H60" t="s">
        <v>17</v>
      </c>
      <c r="I60" t="s">
        <v>233</v>
      </c>
      <c r="J60" t="s">
        <v>234</v>
      </c>
      <c r="K60" t="s">
        <v>165</v>
      </c>
      <c r="L60" t="s">
        <v>235</v>
      </c>
      <c r="M60">
        <v>5</v>
      </c>
    </row>
    <row r="61" spans="1:13" x14ac:dyDescent="0.3">
      <c r="A61" t="s">
        <v>236</v>
      </c>
      <c r="B61">
        <v>2013</v>
      </c>
      <c r="C61">
        <v>1689999</v>
      </c>
      <c r="D61">
        <v>50000</v>
      </c>
      <c r="E61" t="s">
        <v>14</v>
      </c>
      <c r="F61" t="s">
        <v>175</v>
      </c>
      <c r="G61" t="s">
        <v>169</v>
      </c>
      <c r="H61" t="s">
        <v>17</v>
      </c>
      <c r="I61" t="s">
        <v>237</v>
      </c>
      <c r="J61" t="s">
        <v>229</v>
      </c>
      <c r="K61" t="s">
        <v>238</v>
      </c>
      <c r="L61" t="s">
        <v>239</v>
      </c>
      <c r="M61">
        <v>5</v>
      </c>
    </row>
    <row r="62" spans="1:13" x14ac:dyDescent="0.3">
      <c r="A62" t="s">
        <v>240</v>
      </c>
      <c r="B62">
        <v>2013</v>
      </c>
      <c r="C62">
        <v>1425000</v>
      </c>
      <c r="D62">
        <v>59000</v>
      </c>
      <c r="E62" t="s">
        <v>14</v>
      </c>
      <c r="F62" t="s">
        <v>175</v>
      </c>
      <c r="G62" t="s">
        <v>169</v>
      </c>
      <c r="H62" t="s">
        <v>17</v>
      </c>
      <c r="I62" t="s">
        <v>241</v>
      </c>
      <c r="J62" t="s">
        <v>200</v>
      </c>
      <c r="K62" t="s">
        <v>242</v>
      </c>
      <c r="L62" t="s">
        <v>243</v>
      </c>
      <c r="M62">
        <v>5</v>
      </c>
    </row>
    <row r="63" spans="1:13" x14ac:dyDescent="0.3">
      <c r="A63" t="s">
        <v>244</v>
      </c>
      <c r="B63">
        <v>2011</v>
      </c>
      <c r="C63">
        <v>265000</v>
      </c>
      <c r="D63">
        <v>120000</v>
      </c>
      <c r="E63" t="s">
        <v>14</v>
      </c>
      <c r="F63" t="s">
        <v>15</v>
      </c>
      <c r="G63" t="s">
        <v>16</v>
      </c>
      <c r="H63" t="s">
        <v>17</v>
      </c>
      <c r="I63" t="s">
        <v>245</v>
      </c>
      <c r="J63" t="s">
        <v>19</v>
      </c>
      <c r="K63" t="s">
        <v>112</v>
      </c>
      <c r="L63" t="s">
        <v>246</v>
      </c>
      <c r="M63">
        <v>5</v>
      </c>
    </row>
    <row r="64" spans="1:13" x14ac:dyDescent="0.3">
      <c r="A64" t="s">
        <v>247</v>
      </c>
      <c r="B64">
        <v>2011</v>
      </c>
      <c r="C64">
        <v>190000</v>
      </c>
      <c r="D64">
        <v>110000</v>
      </c>
      <c r="E64" t="s">
        <v>29</v>
      </c>
      <c r="F64" t="s">
        <v>15</v>
      </c>
      <c r="G64" t="s">
        <v>16</v>
      </c>
      <c r="H64" t="s">
        <v>30</v>
      </c>
      <c r="I64" t="s">
        <v>248</v>
      </c>
      <c r="J64" t="s">
        <v>47</v>
      </c>
      <c r="K64" t="s">
        <v>249</v>
      </c>
      <c r="L64" t="s">
        <v>250</v>
      </c>
      <c r="M64">
        <v>5</v>
      </c>
    </row>
    <row r="65" spans="1:13" x14ac:dyDescent="0.3">
      <c r="A65" t="s">
        <v>251</v>
      </c>
      <c r="B65">
        <v>2013</v>
      </c>
      <c r="C65">
        <v>425000</v>
      </c>
      <c r="D65">
        <v>60000</v>
      </c>
      <c r="E65" t="s">
        <v>14</v>
      </c>
      <c r="F65" t="s">
        <v>15</v>
      </c>
      <c r="G65" t="s">
        <v>16</v>
      </c>
      <c r="H65" t="s">
        <v>17</v>
      </c>
      <c r="I65" t="s">
        <v>252</v>
      </c>
      <c r="J65" t="s">
        <v>37</v>
      </c>
      <c r="K65" t="s">
        <v>253</v>
      </c>
      <c r="L65" t="s">
        <v>254</v>
      </c>
      <c r="M65">
        <v>5</v>
      </c>
    </row>
    <row r="66" spans="1:13" x14ac:dyDescent="0.3">
      <c r="A66" t="s">
        <v>108</v>
      </c>
      <c r="B66">
        <v>2015</v>
      </c>
      <c r="C66">
        <v>630000</v>
      </c>
      <c r="D66">
        <v>147000</v>
      </c>
      <c r="E66" t="s">
        <v>14</v>
      </c>
      <c r="F66" t="s">
        <v>15</v>
      </c>
      <c r="G66" t="s">
        <v>16</v>
      </c>
      <c r="H66" t="s">
        <v>23</v>
      </c>
      <c r="I66" t="s">
        <v>109</v>
      </c>
      <c r="J66" t="s">
        <v>19</v>
      </c>
      <c r="K66" t="s">
        <v>20</v>
      </c>
      <c r="L66" t="s">
        <v>21</v>
      </c>
      <c r="M66">
        <v>5</v>
      </c>
    </row>
    <row r="67" spans="1:13" x14ac:dyDescent="0.3">
      <c r="A67" t="s">
        <v>255</v>
      </c>
      <c r="B67">
        <v>2017</v>
      </c>
      <c r="C67">
        <v>600000</v>
      </c>
      <c r="D67">
        <v>25000</v>
      </c>
      <c r="E67" t="s">
        <v>29</v>
      </c>
      <c r="F67" t="s">
        <v>15</v>
      </c>
      <c r="G67" t="s">
        <v>16</v>
      </c>
      <c r="H67" t="s">
        <v>30</v>
      </c>
      <c r="I67" t="s">
        <v>256</v>
      </c>
      <c r="J67" t="s">
        <v>257</v>
      </c>
      <c r="K67" t="s">
        <v>258</v>
      </c>
      <c r="L67" t="s">
        <v>259</v>
      </c>
      <c r="M67">
        <v>5</v>
      </c>
    </row>
    <row r="68" spans="1:13" x14ac:dyDescent="0.3">
      <c r="A68" t="s">
        <v>118</v>
      </c>
      <c r="B68">
        <v>2019</v>
      </c>
      <c r="C68">
        <v>650000</v>
      </c>
      <c r="D68">
        <v>30000</v>
      </c>
      <c r="E68" t="s">
        <v>29</v>
      </c>
      <c r="F68" t="s">
        <v>15</v>
      </c>
      <c r="G68" t="s">
        <v>16</v>
      </c>
      <c r="H68" t="s">
        <v>17</v>
      </c>
      <c r="I68" t="s">
        <v>119</v>
      </c>
      <c r="J68" t="s">
        <v>47</v>
      </c>
      <c r="K68" t="s">
        <v>120</v>
      </c>
      <c r="L68" t="s">
        <v>121</v>
      </c>
      <c r="M68">
        <v>5</v>
      </c>
    </row>
    <row r="69" spans="1:13" x14ac:dyDescent="0.3">
      <c r="A69" t="s">
        <v>260</v>
      </c>
      <c r="B69">
        <v>2016</v>
      </c>
      <c r="C69">
        <v>540000</v>
      </c>
      <c r="D69">
        <v>40000</v>
      </c>
      <c r="E69" t="s">
        <v>14</v>
      </c>
      <c r="F69" t="s">
        <v>15</v>
      </c>
      <c r="G69" t="s">
        <v>16</v>
      </c>
      <c r="H69" t="s">
        <v>17</v>
      </c>
      <c r="I69" t="s">
        <v>261</v>
      </c>
      <c r="J69" t="s">
        <v>25</v>
      </c>
      <c r="K69" t="s">
        <v>262</v>
      </c>
      <c r="L69" t="s">
        <v>263</v>
      </c>
      <c r="M69">
        <v>5</v>
      </c>
    </row>
    <row r="70" spans="1:13" x14ac:dyDescent="0.3">
      <c r="A70" t="s">
        <v>264</v>
      </c>
      <c r="B70">
        <v>2015</v>
      </c>
      <c r="C70">
        <v>630000</v>
      </c>
      <c r="D70">
        <v>135000</v>
      </c>
      <c r="E70" t="s">
        <v>14</v>
      </c>
      <c r="F70" t="s">
        <v>15</v>
      </c>
      <c r="G70" t="s">
        <v>16</v>
      </c>
      <c r="H70" t="s">
        <v>17</v>
      </c>
      <c r="I70" t="s">
        <v>265</v>
      </c>
      <c r="J70" t="s">
        <v>25</v>
      </c>
      <c r="K70" t="s">
        <v>107</v>
      </c>
      <c r="L70" t="s">
        <v>94</v>
      </c>
      <c r="M70">
        <v>5</v>
      </c>
    </row>
    <row r="71" spans="1:13" x14ac:dyDescent="0.3">
      <c r="A71" t="s">
        <v>266</v>
      </c>
      <c r="B71">
        <v>2018</v>
      </c>
      <c r="C71">
        <v>448000</v>
      </c>
      <c r="D71">
        <v>30000</v>
      </c>
      <c r="E71" t="s">
        <v>29</v>
      </c>
      <c r="F71" t="s">
        <v>15</v>
      </c>
      <c r="G71" t="s">
        <v>169</v>
      </c>
      <c r="H71" t="s">
        <v>17</v>
      </c>
      <c r="I71" t="s">
        <v>267</v>
      </c>
      <c r="J71" t="s">
        <v>152</v>
      </c>
      <c r="K71" t="s">
        <v>86</v>
      </c>
      <c r="L71" t="s">
        <v>153</v>
      </c>
      <c r="M71">
        <v>5</v>
      </c>
    </row>
    <row r="72" spans="1:13" x14ac:dyDescent="0.3">
      <c r="A72" t="s">
        <v>268</v>
      </c>
      <c r="B72">
        <v>2017</v>
      </c>
      <c r="C72">
        <v>500000</v>
      </c>
      <c r="D72">
        <v>80000</v>
      </c>
      <c r="E72" t="s">
        <v>14</v>
      </c>
      <c r="F72" t="s">
        <v>15</v>
      </c>
      <c r="G72" t="s">
        <v>16</v>
      </c>
      <c r="H72" t="s">
        <v>17</v>
      </c>
      <c r="I72" t="s">
        <v>269</v>
      </c>
      <c r="J72" t="s">
        <v>25</v>
      </c>
      <c r="K72" t="s">
        <v>270</v>
      </c>
      <c r="L72" t="s">
        <v>263</v>
      </c>
      <c r="M72">
        <v>5</v>
      </c>
    </row>
    <row r="73" spans="1:13" x14ac:dyDescent="0.3">
      <c r="A73" t="s">
        <v>185</v>
      </c>
      <c r="B73">
        <v>2016</v>
      </c>
      <c r="C73">
        <v>745000</v>
      </c>
      <c r="D73">
        <v>70000</v>
      </c>
      <c r="E73" t="s">
        <v>14</v>
      </c>
      <c r="F73" t="s">
        <v>15</v>
      </c>
      <c r="G73" t="s">
        <v>16</v>
      </c>
      <c r="H73" t="s">
        <v>17</v>
      </c>
      <c r="I73" t="s">
        <v>134</v>
      </c>
      <c r="J73" t="s">
        <v>19</v>
      </c>
      <c r="K73" t="s">
        <v>93</v>
      </c>
      <c r="L73" t="s">
        <v>94</v>
      </c>
      <c r="M73">
        <v>5</v>
      </c>
    </row>
    <row r="74" spans="1:13" x14ac:dyDescent="0.3">
      <c r="A74" t="s">
        <v>271</v>
      </c>
      <c r="B74">
        <v>2019</v>
      </c>
      <c r="C74">
        <v>1025000</v>
      </c>
      <c r="D74">
        <v>9850</v>
      </c>
      <c r="E74" t="s">
        <v>14</v>
      </c>
      <c r="F74" t="s">
        <v>15</v>
      </c>
      <c r="G74" t="s">
        <v>169</v>
      </c>
      <c r="H74" t="s">
        <v>17</v>
      </c>
      <c r="I74" t="s">
        <v>134</v>
      </c>
      <c r="J74" t="s">
        <v>19</v>
      </c>
      <c r="K74" t="s">
        <v>93</v>
      </c>
      <c r="L74" t="s">
        <v>94</v>
      </c>
      <c r="M74">
        <v>5</v>
      </c>
    </row>
    <row r="75" spans="1:13" x14ac:dyDescent="0.3">
      <c r="A75" t="s">
        <v>247</v>
      </c>
      <c r="B75">
        <v>2011</v>
      </c>
      <c r="C75">
        <v>235000</v>
      </c>
      <c r="D75">
        <v>60000</v>
      </c>
      <c r="E75" t="s">
        <v>29</v>
      </c>
      <c r="F75" t="s">
        <v>15</v>
      </c>
      <c r="G75" t="s">
        <v>16</v>
      </c>
      <c r="H75" t="s">
        <v>23</v>
      </c>
      <c r="I75" t="s">
        <v>248</v>
      </c>
      <c r="J75" t="s">
        <v>47</v>
      </c>
      <c r="K75" t="s">
        <v>249</v>
      </c>
      <c r="L75" t="s">
        <v>250</v>
      </c>
      <c r="M75">
        <v>5</v>
      </c>
    </row>
    <row r="76" spans="1:13" x14ac:dyDescent="0.3">
      <c r="A76" t="s">
        <v>272</v>
      </c>
      <c r="B76">
        <v>2016</v>
      </c>
      <c r="C76">
        <v>630000</v>
      </c>
      <c r="D76">
        <v>70000</v>
      </c>
      <c r="E76" t="s">
        <v>14</v>
      </c>
      <c r="F76" t="s">
        <v>15</v>
      </c>
      <c r="G76" t="s">
        <v>16</v>
      </c>
      <c r="H76" t="s">
        <v>17</v>
      </c>
      <c r="I76" t="s">
        <v>273</v>
      </c>
      <c r="J76" t="s">
        <v>19</v>
      </c>
      <c r="K76" t="s">
        <v>20</v>
      </c>
      <c r="L76" t="s">
        <v>21</v>
      </c>
      <c r="M76">
        <v>5</v>
      </c>
    </row>
    <row r="77" spans="1:13" x14ac:dyDescent="0.3">
      <c r="A77" t="s">
        <v>188</v>
      </c>
      <c r="B77">
        <v>2015</v>
      </c>
      <c r="C77">
        <v>1700000</v>
      </c>
      <c r="D77">
        <v>78000</v>
      </c>
      <c r="E77" t="s">
        <v>14</v>
      </c>
      <c r="F77" t="s">
        <v>15</v>
      </c>
      <c r="G77" t="s">
        <v>16</v>
      </c>
      <c r="H77" t="s">
        <v>23</v>
      </c>
      <c r="I77" t="s">
        <v>189</v>
      </c>
      <c r="J77" t="s">
        <v>190</v>
      </c>
      <c r="K77" t="s">
        <v>191</v>
      </c>
      <c r="L77" t="s">
        <v>192</v>
      </c>
      <c r="M77">
        <v>7</v>
      </c>
    </row>
    <row r="78" spans="1:13" x14ac:dyDescent="0.3">
      <c r="A78" t="s">
        <v>274</v>
      </c>
      <c r="B78">
        <v>2013</v>
      </c>
      <c r="C78">
        <v>450000</v>
      </c>
      <c r="D78">
        <v>120000</v>
      </c>
      <c r="E78" t="s">
        <v>14</v>
      </c>
      <c r="F78" t="s">
        <v>15</v>
      </c>
      <c r="G78" t="s">
        <v>16</v>
      </c>
      <c r="H78" t="s">
        <v>23</v>
      </c>
      <c r="I78" t="s">
        <v>275</v>
      </c>
      <c r="J78" t="s">
        <v>19</v>
      </c>
      <c r="K78" t="s">
        <v>20</v>
      </c>
      <c r="L78" t="s">
        <v>21</v>
      </c>
      <c r="M78">
        <v>5</v>
      </c>
    </row>
    <row r="79" spans="1:13" x14ac:dyDescent="0.3">
      <c r="A79" t="s">
        <v>276</v>
      </c>
      <c r="B79">
        <v>2012</v>
      </c>
      <c r="C79">
        <v>450000</v>
      </c>
      <c r="D79">
        <v>120000</v>
      </c>
      <c r="E79" t="s">
        <v>29</v>
      </c>
      <c r="F79" t="s">
        <v>15</v>
      </c>
      <c r="G79" t="s">
        <v>16</v>
      </c>
      <c r="H79" t="s">
        <v>23</v>
      </c>
      <c r="I79" t="s">
        <v>277</v>
      </c>
      <c r="J79" t="s">
        <v>278</v>
      </c>
      <c r="K79" t="s">
        <v>279</v>
      </c>
      <c r="L79" t="s">
        <v>280</v>
      </c>
      <c r="M79">
        <v>7</v>
      </c>
    </row>
    <row r="80" spans="1:13" x14ac:dyDescent="0.3">
      <c r="A80" t="s">
        <v>281</v>
      </c>
      <c r="B80">
        <v>2003</v>
      </c>
      <c r="C80">
        <v>50000</v>
      </c>
      <c r="D80">
        <v>70000</v>
      </c>
      <c r="E80" t="s">
        <v>14</v>
      </c>
      <c r="F80" t="s">
        <v>15</v>
      </c>
      <c r="G80" t="s">
        <v>16</v>
      </c>
      <c r="H80" t="s">
        <v>17</v>
      </c>
    </row>
    <row r="81" spans="1:13" x14ac:dyDescent="0.3">
      <c r="A81" t="s">
        <v>282</v>
      </c>
      <c r="B81">
        <v>2013</v>
      </c>
      <c r="C81">
        <v>450000</v>
      </c>
      <c r="D81">
        <v>170000</v>
      </c>
      <c r="E81" t="s">
        <v>14</v>
      </c>
      <c r="F81" t="s">
        <v>15</v>
      </c>
      <c r="G81" t="s">
        <v>16</v>
      </c>
      <c r="H81" t="s">
        <v>17</v>
      </c>
      <c r="I81" t="s">
        <v>283</v>
      </c>
      <c r="J81" t="s">
        <v>284</v>
      </c>
      <c r="K81" t="s">
        <v>285</v>
      </c>
      <c r="L81" t="s">
        <v>27</v>
      </c>
      <c r="M81">
        <v>5</v>
      </c>
    </row>
    <row r="82" spans="1:13" x14ac:dyDescent="0.3">
      <c r="A82" t="s">
        <v>286</v>
      </c>
      <c r="B82">
        <v>2016</v>
      </c>
      <c r="C82">
        <v>1200000</v>
      </c>
      <c r="D82">
        <v>140000</v>
      </c>
      <c r="E82" t="s">
        <v>14</v>
      </c>
      <c r="F82" t="s">
        <v>15</v>
      </c>
      <c r="G82" t="s">
        <v>16</v>
      </c>
      <c r="H82" t="s">
        <v>17</v>
      </c>
      <c r="I82" t="s">
        <v>194</v>
      </c>
      <c r="J82" t="s">
        <v>195</v>
      </c>
      <c r="K82" t="s">
        <v>225</v>
      </c>
      <c r="L82" t="s">
        <v>226</v>
      </c>
      <c r="M82">
        <v>8</v>
      </c>
    </row>
    <row r="83" spans="1:13" x14ac:dyDescent="0.3">
      <c r="A83" t="s">
        <v>287</v>
      </c>
      <c r="B83">
        <v>2015</v>
      </c>
      <c r="C83">
        <v>610000</v>
      </c>
      <c r="D83">
        <v>90000</v>
      </c>
      <c r="E83" t="s">
        <v>14</v>
      </c>
      <c r="F83" t="s">
        <v>15</v>
      </c>
      <c r="G83" t="s">
        <v>16</v>
      </c>
      <c r="H83" t="s">
        <v>17</v>
      </c>
      <c r="I83" t="s">
        <v>288</v>
      </c>
      <c r="J83" t="s">
        <v>25</v>
      </c>
      <c r="K83" t="s">
        <v>289</v>
      </c>
      <c r="L83" t="s">
        <v>290</v>
      </c>
      <c r="M83">
        <v>5</v>
      </c>
    </row>
    <row r="84" spans="1:13" x14ac:dyDescent="0.3">
      <c r="A84" t="s">
        <v>287</v>
      </c>
      <c r="B84">
        <v>2016</v>
      </c>
      <c r="C84">
        <v>2500000</v>
      </c>
      <c r="D84">
        <v>30000</v>
      </c>
      <c r="E84" t="s">
        <v>29</v>
      </c>
      <c r="F84" t="s">
        <v>15</v>
      </c>
      <c r="G84" t="s">
        <v>169</v>
      </c>
      <c r="H84" t="s">
        <v>23</v>
      </c>
      <c r="I84" t="s">
        <v>291</v>
      </c>
      <c r="J84" t="s">
        <v>292</v>
      </c>
      <c r="K84" t="s">
        <v>293</v>
      </c>
      <c r="L84" t="s">
        <v>294</v>
      </c>
      <c r="M84">
        <v>5</v>
      </c>
    </row>
    <row r="85" spans="1:13" x14ac:dyDescent="0.3">
      <c r="A85" t="s">
        <v>287</v>
      </c>
      <c r="B85">
        <v>2017</v>
      </c>
      <c r="C85">
        <v>484999</v>
      </c>
      <c r="D85">
        <v>10000</v>
      </c>
      <c r="E85" t="s">
        <v>29</v>
      </c>
      <c r="F85" t="s">
        <v>175</v>
      </c>
      <c r="G85" t="s">
        <v>16</v>
      </c>
      <c r="H85" t="s">
        <v>17</v>
      </c>
      <c r="I85" t="s">
        <v>295</v>
      </c>
      <c r="J85" t="s">
        <v>152</v>
      </c>
      <c r="K85" t="s">
        <v>296</v>
      </c>
      <c r="L85" t="s">
        <v>153</v>
      </c>
      <c r="M85">
        <v>5</v>
      </c>
    </row>
    <row r="86" spans="1:13" x14ac:dyDescent="0.3">
      <c r="A86" t="s">
        <v>287</v>
      </c>
      <c r="B86">
        <v>2016</v>
      </c>
      <c r="C86">
        <v>275000</v>
      </c>
      <c r="D86">
        <v>49000</v>
      </c>
      <c r="E86" t="s">
        <v>29</v>
      </c>
      <c r="F86" t="s">
        <v>175</v>
      </c>
      <c r="G86" t="s">
        <v>16</v>
      </c>
      <c r="H86" t="s">
        <v>17</v>
      </c>
      <c r="I86" t="s">
        <v>297</v>
      </c>
      <c r="J86" t="s">
        <v>89</v>
      </c>
      <c r="K86" t="s">
        <v>187</v>
      </c>
      <c r="L86" t="s">
        <v>161</v>
      </c>
      <c r="M86">
        <v>5</v>
      </c>
    </row>
    <row r="87" spans="1:13" x14ac:dyDescent="0.3">
      <c r="A87" t="s">
        <v>287</v>
      </c>
      <c r="B87">
        <v>2016</v>
      </c>
      <c r="C87">
        <v>315000</v>
      </c>
      <c r="D87">
        <v>32000</v>
      </c>
      <c r="E87" t="s">
        <v>29</v>
      </c>
      <c r="F87" t="s">
        <v>175</v>
      </c>
      <c r="G87" t="s">
        <v>16</v>
      </c>
      <c r="H87" t="s">
        <v>17</v>
      </c>
      <c r="I87" t="s">
        <v>123</v>
      </c>
      <c r="J87" t="s">
        <v>57</v>
      </c>
      <c r="K87" t="s">
        <v>124</v>
      </c>
      <c r="L87" t="s">
        <v>125</v>
      </c>
      <c r="M87">
        <v>5</v>
      </c>
    </row>
    <row r="88" spans="1:13" x14ac:dyDescent="0.3">
      <c r="A88" t="s">
        <v>287</v>
      </c>
      <c r="B88">
        <v>2016</v>
      </c>
      <c r="C88">
        <v>275000</v>
      </c>
      <c r="D88">
        <v>38000</v>
      </c>
      <c r="E88" t="s">
        <v>29</v>
      </c>
      <c r="F88" t="s">
        <v>175</v>
      </c>
      <c r="G88" t="s">
        <v>169</v>
      </c>
      <c r="H88" t="s">
        <v>17</v>
      </c>
      <c r="I88" t="s">
        <v>123</v>
      </c>
      <c r="J88" t="s">
        <v>57</v>
      </c>
      <c r="K88" t="s">
        <v>124</v>
      </c>
      <c r="L88" t="s">
        <v>125</v>
      </c>
      <c r="M88">
        <v>5</v>
      </c>
    </row>
    <row r="89" spans="1:13" x14ac:dyDescent="0.3">
      <c r="A89" t="s">
        <v>287</v>
      </c>
      <c r="B89">
        <v>2015</v>
      </c>
      <c r="C89">
        <v>475000</v>
      </c>
      <c r="D89">
        <v>78000</v>
      </c>
      <c r="E89" t="s">
        <v>14</v>
      </c>
      <c r="F89" t="s">
        <v>175</v>
      </c>
      <c r="G89" t="s">
        <v>16</v>
      </c>
      <c r="H89" t="s">
        <v>17</v>
      </c>
    </row>
    <row r="90" spans="1:13" x14ac:dyDescent="0.3">
      <c r="A90" t="s">
        <v>287</v>
      </c>
      <c r="B90">
        <v>2012</v>
      </c>
      <c r="C90">
        <v>290000</v>
      </c>
      <c r="D90">
        <v>28000</v>
      </c>
      <c r="E90" t="s">
        <v>29</v>
      </c>
      <c r="F90" t="s">
        <v>175</v>
      </c>
      <c r="G90" t="s">
        <v>16</v>
      </c>
      <c r="H90" t="s">
        <v>17</v>
      </c>
      <c r="I90" t="s">
        <v>298</v>
      </c>
      <c r="J90" t="s">
        <v>299</v>
      </c>
      <c r="K90" t="s">
        <v>300</v>
      </c>
      <c r="L90" t="s">
        <v>301</v>
      </c>
      <c r="M90">
        <v>5</v>
      </c>
    </row>
    <row r="91" spans="1:13" x14ac:dyDescent="0.3">
      <c r="A91" t="s">
        <v>287</v>
      </c>
      <c r="B91">
        <v>2017</v>
      </c>
      <c r="C91">
        <v>280000</v>
      </c>
      <c r="D91">
        <v>32000</v>
      </c>
      <c r="E91" t="s">
        <v>29</v>
      </c>
      <c r="F91" t="s">
        <v>175</v>
      </c>
      <c r="G91" t="s">
        <v>16</v>
      </c>
      <c r="H91" t="s">
        <v>17</v>
      </c>
      <c r="I91" t="s">
        <v>137</v>
      </c>
      <c r="J91" t="s">
        <v>57</v>
      </c>
      <c r="K91" t="s">
        <v>138</v>
      </c>
      <c r="L91" t="s">
        <v>139</v>
      </c>
      <c r="M91">
        <v>5</v>
      </c>
    </row>
    <row r="92" spans="1:13" x14ac:dyDescent="0.3">
      <c r="A92" t="s">
        <v>287</v>
      </c>
      <c r="B92">
        <v>2010</v>
      </c>
      <c r="C92">
        <v>225000</v>
      </c>
      <c r="D92">
        <v>44000</v>
      </c>
      <c r="E92" t="s">
        <v>51</v>
      </c>
      <c r="F92" t="s">
        <v>175</v>
      </c>
      <c r="G92" t="s">
        <v>169</v>
      </c>
      <c r="H92" t="s">
        <v>17</v>
      </c>
      <c r="I92" t="s">
        <v>302</v>
      </c>
      <c r="J92" t="s">
        <v>152</v>
      </c>
      <c r="K92" t="s">
        <v>303</v>
      </c>
      <c r="L92" t="s">
        <v>304</v>
      </c>
      <c r="M92">
        <v>5</v>
      </c>
    </row>
    <row r="93" spans="1:13" x14ac:dyDescent="0.3">
      <c r="A93" t="s">
        <v>305</v>
      </c>
      <c r="B93">
        <v>2015</v>
      </c>
      <c r="C93">
        <v>455000</v>
      </c>
      <c r="D93">
        <v>42000</v>
      </c>
      <c r="E93" t="s">
        <v>29</v>
      </c>
      <c r="F93" t="s">
        <v>175</v>
      </c>
      <c r="G93" t="s">
        <v>16</v>
      </c>
      <c r="H93" t="s">
        <v>17</v>
      </c>
      <c r="I93" t="s">
        <v>306</v>
      </c>
      <c r="J93" t="s">
        <v>89</v>
      </c>
      <c r="K93" t="s">
        <v>20</v>
      </c>
      <c r="L93" t="s">
        <v>307</v>
      </c>
      <c r="M93">
        <v>5</v>
      </c>
    </row>
    <row r="94" spans="1:13" x14ac:dyDescent="0.3">
      <c r="A94" t="s">
        <v>308</v>
      </c>
      <c r="B94">
        <v>2015</v>
      </c>
      <c r="C94">
        <v>351000</v>
      </c>
      <c r="D94">
        <v>45000</v>
      </c>
      <c r="E94" t="s">
        <v>29</v>
      </c>
      <c r="F94" t="s">
        <v>175</v>
      </c>
      <c r="G94" t="s">
        <v>16</v>
      </c>
      <c r="H94" t="s">
        <v>23</v>
      </c>
      <c r="I94" t="s">
        <v>298</v>
      </c>
      <c r="J94" t="s">
        <v>299</v>
      </c>
      <c r="K94" t="s">
        <v>300</v>
      </c>
      <c r="L94" t="s">
        <v>301</v>
      </c>
      <c r="M94">
        <v>5</v>
      </c>
    </row>
    <row r="95" spans="1:13" x14ac:dyDescent="0.3">
      <c r="A95" t="s">
        <v>309</v>
      </c>
      <c r="B95">
        <v>2012</v>
      </c>
      <c r="C95">
        <v>535000</v>
      </c>
      <c r="D95">
        <v>12000</v>
      </c>
      <c r="E95" t="s">
        <v>29</v>
      </c>
      <c r="F95" t="s">
        <v>175</v>
      </c>
      <c r="G95" t="s">
        <v>16</v>
      </c>
      <c r="H95" t="s">
        <v>23</v>
      </c>
      <c r="I95" t="s">
        <v>310</v>
      </c>
      <c r="J95" t="s">
        <v>284</v>
      </c>
      <c r="K95" t="s">
        <v>285</v>
      </c>
      <c r="L95" t="s">
        <v>311</v>
      </c>
      <c r="M95">
        <v>5</v>
      </c>
    </row>
    <row r="96" spans="1:13" x14ac:dyDescent="0.3">
      <c r="A96" t="s">
        <v>312</v>
      </c>
      <c r="B96">
        <v>2009</v>
      </c>
      <c r="C96">
        <v>175000</v>
      </c>
      <c r="D96">
        <v>55500</v>
      </c>
      <c r="E96" t="s">
        <v>29</v>
      </c>
      <c r="F96" t="s">
        <v>175</v>
      </c>
      <c r="G96" t="s">
        <v>16</v>
      </c>
      <c r="H96" t="s">
        <v>17</v>
      </c>
      <c r="I96" t="s">
        <v>127</v>
      </c>
      <c r="J96" t="s">
        <v>152</v>
      </c>
      <c r="K96" t="s">
        <v>63</v>
      </c>
      <c r="L96" t="s">
        <v>153</v>
      </c>
      <c r="M96">
        <v>5</v>
      </c>
    </row>
    <row r="97" spans="1:13" x14ac:dyDescent="0.3">
      <c r="A97" t="s">
        <v>313</v>
      </c>
      <c r="B97">
        <v>2013</v>
      </c>
      <c r="C97">
        <v>525000</v>
      </c>
      <c r="D97">
        <v>61500</v>
      </c>
      <c r="E97" t="s">
        <v>29</v>
      </c>
      <c r="F97" t="s">
        <v>175</v>
      </c>
      <c r="G97" t="s">
        <v>16</v>
      </c>
      <c r="H97" t="s">
        <v>17</v>
      </c>
      <c r="I97" t="s">
        <v>183</v>
      </c>
      <c r="J97" t="s">
        <v>47</v>
      </c>
      <c r="K97" t="s">
        <v>314</v>
      </c>
      <c r="L97" t="s">
        <v>315</v>
      </c>
      <c r="M97">
        <v>5</v>
      </c>
    </row>
    <row r="98" spans="1:13" x14ac:dyDescent="0.3">
      <c r="A98" t="s">
        <v>316</v>
      </c>
      <c r="B98">
        <v>2016</v>
      </c>
      <c r="C98">
        <v>600000</v>
      </c>
      <c r="D98">
        <v>150000</v>
      </c>
      <c r="E98" t="s">
        <v>14</v>
      </c>
      <c r="F98" t="s">
        <v>15</v>
      </c>
      <c r="G98" t="s">
        <v>16</v>
      </c>
      <c r="H98" t="s">
        <v>17</v>
      </c>
      <c r="I98" t="s">
        <v>109</v>
      </c>
      <c r="J98" t="s">
        <v>19</v>
      </c>
      <c r="K98" t="s">
        <v>20</v>
      </c>
      <c r="L98" t="s">
        <v>21</v>
      </c>
      <c r="M98">
        <v>5</v>
      </c>
    </row>
    <row r="99" spans="1:13" x14ac:dyDescent="0.3">
      <c r="A99" t="s">
        <v>317</v>
      </c>
      <c r="B99">
        <v>2016</v>
      </c>
      <c r="C99">
        <v>565000</v>
      </c>
      <c r="D99">
        <v>72000</v>
      </c>
      <c r="E99" t="s">
        <v>29</v>
      </c>
      <c r="F99" t="s">
        <v>175</v>
      </c>
      <c r="G99" t="s">
        <v>169</v>
      </c>
      <c r="H99" t="s">
        <v>17</v>
      </c>
      <c r="I99" t="s">
        <v>318</v>
      </c>
      <c r="J99" t="s">
        <v>47</v>
      </c>
      <c r="K99" t="s">
        <v>90</v>
      </c>
      <c r="L99" t="s">
        <v>319</v>
      </c>
      <c r="M99">
        <v>5</v>
      </c>
    </row>
    <row r="100" spans="1:13" x14ac:dyDescent="0.3">
      <c r="A100" t="s">
        <v>320</v>
      </c>
      <c r="B100">
        <v>2008</v>
      </c>
      <c r="C100">
        <v>120000</v>
      </c>
      <c r="D100">
        <v>68000</v>
      </c>
      <c r="E100" t="s">
        <v>29</v>
      </c>
      <c r="F100" t="s">
        <v>175</v>
      </c>
      <c r="G100" t="s">
        <v>16</v>
      </c>
      <c r="H100" t="s">
        <v>30</v>
      </c>
      <c r="I100" t="s">
        <v>95</v>
      </c>
      <c r="J100" t="s">
        <v>57</v>
      </c>
      <c r="K100" t="s">
        <v>96</v>
      </c>
      <c r="L100" t="s">
        <v>97</v>
      </c>
      <c r="M100">
        <v>5</v>
      </c>
    </row>
    <row r="101" spans="1:13" x14ac:dyDescent="0.3">
      <c r="A101" t="s">
        <v>321</v>
      </c>
      <c r="B101">
        <v>2017</v>
      </c>
      <c r="C101">
        <v>725000</v>
      </c>
      <c r="D101">
        <v>110000</v>
      </c>
      <c r="E101" t="s">
        <v>14</v>
      </c>
      <c r="F101" t="s">
        <v>15</v>
      </c>
      <c r="G101" t="s">
        <v>16</v>
      </c>
      <c r="H101" t="s">
        <v>17</v>
      </c>
      <c r="I101" t="s">
        <v>99</v>
      </c>
      <c r="J101" t="s">
        <v>37</v>
      </c>
      <c r="K101" t="s">
        <v>100</v>
      </c>
      <c r="L101" t="s">
        <v>101</v>
      </c>
      <c r="M101">
        <v>5</v>
      </c>
    </row>
    <row r="102" spans="1:13" x14ac:dyDescent="0.3">
      <c r="A102" t="s">
        <v>322</v>
      </c>
      <c r="B102">
        <v>2009</v>
      </c>
      <c r="C102">
        <v>185000</v>
      </c>
      <c r="D102">
        <v>77000</v>
      </c>
      <c r="E102" t="s">
        <v>29</v>
      </c>
      <c r="F102" t="s">
        <v>175</v>
      </c>
      <c r="G102" t="s">
        <v>16</v>
      </c>
      <c r="H102" t="s">
        <v>23</v>
      </c>
      <c r="I102" t="s">
        <v>323</v>
      </c>
      <c r="J102" t="s">
        <v>152</v>
      </c>
      <c r="K102" t="s">
        <v>187</v>
      </c>
      <c r="L102" t="s">
        <v>153</v>
      </c>
      <c r="M102">
        <v>5</v>
      </c>
    </row>
    <row r="103" spans="1:13" x14ac:dyDescent="0.3">
      <c r="A103" t="s">
        <v>324</v>
      </c>
      <c r="B103">
        <v>2010</v>
      </c>
      <c r="C103">
        <v>200000</v>
      </c>
      <c r="D103">
        <v>100000</v>
      </c>
      <c r="E103" t="s">
        <v>14</v>
      </c>
      <c r="F103" t="s">
        <v>15</v>
      </c>
      <c r="G103" t="s">
        <v>16</v>
      </c>
      <c r="H103" t="s">
        <v>23</v>
      </c>
      <c r="I103" t="s">
        <v>325</v>
      </c>
      <c r="J103" t="s">
        <v>19</v>
      </c>
      <c r="K103" t="s">
        <v>38</v>
      </c>
      <c r="L103" t="s">
        <v>246</v>
      </c>
      <c r="M103">
        <v>5</v>
      </c>
    </row>
    <row r="104" spans="1:13" x14ac:dyDescent="0.3">
      <c r="A104" t="s">
        <v>326</v>
      </c>
      <c r="B104">
        <v>2019</v>
      </c>
      <c r="C104">
        <v>615000</v>
      </c>
      <c r="D104">
        <v>10000</v>
      </c>
      <c r="E104" t="s">
        <v>29</v>
      </c>
      <c r="F104" t="s">
        <v>15</v>
      </c>
      <c r="G104" t="s">
        <v>16</v>
      </c>
      <c r="H104" t="s">
        <v>17</v>
      </c>
      <c r="I104" t="s">
        <v>327</v>
      </c>
      <c r="J104" t="s">
        <v>47</v>
      </c>
      <c r="K104" t="s">
        <v>328</v>
      </c>
      <c r="L104" t="s">
        <v>329</v>
      </c>
      <c r="M104">
        <v>5</v>
      </c>
    </row>
    <row r="105" spans="1:13" x14ac:dyDescent="0.3">
      <c r="A105" t="s">
        <v>330</v>
      </c>
      <c r="B105">
        <v>2016</v>
      </c>
      <c r="C105">
        <v>270000</v>
      </c>
      <c r="D105">
        <v>100000</v>
      </c>
      <c r="E105" t="s">
        <v>29</v>
      </c>
      <c r="F105" t="s">
        <v>15</v>
      </c>
      <c r="G105" t="s">
        <v>16</v>
      </c>
      <c r="H105" t="s">
        <v>30</v>
      </c>
      <c r="I105" t="s">
        <v>331</v>
      </c>
      <c r="J105" t="s">
        <v>257</v>
      </c>
      <c r="K105" t="s">
        <v>332</v>
      </c>
      <c r="L105" t="s">
        <v>333</v>
      </c>
      <c r="M105">
        <v>7</v>
      </c>
    </row>
    <row r="106" spans="1:13" x14ac:dyDescent="0.3">
      <c r="A106" t="s">
        <v>334</v>
      </c>
      <c r="B106">
        <v>2018</v>
      </c>
      <c r="C106">
        <v>610000</v>
      </c>
      <c r="D106">
        <v>35000</v>
      </c>
      <c r="E106" t="s">
        <v>29</v>
      </c>
      <c r="F106" t="s">
        <v>15</v>
      </c>
      <c r="G106" t="s">
        <v>16</v>
      </c>
      <c r="H106" t="s">
        <v>17</v>
      </c>
      <c r="I106" t="s">
        <v>119</v>
      </c>
      <c r="J106" t="s">
        <v>47</v>
      </c>
      <c r="K106" t="s">
        <v>120</v>
      </c>
      <c r="L106" t="s">
        <v>121</v>
      </c>
      <c r="M106">
        <v>5</v>
      </c>
    </row>
    <row r="107" spans="1:13" x14ac:dyDescent="0.3">
      <c r="A107" t="s">
        <v>335</v>
      </c>
      <c r="B107">
        <v>2014</v>
      </c>
      <c r="C107">
        <v>625000</v>
      </c>
      <c r="D107">
        <v>70000</v>
      </c>
      <c r="E107" t="s">
        <v>14</v>
      </c>
      <c r="F107" t="s">
        <v>15</v>
      </c>
      <c r="G107" t="s">
        <v>169</v>
      </c>
      <c r="H107" t="s">
        <v>23</v>
      </c>
      <c r="I107" t="s">
        <v>336</v>
      </c>
      <c r="J107" t="s">
        <v>164</v>
      </c>
      <c r="K107" t="s">
        <v>337</v>
      </c>
      <c r="L107" t="s">
        <v>338</v>
      </c>
      <c r="M107">
        <v>8</v>
      </c>
    </row>
    <row r="108" spans="1:13" x14ac:dyDescent="0.3">
      <c r="A108" t="s">
        <v>339</v>
      </c>
      <c r="B108">
        <v>2020</v>
      </c>
      <c r="C108">
        <v>400000</v>
      </c>
      <c r="D108">
        <v>5000</v>
      </c>
      <c r="E108" t="s">
        <v>29</v>
      </c>
      <c r="F108" t="s">
        <v>15</v>
      </c>
      <c r="G108" t="s">
        <v>16</v>
      </c>
      <c r="H108" t="s">
        <v>23</v>
      </c>
      <c r="I108" t="s">
        <v>340</v>
      </c>
      <c r="J108" t="s">
        <v>341</v>
      </c>
      <c r="K108" t="s">
        <v>342</v>
      </c>
      <c r="L108" t="s">
        <v>343</v>
      </c>
      <c r="M108">
        <v>5</v>
      </c>
    </row>
    <row r="109" spans="1:13" x14ac:dyDescent="0.3">
      <c r="A109" t="s">
        <v>344</v>
      </c>
      <c r="B109">
        <v>2017</v>
      </c>
      <c r="C109">
        <v>866000</v>
      </c>
      <c r="D109">
        <v>37800</v>
      </c>
      <c r="E109" t="s">
        <v>29</v>
      </c>
      <c r="F109" t="s">
        <v>15</v>
      </c>
      <c r="G109" t="s">
        <v>16</v>
      </c>
      <c r="H109" t="s">
        <v>17</v>
      </c>
      <c r="I109" t="s">
        <v>155</v>
      </c>
      <c r="J109" t="s">
        <v>156</v>
      </c>
      <c r="K109" t="s">
        <v>157</v>
      </c>
      <c r="L109" t="s">
        <v>158</v>
      </c>
      <c r="M109">
        <v>5</v>
      </c>
    </row>
    <row r="110" spans="1:13" x14ac:dyDescent="0.3">
      <c r="A110" t="s">
        <v>345</v>
      </c>
      <c r="B110">
        <v>2010</v>
      </c>
      <c r="C110">
        <v>700000</v>
      </c>
      <c r="D110">
        <v>114000</v>
      </c>
      <c r="E110" t="s">
        <v>29</v>
      </c>
      <c r="F110" t="s">
        <v>15</v>
      </c>
      <c r="G110" t="s">
        <v>16</v>
      </c>
      <c r="H110" t="s">
        <v>17</v>
      </c>
      <c r="I110" t="s">
        <v>346</v>
      </c>
      <c r="J110" t="s">
        <v>234</v>
      </c>
      <c r="K110" t="s">
        <v>347</v>
      </c>
      <c r="L110" t="s">
        <v>348</v>
      </c>
      <c r="M110">
        <v>5</v>
      </c>
    </row>
    <row r="111" spans="1:13" x14ac:dyDescent="0.3">
      <c r="A111" t="s">
        <v>349</v>
      </c>
      <c r="B111">
        <v>2010</v>
      </c>
      <c r="C111">
        <v>300000</v>
      </c>
      <c r="D111">
        <v>48000</v>
      </c>
      <c r="E111" t="s">
        <v>29</v>
      </c>
      <c r="F111" t="s">
        <v>15</v>
      </c>
      <c r="G111" t="s">
        <v>16</v>
      </c>
      <c r="H111" t="s">
        <v>17</v>
      </c>
      <c r="I111" t="s">
        <v>350</v>
      </c>
      <c r="J111" t="s">
        <v>351</v>
      </c>
      <c r="K111" t="s">
        <v>352</v>
      </c>
      <c r="L111" t="s">
        <v>353</v>
      </c>
      <c r="M111">
        <v>5</v>
      </c>
    </row>
    <row r="112" spans="1:13" x14ac:dyDescent="0.3">
      <c r="A112" t="s">
        <v>354</v>
      </c>
      <c r="B112">
        <v>2019</v>
      </c>
      <c r="C112">
        <v>1700000</v>
      </c>
      <c r="D112">
        <v>32000</v>
      </c>
      <c r="E112" t="s">
        <v>14</v>
      </c>
      <c r="F112" t="s">
        <v>15</v>
      </c>
      <c r="G112" t="s">
        <v>16</v>
      </c>
      <c r="H112" t="s">
        <v>17</v>
      </c>
      <c r="I112" t="s">
        <v>355</v>
      </c>
      <c r="J112" t="s">
        <v>164</v>
      </c>
      <c r="K112" t="s">
        <v>356</v>
      </c>
      <c r="L112" t="s">
        <v>357</v>
      </c>
      <c r="M112">
        <v>7</v>
      </c>
    </row>
    <row r="113" spans="1:13" x14ac:dyDescent="0.3">
      <c r="A113" t="s">
        <v>358</v>
      </c>
      <c r="B113">
        <v>2016</v>
      </c>
      <c r="C113">
        <v>375000</v>
      </c>
      <c r="D113">
        <v>100000</v>
      </c>
      <c r="E113" t="s">
        <v>14</v>
      </c>
      <c r="F113" t="s">
        <v>15</v>
      </c>
      <c r="G113" t="s">
        <v>16</v>
      </c>
      <c r="H113" t="s">
        <v>17</v>
      </c>
      <c r="I113" t="s">
        <v>359</v>
      </c>
      <c r="J113" t="s">
        <v>360</v>
      </c>
      <c r="K113" t="s">
        <v>361</v>
      </c>
      <c r="L113" t="s">
        <v>362</v>
      </c>
      <c r="M113">
        <v>5</v>
      </c>
    </row>
    <row r="114" spans="1:13" x14ac:dyDescent="0.3">
      <c r="A114" t="s">
        <v>363</v>
      </c>
      <c r="B114">
        <v>2013</v>
      </c>
      <c r="C114">
        <v>522000</v>
      </c>
      <c r="D114">
        <v>150000</v>
      </c>
      <c r="E114" t="s">
        <v>14</v>
      </c>
      <c r="F114" t="s">
        <v>15</v>
      </c>
      <c r="G114" t="s">
        <v>16</v>
      </c>
      <c r="H114" t="s">
        <v>23</v>
      </c>
      <c r="I114" t="s">
        <v>364</v>
      </c>
      <c r="J114" t="s">
        <v>365</v>
      </c>
      <c r="K114" t="s">
        <v>366</v>
      </c>
      <c r="L114" t="s">
        <v>367</v>
      </c>
      <c r="M114">
        <v>5</v>
      </c>
    </row>
    <row r="115" spans="1:13" x14ac:dyDescent="0.3">
      <c r="A115" t="s">
        <v>368</v>
      </c>
      <c r="B115">
        <v>2013</v>
      </c>
      <c r="C115">
        <v>451999</v>
      </c>
      <c r="D115">
        <v>69000</v>
      </c>
      <c r="E115" t="s">
        <v>14</v>
      </c>
      <c r="F115" t="s">
        <v>15</v>
      </c>
      <c r="G115" t="s">
        <v>16</v>
      </c>
      <c r="H115" t="s">
        <v>17</v>
      </c>
      <c r="I115" t="s">
        <v>369</v>
      </c>
      <c r="J115" t="s">
        <v>37</v>
      </c>
      <c r="K115" t="s">
        <v>253</v>
      </c>
      <c r="L115" t="s">
        <v>254</v>
      </c>
      <c r="M115">
        <v>5</v>
      </c>
    </row>
    <row r="116" spans="1:13" x14ac:dyDescent="0.3">
      <c r="A116" t="s">
        <v>370</v>
      </c>
      <c r="B116">
        <v>2009</v>
      </c>
      <c r="C116">
        <v>300000</v>
      </c>
      <c r="D116">
        <v>100000</v>
      </c>
      <c r="E116" t="s">
        <v>29</v>
      </c>
      <c r="F116" t="s">
        <v>15</v>
      </c>
      <c r="G116" t="s">
        <v>16</v>
      </c>
      <c r="H116" t="s">
        <v>23</v>
      </c>
      <c r="I116" t="s">
        <v>371</v>
      </c>
      <c r="J116" t="s">
        <v>234</v>
      </c>
      <c r="K116" t="s">
        <v>372</v>
      </c>
      <c r="L116" t="s">
        <v>235</v>
      </c>
      <c r="M116">
        <v>5</v>
      </c>
    </row>
    <row r="117" spans="1:13" x14ac:dyDescent="0.3">
      <c r="A117" t="s">
        <v>373</v>
      </c>
      <c r="B117">
        <v>2020</v>
      </c>
      <c r="C117">
        <v>475000</v>
      </c>
      <c r="D117">
        <v>13000</v>
      </c>
      <c r="E117" t="s">
        <v>29</v>
      </c>
      <c r="F117" t="s">
        <v>15</v>
      </c>
      <c r="G117" t="s">
        <v>16</v>
      </c>
      <c r="H117" t="s">
        <v>17</v>
      </c>
      <c r="I117" t="s">
        <v>374</v>
      </c>
      <c r="J117" t="s">
        <v>152</v>
      </c>
      <c r="K117" t="s">
        <v>296</v>
      </c>
      <c r="L117" t="s">
        <v>153</v>
      </c>
      <c r="M117">
        <v>5</v>
      </c>
    </row>
    <row r="118" spans="1:13" x14ac:dyDescent="0.3">
      <c r="A118" t="s">
        <v>375</v>
      </c>
      <c r="B118">
        <v>2016</v>
      </c>
      <c r="C118">
        <v>780000</v>
      </c>
      <c r="D118">
        <v>60000</v>
      </c>
      <c r="E118" t="s">
        <v>14</v>
      </c>
      <c r="F118" t="s">
        <v>15</v>
      </c>
      <c r="G118" t="s">
        <v>16</v>
      </c>
      <c r="H118" t="s">
        <v>17</v>
      </c>
      <c r="I118" t="s">
        <v>134</v>
      </c>
      <c r="J118" t="s">
        <v>19</v>
      </c>
      <c r="K118" t="s">
        <v>93</v>
      </c>
      <c r="L118" t="s">
        <v>94</v>
      </c>
      <c r="M118">
        <v>5</v>
      </c>
    </row>
    <row r="119" spans="1:13" x14ac:dyDescent="0.3">
      <c r="A119" t="s">
        <v>376</v>
      </c>
      <c r="B119">
        <v>2017</v>
      </c>
      <c r="C119">
        <v>595000</v>
      </c>
      <c r="D119">
        <v>40000</v>
      </c>
      <c r="E119" t="s">
        <v>29</v>
      </c>
      <c r="F119" t="s">
        <v>15</v>
      </c>
      <c r="G119" t="s">
        <v>16</v>
      </c>
      <c r="H119" t="s">
        <v>17</v>
      </c>
      <c r="I119" t="s">
        <v>377</v>
      </c>
      <c r="J119" t="s">
        <v>47</v>
      </c>
      <c r="K119" t="s">
        <v>184</v>
      </c>
      <c r="L119" t="s">
        <v>121</v>
      </c>
      <c r="M119">
        <v>5</v>
      </c>
    </row>
    <row r="120" spans="1:13" x14ac:dyDescent="0.3">
      <c r="A120" t="s">
        <v>378</v>
      </c>
      <c r="B120">
        <v>2017</v>
      </c>
      <c r="C120">
        <v>440000</v>
      </c>
      <c r="D120">
        <v>35000</v>
      </c>
      <c r="E120" t="s">
        <v>29</v>
      </c>
      <c r="F120" t="s">
        <v>15</v>
      </c>
      <c r="G120" t="s">
        <v>16</v>
      </c>
      <c r="H120" t="s">
        <v>17</v>
      </c>
      <c r="I120" t="s">
        <v>267</v>
      </c>
      <c r="J120" t="s">
        <v>152</v>
      </c>
      <c r="K120" t="s">
        <v>296</v>
      </c>
      <c r="L120" t="s">
        <v>153</v>
      </c>
      <c r="M120">
        <v>5</v>
      </c>
    </row>
    <row r="121" spans="1:13" x14ac:dyDescent="0.3">
      <c r="A121" t="s">
        <v>379</v>
      </c>
      <c r="B121">
        <v>2010</v>
      </c>
      <c r="C121">
        <v>300000</v>
      </c>
      <c r="D121">
        <v>120000</v>
      </c>
      <c r="E121" t="s">
        <v>14</v>
      </c>
      <c r="F121" t="s">
        <v>15</v>
      </c>
      <c r="G121" t="s">
        <v>16</v>
      </c>
      <c r="H121" t="s">
        <v>23</v>
      </c>
    </row>
    <row r="122" spans="1:13" x14ac:dyDescent="0.3">
      <c r="A122" t="s">
        <v>380</v>
      </c>
      <c r="B122">
        <v>2014</v>
      </c>
      <c r="C122">
        <v>400000</v>
      </c>
      <c r="D122">
        <v>70000</v>
      </c>
      <c r="E122" t="s">
        <v>14</v>
      </c>
      <c r="F122" t="s">
        <v>15</v>
      </c>
      <c r="G122" t="s">
        <v>16</v>
      </c>
      <c r="H122" t="s">
        <v>30</v>
      </c>
      <c r="I122" t="s">
        <v>381</v>
      </c>
      <c r="J122" t="s">
        <v>72</v>
      </c>
      <c r="K122" t="s">
        <v>382</v>
      </c>
      <c r="L122" t="s">
        <v>383</v>
      </c>
      <c r="M122">
        <v>5</v>
      </c>
    </row>
    <row r="123" spans="1:13" x14ac:dyDescent="0.3">
      <c r="A123" t="s">
        <v>384</v>
      </c>
      <c r="B123">
        <v>2016</v>
      </c>
      <c r="C123">
        <v>1140000</v>
      </c>
      <c r="D123">
        <v>50000</v>
      </c>
      <c r="E123" t="s">
        <v>14</v>
      </c>
      <c r="F123" t="s">
        <v>15</v>
      </c>
      <c r="G123" t="s">
        <v>16</v>
      </c>
      <c r="H123" t="s">
        <v>17</v>
      </c>
      <c r="I123" t="s">
        <v>385</v>
      </c>
      <c r="J123" t="s">
        <v>365</v>
      </c>
      <c r="K123" t="s">
        <v>386</v>
      </c>
      <c r="L123" t="s">
        <v>387</v>
      </c>
      <c r="M123">
        <v>5</v>
      </c>
    </row>
    <row r="124" spans="1:13" x14ac:dyDescent="0.3">
      <c r="A124" t="s">
        <v>388</v>
      </c>
      <c r="B124">
        <v>2017</v>
      </c>
      <c r="C124">
        <v>850000</v>
      </c>
      <c r="D124">
        <v>76139</v>
      </c>
      <c r="E124" t="s">
        <v>14</v>
      </c>
      <c r="F124" t="s">
        <v>15</v>
      </c>
      <c r="G124" t="s">
        <v>16</v>
      </c>
      <c r="H124" t="s">
        <v>17</v>
      </c>
      <c r="I124" t="s">
        <v>36</v>
      </c>
      <c r="J124" t="s">
        <v>25</v>
      </c>
      <c r="K124" t="s">
        <v>389</v>
      </c>
      <c r="L124" t="s">
        <v>290</v>
      </c>
      <c r="M124">
        <v>5</v>
      </c>
    </row>
    <row r="125" spans="1:13" x14ac:dyDescent="0.3">
      <c r="A125" t="s">
        <v>80</v>
      </c>
      <c r="B125">
        <v>2012</v>
      </c>
      <c r="C125">
        <v>370000</v>
      </c>
      <c r="D125">
        <v>175000</v>
      </c>
      <c r="E125" t="s">
        <v>14</v>
      </c>
      <c r="F125" t="s">
        <v>15</v>
      </c>
      <c r="G125" t="s">
        <v>16</v>
      </c>
      <c r="H125" t="s">
        <v>390</v>
      </c>
      <c r="I125" t="s">
        <v>81</v>
      </c>
      <c r="J125" t="s">
        <v>19</v>
      </c>
      <c r="K125" t="s">
        <v>82</v>
      </c>
      <c r="L125" t="s">
        <v>21</v>
      </c>
      <c r="M125">
        <v>5</v>
      </c>
    </row>
    <row r="126" spans="1:13" x14ac:dyDescent="0.3">
      <c r="A126" t="s">
        <v>391</v>
      </c>
      <c r="B126">
        <v>2018</v>
      </c>
      <c r="C126">
        <v>350000</v>
      </c>
      <c r="D126">
        <v>25000</v>
      </c>
      <c r="E126" t="s">
        <v>29</v>
      </c>
      <c r="F126" t="s">
        <v>15</v>
      </c>
      <c r="G126" t="s">
        <v>16</v>
      </c>
      <c r="H126" t="s">
        <v>17</v>
      </c>
      <c r="I126" t="s">
        <v>392</v>
      </c>
      <c r="J126" t="s">
        <v>393</v>
      </c>
      <c r="K126" t="s">
        <v>86</v>
      </c>
      <c r="L126" t="s">
        <v>394</v>
      </c>
      <c r="M126">
        <v>5</v>
      </c>
    </row>
    <row r="127" spans="1:13" x14ac:dyDescent="0.3">
      <c r="A127" t="s">
        <v>373</v>
      </c>
      <c r="B127">
        <v>2015</v>
      </c>
      <c r="C127">
        <v>360000</v>
      </c>
      <c r="D127">
        <v>40000</v>
      </c>
      <c r="E127" t="s">
        <v>29</v>
      </c>
      <c r="F127" t="s">
        <v>15</v>
      </c>
      <c r="G127" t="s">
        <v>16</v>
      </c>
      <c r="H127" t="s">
        <v>23</v>
      </c>
      <c r="I127" t="s">
        <v>295</v>
      </c>
      <c r="J127" t="s">
        <v>152</v>
      </c>
      <c r="K127" t="s">
        <v>296</v>
      </c>
      <c r="L127" t="s">
        <v>153</v>
      </c>
      <c r="M127">
        <v>5</v>
      </c>
    </row>
    <row r="128" spans="1:13" x14ac:dyDescent="0.3">
      <c r="A128" t="s">
        <v>395</v>
      </c>
      <c r="B128">
        <v>2008</v>
      </c>
      <c r="C128">
        <v>105000</v>
      </c>
      <c r="D128">
        <v>65000</v>
      </c>
      <c r="E128" t="s">
        <v>29</v>
      </c>
      <c r="F128" t="s">
        <v>15</v>
      </c>
      <c r="G128" t="s">
        <v>16</v>
      </c>
      <c r="H128" t="s">
        <v>390</v>
      </c>
      <c r="I128" t="s">
        <v>95</v>
      </c>
      <c r="J128" t="s">
        <v>57</v>
      </c>
      <c r="K128" t="s">
        <v>96</v>
      </c>
      <c r="L128" t="s">
        <v>97</v>
      </c>
      <c r="M128">
        <v>5</v>
      </c>
    </row>
    <row r="129" spans="1:13" x14ac:dyDescent="0.3">
      <c r="A129" t="s">
        <v>396</v>
      </c>
      <c r="B129">
        <v>2013</v>
      </c>
      <c r="C129">
        <v>625000</v>
      </c>
      <c r="D129">
        <v>90000</v>
      </c>
      <c r="E129" t="s">
        <v>14</v>
      </c>
      <c r="F129" t="s">
        <v>15</v>
      </c>
      <c r="G129" t="s">
        <v>16</v>
      </c>
      <c r="H129" t="s">
        <v>23</v>
      </c>
      <c r="I129" t="s">
        <v>397</v>
      </c>
      <c r="J129" t="s">
        <v>19</v>
      </c>
      <c r="K129" t="s">
        <v>253</v>
      </c>
      <c r="L129" t="s">
        <v>94</v>
      </c>
      <c r="M129">
        <v>7</v>
      </c>
    </row>
    <row r="130" spans="1:13" x14ac:dyDescent="0.3">
      <c r="A130" t="s">
        <v>398</v>
      </c>
      <c r="B130">
        <v>2009</v>
      </c>
      <c r="C130">
        <v>135000</v>
      </c>
      <c r="D130">
        <v>80000</v>
      </c>
      <c r="E130" t="s">
        <v>29</v>
      </c>
      <c r="F130" t="s">
        <v>15</v>
      </c>
      <c r="G130" t="s">
        <v>16</v>
      </c>
      <c r="H130" t="s">
        <v>23</v>
      </c>
      <c r="I130" t="s">
        <v>399</v>
      </c>
      <c r="J130" t="s">
        <v>299</v>
      </c>
      <c r="K130" t="s">
        <v>400</v>
      </c>
      <c r="L130" t="s">
        <v>401</v>
      </c>
      <c r="M130">
        <v>5</v>
      </c>
    </row>
    <row r="131" spans="1:13" x14ac:dyDescent="0.3">
      <c r="A131" t="s">
        <v>396</v>
      </c>
      <c r="B131">
        <v>2015</v>
      </c>
      <c r="C131">
        <v>700000</v>
      </c>
      <c r="D131">
        <v>110000</v>
      </c>
      <c r="E131" t="s">
        <v>14</v>
      </c>
      <c r="F131" t="s">
        <v>15</v>
      </c>
      <c r="G131" t="s">
        <v>16</v>
      </c>
      <c r="H131" t="s">
        <v>23</v>
      </c>
      <c r="I131" t="s">
        <v>397</v>
      </c>
      <c r="J131" t="s">
        <v>19</v>
      </c>
      <c r="K131" t="s">
        <v>253</v>
      </c>
      <c r="L131" t="s">
        <v>94</v>
      </c>
      <c r="M131">
        <v>7</v>
      </c>
    </row>
    <row r="132" spans="1:13" x14ac:dyDescent="0.3">
      <c r="A132" t="s">
        <v>402</v>
      </c>
      <c r="B132">
        <v>2019</v>
      </c>
      <c r="C132">
        <v>690000</v>
      </c>
      <c r="D132">
        <v>1303</v>
      </c>
      <c r="E132" t="s">
        <v>29</v>
      </c>
      <c r="F132" t="s">
        <v>175</v>
      </c>
      <c r="G132" t="s">
        <v>16</v>
      </c>
      <c r="H132" t="s">
        <v>17</v>
      </c>
      <c r="I132" t="s">
        <v>176</v>
      </c>
      <c r="J132" t="s">
        <v>89</v>
      </c>
      <c r="K132" t="s">
        <v>403</v>
      </c>
      <c r="L132" t="s">
        <v>404</v>
      </c>
      <c r="M132">
        <v>5</v>
      </c>
    </row>
    <row r="133" spans="1:13" x14ac:dyDescent="0.3">
      <c r="A133" t="s">
        <v>405</v>
      </c>
      <c r="B133">
        <v>2018</v>
      </c>
      <c r="C133">
        <v>3975000</v>
      </c>
      <c r="D133">
        <v>31800</v>
      </c>
      <c r="E133" t="s">
        <v>14</v>
      </c>
      <c r="F133" t="s">
        <v>175</v>
      </c>
      <c r="G133" t="s">
        <v>169</v>
      </c>
      <c r="H133" t="s">
        <v>17</v>
      </c>
      <c r="I133" t="s">
        <v>406</v>
      </c>
      <c r="J133" t="s">
        <v>229</v>
      </c>
      <c r="K133" t="s">
        <v>407</v>
      </c>
      <c r="L133" t="s">
        <v>408</v>
      </c>
      <c r="M133">
        <v>5</v>
      </c>
    </row>
    <row r="134" spans="1:13" x14ac:dyDescent="0.3">
      <c r="A134" t="s">
        <v>409</v>
      </c>
      <c r="B134">
        <v>2019</v>
      </c>
      <c r="C134">
        <v>5150000</v>
      </c>
      <c r="D134">
        <v>20000</v>
      </c>
      <c r="E134" t="s">
        <v>29</v>
      </c>
      <c r="F134" t="s">
        <v>175</v>
      </c>
      <c r="G134" t="s">
        <v>169</v>
      </c>
      <c r="H134" t="s">
        <v>17</v>
      </c>
      <c r="I134" t="s">
        <v>410</v>
      </c>
      <c r="J134" t="s">
        <v>411</v>
      </c>
      <c r="K134" t="s">
        <v>412</v>
      </c>
      <c r="L134" t="s">
        <v>413</v>
      </c>
      <c r="M134">
        <v>5</v>
      </c>
    </row>
    <row r="135" spans="1:13" x14ac:dyDescent="0.3">
      <c r="A135" t="s">
        <v>414</v>
      </c>
      <c r="B135">
        <v>2017</v>
      </c>
      <c r="C135">
        <v>3200000</v>
      </c>
      <c r="D135">
        <v>45000</v>
      </c>
      <c r="E135" t="s">
        <v>14</v>
      </c>
      <c r="F135" t="s">
        <v>175</v>
      </c>
      <c r="G135" t="s">
        <v>169</v>
      </c>
      <c r="H135" t="s">
        <v>17</v>
      </c>
      <c r="I135" t="s">
        <v>415</v>
      </c>
      <c r="J135" t="s">
        <v>416</v>
      </c>
      <c r="K135" t="s">
        <v>417</v>
      </c>
      <c r="L135" t="s">
        <v>418</v>
      </c>
      <c r="M135">
        <v>5</v>
      </c>
    </row>
    <row r="136" spans="1:13" x14ac:dyDescent="0.3">
      <c r="A136" t="s">
        <v>419</v>
      </c>
      <c r="B136">
        <v>2017</v>
      </c>
      <c r="C136">
        <v>4100000</v>
      </c>
      <c r="D136">
        <v>17000</v>
      </c>
      <c r="E136" t="s">
        <v>29</v>
      </c>
      <c r="F136" t="s">
        <v>15</v>
      </c>
      <c r="G136" t="s">
        <v>169</v>
      </c>
      <c r="H136" t="s">
        <v>17</v>
      </c>
      <c r="I136" t="s">
        <v>420</v>
      </c>
      <c r="J136" t="s">
        <v>421</v>
      </c>
      <c r="K136" t="s">
        <v>422</v>
      </c>
      <c r="L136" t="s">
        <v>423</v>
      </c>
      <c r="M136">
        <v>5</v>
      </c>
    </row>
    <row r="137" spans="1:13" x14ac:dyDescent="0.3">
      <c r="A137" t="s">
        <v>424</v>
      </c>
      <c r="B137">
        <v>2019</v>
      </c>
      <c r="C137">
        <v>4500000</v>
      </c>
      <c r="D137">
        <v>21000</v>
      </c>
      <c r="E137" t="s">
        <v>14</v>
      </c>
      <c r="F137" t="s">
        <v>175</v>
      </c>
      <c r="G137" t="s">
        <v>169</v>
      </c>
      <c r="H137" t="s">
        <v>17</v>
      </c>
      <c r="I137" t="s">
        <v>425</v>
      </c>
      <c r="J137" t="s">
        <v>416</v>
      </c>
      <c r="K137" t="s">
        <v>426</v>
      </c>
      <c r="L137" t="s">
        <v>427</v>
      </c>
      <c r="M137">
        <v>7</v>
      </c>
    </row>
    <row r="138" spans="1:13" x14ac:dyDescent="0.3">
      <c r="A138" t="s">
        <v>428</v>
      </c>
      <c r="B138">
        <v>2017</v>
      </c>
      <c r="C138">
        <v>6000000</v>
      </c>
      <c r="D138">
        <v>37000</v>
      </c>
      <c r="E138" t="s">
        <v>14</v>
      </c>
      <c r="F138" t="s">
        <v>175</v>
      </c>
      <c r="G138" t="s">
        <v>169</v>
      </c>
      <c r="H138" t="s">
        <v>17</v>
      </c>
      <c r="I138" t="s">
        <v>206</v>
      </c>
      <c r="J138" t="s">
        <v>429</v>
      </c>
      <c r="K138" t="s">
        <v>430</v>
      </c>
      <c r="L138" t="s">
        <v>431</v>
      </c>
      <c r="M138">
        <v>5</v>
      </c>
    </row>
    <row r="139" spans="1:13" x14ac:dyDescent="0.3">
      <c r="A139" t="s">
        <v>432</v>
      </c>
      <c r="B139">
        <v>2018</v>
      </c>
      <c r="C139">
        <v>3790000</v>
      </c>
      <c r="D139">
        <v>29500</v>
      </c>
      <c r="E139" t="s">
        <v>14</v>
      </c>
      <c r="F139" t="s">
        <v>175</v>
      </c>
      <c r="G139" t="s">
        <v>169</v>
      </c>
      <c r="H139" t="s">
        <v>17</v>
      </c>
      <c r="I139" t="s">
        <v>433</v>
      </c>
      <c r="J139" t="s">
        <v>434</v>
      </c>
      <c r="K139" t="s">
        <v>238</v>
      </c>
      <c r="L139" t="s">
        <v>435</v>
      </c>
      <c r="M139">
        <v>5</v>
      </c>
    </row>
    <row r="140" spans="1:13" x14ac:dyDescent="0.3">
      <c r="A140" t="s">
        <v>436</v>
      </c>
      <c r="B140">
        <v>2017</v>
      </c>
      <c r="C140">
        <v>2150000</v>
      </c>
      <c r="D140">
        <v>27000</v>
      </c>
      <c r="E140" t="s">
        <v>14</v>
      </c>
      <c r="F140" t="s">
        <v>175</v>
      </c>
      <c r="G140" t="s">
        <v>169</v>
      </c>
      <c r="H140" t="s">
        <v>17</v>
      </c>
    </row>
    <row r="141" spans="1:13" x14ac:dyDescent="0.3">
      <c r="A141" t="s">
        <v>437</v>
      </c>
      <c r="B141">
        <v>2019</v>
      </c>
      <c r="C141">
        <v>5800000</v>
      </c>
      <c r="D141">
        <v>7500</v>
      </c>
      <c r="E141" t="s">
        <v>14</v>
      </c>
      <c r="F141" t="s">
        <v>175</v>
      </c>
      <c r="G141" t="s">
        <v>169</v>
      </c>
      <c r="H141" t="s">
        <v>17</v>
      </c>
      <c r="I141" t="s">
        <v>438</v>
      </c>
      <c r="J141" t="s">
        <v>434</v>
      </c>
      <c r="K141" t="s">
        <v>439</v>
      </c>
      <c r="L141" t="s">
        <v>435</v>
      </c>
      <c r="M141">
        <v>5</v>
      </c>
    </row>
    <row r="142" spans="1:13" x14ac:dyDescent="0.3">
      <c r="A142" t="s">
        <v>440</v>
      </c>
      <c r="B142">
        <v>2018</v>
      </c>
      <c r="C142">
        <v>1864999</v>
      </c>
      <c r="D142">
        <v>50000</v>
      </c>
      <c r="E142" t="s">
        <v>29</v>
      </c>
      <c r="F142" t="s">
        <v>175</v>
      </c>
      <c r="G142" t="s">
        <v>169</v>
      </c>
      <c r="H142" t="s">
        <v>17</v>
      </c>
      <c r="I142" t="s">
        <v>441</v>
      </c>
      <c r="J142" t="s">
        <v>234</v>
      </c>
      <c r="K142" t="s">
        <v>442</v>
      </c>
      <c r="L142" t="s">
        <v>443</v>
      </c>
      <c r="M142">
        <v>5</v>
      </c>
    </row>
    <row r="143" spans="1:13" x14ac:dyDescent="0.3">
      <c r="A143" t="s">
        <v>444</v>
      </c>
      <c r="B143">
        <v>2016</v>
      </c>
      <c r="C143">
        <v>2700000</v>
      </c>
      <c r="D143">
        <v>35000</v>
      </c>
      <c r="E143" t="s">
        <v>14</v>
      </c>
      <c r="F143" t="s">
        <v>175</v>
      </c>
      <c r="G143" t="s">
        <v>169</v>
      </c>
      <c r="H143" t="s">
        <v>17</v>
      </c>
      <c r="I143" t="s">
        <v>445</v>
      </c>
      <c r="J143" t="s">
        <v>200</v>
      </c>
      <c r="K143" t="s">
        <v>446</v>
      </c>
      <c r="L143" t="s">
        <v>447</v>
      </c>
      <c r="M143">
        <v>5</v>
      </c>
    </row>
    <row r="144" spans="1:13" x14ac:dyDescent="0.3">
      <c r="A144" t="s">
        <v>448</v>
      </c>
      <c r="B144">
        <v>2019</v>
      </c>
      <c r="C144">
        <v>1750000</v>
      </c>
      <c r="D144">
        <v>19000</v>
      </c>
      <c r="E144" t="s">
        <v>29</v>
      </c>
      <c r="F144" t="s">
        <v>175</v>
      </c>
      <c r="G144" t="s">
        <v>169</v>
      </c>
      <c r="H144" t="s">
        <v>17</v>
      </c>
      <c r="I144" t="s">
        <v>449</v>
      </c>
      <c r="J144" t="s">
        <v>450</v>
      </c>
      <c r="K144" t="s">
        <v>451</v>
      </c>
      <c r="L144" t="s">
        <v>452</v>
      </c>
      <c r="M144">
        <v>5</v>
      </c>
    </row>
    <row r="145" spans="1:13" x14ac:dyDescent="0.3">
      <c r="A145" t="s">
        <v>453</v>
      </c>
      <c r="B145">
        <v>2017</v>
      </c>
      <c r="C145">
        <v>795000</v>
      </c>
      <c r="D145">
        <v>41000</v>
      </c>
      <c r="E145" t="s">
        <v>29</v>
      </c>
      <c r="F145" t="s">
        <v>175</v>
      </c>
      <c r="G145" t="s">
        <v>169</v>
      </c>
      <c r="H145" t="s">
        <v>17</v>
      </c>
      <c r="I145" t="s">
        <v>454</v>
      </c>
      <c r="J145" t="s">
        <v>32</v>
      </c>
      <c r="K145" t="s">
        <v>455</v>
      </c>
      <c r="L145" t="s">
        <v>178</v>
      </c>
      <c r="M145">
        <v>5</v>
      </c>
    </row>
    <row r="146" spans="1:13" x14ac:dyDescent="0.3">
      <c r="A146" t="s">
        <v>456</v>
      </c>
      <c r="B146">
        <v>2013</v>
      </c>
      <c r="C146">
        <v>625000</v>
      </c>
      <c r="D146">
        <v>39000</v>
      </c>
      <c r="E146" t="s">
        <v>29</v>
      </c>
      <c r="F146" t="s">
        <v>175</v>
      </c>
      <c r="G146" t="s">
        <v>169</v>
      </c>
      <c r="H146" t="s">
        <v>17</v>
      </c>
      <c r="I146" t="s">
        <v>233</v>
      </c>
      <c r="J146" t="s">
        <v>234</v>
      </c>
      <c r="K146" t="s">
        <v>165</v>
      </c>
      <c r="L146" t="s">
        <v>235</v>
      </c>
      <c r="M146">
        <v>5</v>
      </c>
    </row>
    <row r="147" spans="1:13" x14ac:dyDescent="0.3">
      <c r="A147" t="s">
        <v>457</v>
      </c>
      <c r="B147">
        <v>2018</v>
      </c>
      <c r="C147">
        <v>3400000</v>
      </c>
      <c r="D147">
        <v>22000</v>
      </c>
      <c r="E147" t="s">
        <v>14</v>
      </c>
      <c r="F147" t="s">
        <v>175</v>
      </c>
      <c r="G147" t="s">
        <v>169</v>
      </c>
      <c r="H147" t="s">
        <v>17</v>
      </c>
      <c r="I147" t="s">
        <v>454</v>
      </c>
      <c r="J147" t="s">
        <v>458</v>
      </c>
      <c r="K147" t="s">
        <v>439</v>
      </c>
      <c r="L147" t="s">
        <v>459</v>
      </c>
      <c r="M147">
        <v>5</v>
      </c>
    </row>
    <row r="148" spans="1:13" x14ac:dyDescent="0.3">
      <c r="A148" t="s">
        <v>460</v>
      </c>
      <c r="B148">
        <v>2015</v>
      </c>
      <c r="C148">
        <v>2650000</v>
      </c>
      <c r="D148">
        <v>53000</v>
      </c>
      <c r="E148" t="s">
        <v>14</v>
      </c>
      <c r="F148" t="s">
        <v>175</v>
      </c>
      <c r="G148" t="s">
        <v>169</v>
      </c>
      <c r="H148" t="s">
        <v>17</v>
      </c>
      <c r="I148" t="s">
        <v>461</v>
      </c>
      <c r="J148" t="s">
        <v>462</v>
      </c>
      <c r="K148" t="s">
        <v>463</v>
      </c>
      <c r="L148" t="s">
        <v>464</v>
      </c>
      <c r="M148">
        <v>7</v>
      </c>
    </row>
    <row r="149" spans="1:13" x14ac:dyDescent="0.3">
      <c r="A149" t="s">
        <v>465</v>
      </c>
      <c r="B149">
        <v>2015</v>
      </c>
      <c r="C149">
        <v>535000</v>
      </c>
      <c r="D149">
        <v>40000</v>
      </c>
      <c r="E149" t="s">
        <v>14</v>
      </c>
      <c r="F149" t="s">
        <v>175</v>
      </c>
      <c r="G149" t="s">
        <v>16</v>
      </c>
      <c r="H149" t="s">
        <v>17</v>
      </c>
      <c r="I149" t="s">
        <v>466</v>
      </c>
      <c r="J149" t="s">
        <v>19</v>
      </c>
      <c r="K149" t="s">
        <v>93</v>
      </c>
      <c r="L149" t="s">
        <v>94</v>
      </c>
      <c r="M149">
        <v>5</v>
      </c>
    </row>
    <row r="150" spans="1:13" x14ac:dyDescent="0.3">
      <c r="A150" t="s">
        <v>428</v>
      </c>
      <c r="B150">
        <v>2017</v>
      </c>
      <c r="C150">
        <v>5850000</v>
      </c>
      <c r="D150">
        <v>47000</v>
      </c>
      <c r="E150" t="s">
        <v>14</v>
      </c>
      <c r="F150" t="s">
        <v>175</v>
      </c>
      <c r="G150" t="s">
        <v>169</v>
      </c>
      <c r="H150" t="s">
        <v>17</v>
      </c>
      <c r="I150" t="s">
        <v>206</v>
      </c>
      <c r="J150" t="s">
        <v>429</v>
      </c>
      <c r="K150" t="s">
        <v>467</v>
      </c>
      <c r="L150" t="s">
        <v>468</v>
      </c>
      <c r="M150">
        <v>5</v>
      </c>
    </row>
    <row r="151" spans="1:13" x14ac:dyDescent="0.3">
      <c r="A151" t="s">
        <v>469</v>
      </c>
      <c r="B151">
        <v>2010</v>
      </c>
      <c r="C151">
        <v>975000</v>
      </c>
      <c r="D151">
        <v>72200</v>
      </c>
      <c r="E151" t="s">
        <v>29</v>
      </c>
      <c r="F151" t="s">
        <v>175</v>
      </c>
      <c r="G151" t="s">
        <v>169</v>
      </c>
      <c r="H151" t="s">
        <v>23</v>
      </c>
      <c r="I151" t="s">
        <v>470</v>
      </c>
      <c r="J151" t="s">
        <v>471</v>
      </c>
      <c r="K151" t="s">
        <v>472</v>
      </c>
      <c r="L151" t="s">
        <v>473</v>
      </c>
      <c r="M151">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1B37F-C8F7-4410-8B0B-2B476DF2EB33}">
  <dimension ref="A1:O30"/>
  <sheetViews>
    <sheetView topLeftCell="A3" workbookViewId="0">
      <selection activeCell="B20" sqref="B20:C20"/>
    </sheetView>
  </sheetViews>
  <sheetFormatPr defaultRowHeight="14.4" x14ac:dyDescent="0.3"/>
  <cols>
    <col min="1" max="1" width="36.77734375" bestFit="1" customWidth="1"/>
    <col min="2" max="2" width="35.6640625" bestFit="1" customWidth="1"/>
    <col min="3" max="3" width="18.33203125" bestFit="1" customWidth="1"/>
    <col min="4" max="4" width="9.44140625" bestFit="1" customWidth="1"/>
    <col min="7" max="7" width="17.33203125" bestFit="1" customWidth="1"/>
    <col min="8" max="8" width="18.33203125" bestFit="1" customWidth="1"/>
    <col min="9" max="9" width="19.88671875" bestFit="1" customWidth="1"/>
    <col min="10" max="10" width="17.21875" bestFit="1" customWidth="1"/>
    <col min="11" max="11" width="29.77734375" bestFit="1" customWidth="1"/>
    <col min="14" max="14" width="15" bestFit="1" customWidth="1"/>
    <col min="15" max="15" width="23" bestFit="1" customWidth="1"/>
  </cols>
  <sheetData>
    <row r="1" spans="1:15" x14ac:dyDescent="0.3">
      <c r="A1" s="3" t="s">
        <v>474</v>
      </c>
      <c r="B1" s="2">
        <f>AVERAGE('Sample data'!C:C)</f>
        <v>898713.29333333333</v>
      </c>
    </row>
    <row r="2" spans="1:15" x14ac:dyDescent="0.3">
      <c r="A2" s="3" t="s">
        <v>475</v>
      </c>
      <c r="B2" s="2">
        <f>MEDIAN('Sample data'!C:C)</f>
        <v>525000</v>
      </c>
    </row>
    <row r="3" spans="1:15" x14ac:dyDescent="0.3">
      <c r="A3" s="3" t="s">
        <v>476</v>
      </c>
      <c r="B3" s="2">
        <f>_xlfn.MODE.SNGL('Sample data'!C:C)</f>
        <v>450000</v>
      </c>
    </row>
    <row r="4" spans="1:15" x14ac:dyDescent="0.3">
      <c r="A4" s="3"/>
      <c r="B4" s="2"/>
    </row>
    <row r="5" spans="1:15" x14ac:dyDescent="0.3">
      <c r="A5" s="3" t="s">
        <v>477</v>
      </c>
      <c r="B5" s="2">
        <f>SUM('Sample data'!C:C)</f>
        <v>134806994</v>
      </c>
    </row>
    <row r="6" spans="1:15" ht="15" thickBot="1" x14ac:dyDescent="0.35">
      <c r="A6" s="3" t="s">
        <v>478</v>
      </c>
      <c r="B6" s="2" t="s">
        <v>287</v>
      </c>
      <c r="C6" s="2">
        <f>SUMIF('Sample data'!A:A,'Q1'!B6,'Sample data'!C:C)</f>
        <v>5729999</v>
      </c>
      <c r="D6" s="2"/>
    </row>
    <row r="7" spans="1:15" ht="15" thickBot="1" x14ac:dyDescent="0.35">
      <c r="A7" s="3" t="s">
        <v>479</v>
      </c>
      <c r="B7" s="4" t="s">
        <v>84</v>
      </c>
      <c r="C7" s="5" t="s">
        <v>16</v>
      </c>
      <c r="D7" s="6">
        <f>SUMIFS('Sample data'!C:C,'Sample data'!A:A,'Q1'!B7,'Sample data'!G:G,'Q1'!C7)</f>
        <v>1450000</v>
      </c>
    </row>
    <row r="8" spans="1:15" x14ac:dyDescent="0.3">
      <c r="A8" s="3"/>
    </row>
    <row r="9" spans="1:15" x14ac:dyDescent="0.3">
      <c r="A9" s="3" t="s">
        <v>480</v>
      </c>
      <c r="B9" s="2">
        <f>COUNT('Sample data'!C:C)</f>
        <v>150</v>
      </c>
      <c r="C9" s="2"/>
      <c r="D9" s="2"/>
    </row>
    <row r="10" spans="1:15" ht="15" thickBot="1" x14ac:dyDescent="0.35">
      <c r="A10" s="3" t="s">
        <v>481</v>
      </c>
      <c r="B10" s="2">
        <f>COUNTA('Sample data'!A:A)</f>
        <v>151</v>
      </c>
      <c r="C10" s="2"/>
      <c r="D10" s="2"/>
    </row>
    <row r="11" spans="1:15" ht="15" thickBot="1" x14ac:dyDescent="0.35">
      <c r="A11" s="3" t="s">
        <v>482</v>
      </c>
      <c r="B11" s="4" t="s">
        <v>287</v>
      </c>
      <c r="C11" s="5" t="s">
        <v>169</v>
      </c>
      <c r="D11" s="6">
        <f>COUNTIFS('Sample data'!A:A,'Q1'!B11,'Sample data'!G:G,'Q1'!C11)</f>
        <v>3</v>
      </c>
    </row>
    <row r="12" spans="1:15" x14ac:dyDescent="0.3">
      <c r="A12" s="3"/>
    </row>
    <row r="13" spans="1:15" x14ac:dyDescent="0.3">
      <c r="A13" s="3" t="s">
        <v>483</v>
      </c>
      <c r="B13" s="11" t="s">
        <v>486</v>
      </c>
      <c r="C13" s="11" t="s">
        <v>487</v>
      </c>
    </row>
    <row r="14" spans="1:15" x14ac:dyDescent="0.3">
      <c r="B14" s="11" t="s">
        <v>448</v>
      </c>
      <c r="C14" s="11" t="str">
        <f>VLOOKUP(B14,'Sample data'!1:1048576,5,0)</f>
        <v>Petrol</v>
      </c>
    </row>
    <row r="15" spans="1:15" ht="15" thickBot="1" x14ac:dyDescent="0.35"/>
    <row r="16" spans="1:15" x14ac:dyDescent="0.3">
      <c r="A16" s="3" t="s">
        <v>484</v>
      </c>
      <c r="B16" s="11" t="s">
        <v>488</v>
      </c>
      <c r="C16" s="11" t="s">
        <v>493</v>
      </c>
      <c r="J16" s="8" t="s">
        <v>488</v>
      </c>
      <c r="K16" s="9" t="s">
        <v>424</v>
      </c>
      <c r="L16" s="9" t="s">
        <v>428</v>
      </c>
      <c r="M16" s="9" t="s">
        <v>469</v>
      </c>
      <c r="N16" s="9" t="s">
        <v>396</v>
      </c>
      <c r="O16" s="9" t="s">
        <v>440</v>
      </c>
    </row>
    <row r="17" spans="1:15" x14ac:dyDescent="0.3">
      <c r="B17" s="11" t="s">
        <v>396</v>
      </c>
      <c r="C17" s="11" t="str">
        <f>HLOOKUP(B17,J16:O18,3,0)</f>
        <v>MANUAL</v>
      </c>
      <c r="J17" s="10" t="s">
        <v>489</v>
      </c>
      <c r="K17" s="11">
        <v>7000000</v>
      </c>
      <c r="L17" s="11">
        <v>8000000</v>
      </c>
      <c r="M17" s="11">
        <v>7600000</v>
      </c>
      <c r="N17" s="11">
        <v>1200000</v>
      </c>
      <c r="O17" s="11">
        <v>5000000</v>
      </c>
    </row>
    <row r="18" spans="1:15" ht="15" thickBot="1" x14ac:dyDescent="0.35">
      <c r="J18" s="12" t="s">
        <v>490</v>
      </c>
      <c r="K18" s="13" t="s">
        <v>491</v>
      </c>
      <c r="L18" s="13" t="s">
        <v>491</v>
      </c>
      <c r="M18" s="13" t="s">
        <v>491</v>
      </c>
      <c r="N18" s="13" t="s">
        <v>492</v>
      </c>
      <c r="O18" s="13" t="s">
        <v>492</v>
      </c>
    </row>
    <row r="19" spans="1:15" x14ac:dyDescent="0.3">
      <c r="A19" s="3" t="s">
        <v>485</v>
      </c>
      <c r="B19" s="11" t="s">
        <v>488</v>
      </c>
      <c r="C19" s="11" t="s">
        <v>493</v>
      </c>
    </row>
    <row r="20" spans="1:15" x14ac:dyDescent="0.3">
      <c r="B20" s="11" t="s">
        <v>494</v>
      </c>
      <c r="C20" s="7" t="str">
        <f>_xlfn.XLOOKUP(B20,'Sample data'!A:A,'Sample data'!G:G,"No Such Model",)</f>
        <v>No Such Model</v>
      </c>
    </row>
    <row r="22" spans="1:15" x14ac:dyDescent="0.3">
      <c r="K22" s="16">
        <v>39448</v>
      </c>
    </row>
    <row r="23" spans="1:15" x14ac:dyDescent="0.3">
      <c r="A23" s="14" t="s">
        <v>495</v>
      </c>
      <c r="B23" s="14" t="s">
        <v>504</v>
      </c>
      <c r="C23" s="14" t="s">
        <v>496</v>
      </c>
      <c r="D23" s="14" t="s">
        <v>497</v>
      </c>
      <c r="E23" s="14" t="s">
        <v>498</v>
      </c>
      <c r="G23" s="14" t="s">
        <v>499</v>
      </c>
      <c r="H23" s="14" t="s">
        <v>500</v>
      </c>
      <c r="I23" s="14" t="s">
        <v>501</v>
      </c>
      <c r="J23" s="14" t="s">
        <v>502</v>
      </c>
      <c r="K23" s="14" t="s">
        <v>505</v>
      </c>
    </row>
    <row r="24" spans="1:15" x14ac:dyDescent="0.3">
      <c r="A24" s="11" t="s">
        <v>503</v>
      </c>
      <c r="B24" s="15">
        <v>41796</v>
      </c>
      <c r="C24" s="11">
        <v>450000</v>
      </c>
      <c r="D24" s="11">
        <v>145500</v>
      </c>
      <c r="E24" s="11" t="s">
        <v>14</v>
      </c>
      <c r="G24" s="7" t="str">
        <f>IF(C24&gt;200000,"VALUEABLE","AVERAGE")</f>
        <v>VALUEABLE</v>
      </c>
      <c r="H24" s="7" t="str" cm="1">
        <f t="array" ref="H24">_xlfn.IFS(D24&gt;100000,"HIGHLY USED",D24&lt;100000,"GOOD CONDITION")</f>
        <v>HIGHLY USED</v>
      </c>
      <c r="I24" s="7" t="str">
        <f>_xlfn.IFNA(VLOOKUP(A24,'Sample data'!1:1048576,9,TRUE),"NO SUCH MODEL")</f>
        <v>NO SUCH MODEL</v>
      </c>
      <c r="J24" s="7">
        <f>+INDEX(A23:E30,3,4)</f>
        <v>120000</v>
      </c>
      <c r="K24" s="7" t="str">
        <f>IF(B24&gt;K22,"New model","Old model")</f>
        <v>New model</v>
      </c>
    </row>
    <row r="25" spans="1:15" x14ac:dyDescent="0.3">
      <c r="A25" s="11" t="s">
        <v>22</v>
      </c>
      <c r="B25" s="15">
        <v>41885</v>
      </c>
      <c r="C25" s="11">
        <v>370000</v>
      </c>
      <c r="D25" s="11">
        <v>120000</v>
      </c>
      <c r="E25" s="11" t="s">
        <v>14</v>
      </c>
      <c r="G25" s="7" t="str">
        <f t="shared" ref="G25:G30" si="0">IF(C25&gt;200000,"VALUEABLE","AVERAGE")</f>
        <v>VALUEABLE</v>
      </c>
      <c r="H25" s="7" t="str" cm="1">
        <f t="array" ref="H25">_xlfn.IFS(D25&gt;100000,"HIGHLY USED",D25&lt;100000,"GOOD CONDITION")</f>
        <v>HIGHLY USED</v>
      </c>
      <c r="I25" s="7" t="str">
        <f>_xlfn.IFNA(VLOOKUP(A25,'Sample data'!A:I,9,TRUE),"NO SUCH MODEL")</f>
        <v>10.8 kmpl</v>
      </c>
      <c r="J25" s="7"/>
      <c r="K25" s="7" t="str">
        <f>IF(B25&gt;K23,"New model","Old model")</f>
        <v>Old model</v>
      </c>
    </row>
    <row r="26" spans="1:15" x14ac:dyDescent="0.3">
      <c r="A26" s="11" t="s">
        <v>28</v>
      </c>
      <c r="B26" s="15">
        <v>38876</v>
      </c>
      <c r="C26" s="11">
        <v>158000</v>
      </c>
      <c r="D26" s="11">
        <v>140000</v>
      </c>
      <c r="E26" s="11" t="s">
        <v>29</v>
      </c>
      <c r="G26" s="7" t="str">
        <f t="shared" si="0"/>
        <v>AVERAGE</v>
      </c>
      <c r="H26" s="7" t="str" cm="1">
        <f t="array" ref="H26">_xlfn.IFS(D26&gt;100000,"HIGHLY USED",D26&lt;100000,"GOOD CONDITION")</f>
        <v>HIGHLY USED</v>
      </c>
      <c r="I26" s="7" t="str">
        <f>_xlfn.IFNA(VLOOKUP(A26,'Sample data'!A:I,9,TRUE),"NO SUCH MODEL")</f>
        <v>17.7 kmpl</v>
      </c>
      <c r="J26" s="7"/>
      <c r="K26" s="7" t="str">
        <f t="shared" ref="K26:K30" si="1">IF(B26&gt;K24,"New model","Old model")</f>
        <v>Old model</v>
      </c>
    </row>
    <row r="27" spans="1:15" x14ac:dyDescent="0.3">
      <c r="A27" s="11" t="s">
        <v>35</v>
      </c>
      <c r="B27" s="15">
        <v>40483</v>
      </c>
      <c r="C27" s="11">
        <v>225000</v>
      </c>
      <c r="D27" s="11">
        <v>127000</v>
      </c>
      <c r="E27" s="11" t="s">
        <v>14</v>
      </c>
      <c r="G27" s="7" t="str">
        <f t="shared" si="0"/>
        <v>VALUEABLE</v>
      </c>
      <c r="H27" s="7" t="str" cm="1">
        <f t="array" ref="H27">_xlfn.IFS(D27&gt;100000,"HIGHLY USED",D27&lt;100000,"GOOD CONDITION")</f>
        <v>HIGHLY USED</v>
      </c>
      <c r="I27" s="7" t="str">
        <f>_xlfn.IFNA(VLOOKUP(A27,'Sample data'!A:I,9,TRUE),"NO SUCH MODEL")</f>
        <v>21.27 kmpl</v>
      </c>
      <c r="J27" s="7"/>
      <c r="K27" s="7" t="str">
        <f t="shared" si="1"/>
        <v>Old model</v>
      </c>
    </row>
    <row r="28" spans="1:15" x14ac:dyDescent="0.3">
      <c r="A28" s="11" t="s">
        <v>40</v>
      </c>
      <c r="B28" s="15">
        <v>39176</v>
      </c>
      <c r="C28" s="11">
        <v>130000</v>
      </c>
      <c r="D28" s="11">
        <v>120000</v>
      </c>
      <c r="E28" s="11" t="s">
        <v>29</v>
      </c>
      <c r="G28" s="7" t="str">
        <f t="shared" si="0"/>
        <v>AVERAGE</v>
      </c>
      <c r="H28" s="7" t="str" cm="1">
        <f t="array" ref="H28">_xlfn.IFS(D28&gt;100000,"HIGHLY USED",D28&lt;100000,"GOOD CONDITION")</f>
        <v>HIGHLY USED</v>
      </c>
      <c r="I28" s="7" t="str">
        <f>_xlfn.IFNA(VLOOKUP(A28,'Sample data'!A:I,9,TRUE),"NO SUCH MODEL")</f>
        <v>16.78 kmpl</v>
      </c>
      <c r="J28" s="7"/>
      <c r="K28" s="7" t="str">
        <f t="shared" si="1"/>
        <v>Old model</v>
      </c>
    </row>
    <row r="29" spans="1:15" x14ac:dyDescent="0.3">
      <c r="A29" s="11" t="s">
        <v>45</v>
      </c>
      <c r="B29" s="15">
        <v>42987</v>
      </c>
      <c r="C29" s="11">
        <v>440000</v>
      </c>
      <c r="D29" s="11">
        <v>45000</v>
      </c>
      <c r="E29" s="11" t="s">
        <v>29</v>
      </c>
      <c r="G29" s="7" t="str">
        <f t="shared" si="0"/>
        <v>VALUEABLE</v>
      </c>
      <c r="H29" s="7" t="str" cm="1">
        <f t="array" ref="H29">_xlfn.IFS(D29&gt;100000,"HIGHLY USED",D29&lt;100000,"GOOD CONDITION")</f>
        <v>GOOD CONDITION</v>
      </c>
      <c r="I29" s="7" t="str">
        <f>_xlfn.IFNA(VLOOKUP(A29,'Sample data'!A:I,9,TRUE),"NO SUCH MODEL")</f>
        <v>21.27 kmpl</v>
      </c>
      <c r="J29" s="7"/>
      <c r="K29" s="7" t="str">
        <f t="shared" si="1"/>
        <v>Old model</v>
      </c>
    </row>
    <row r="30" spans="1:15" x14ac:dyDescent="0.3">
      <c r="A30" s="11" t="s">
        <v>50</v>
      </c>
      <c r="B30" s="15">
        <v>39426</v>
      </c>
      <c r="C30" s="11">
        <v>96000</v>
      </c>
      <c r="D30" s="11">
        <v>175000</v>
      </c>
      <c r="E30" s="11" t="s">
        <v>51</v>
      </c>
      <c r="G30" s="7" t="str">
        <f t="shared" si="0"/>
        <v>AVERAGE</v>
      </c>
      <c r="H30" s="7" t="str" cm="1">
        <f t="array" ref="H30">_xlfn.IFS(D30&gt;100000,"HIGHLY USED",D30&lt;100000,"GOOD CONDITION")</f>
        <v>HIGHLY USED</v>
      </c>
      <c r="I30" s="7" t="str">
        <f>_xlfn.IFNA(VLOOKUP(A30,'Sample data'!A:I,9,TRUE),"NO SUCH MODEL")</f>
        <v>16.78 kmpl</v>
      </c>
      <c r="J30" s="7"/>
      <c r="K30" s="7" t="str">
        <f t="shared" si="1"/>
        <v>Old model</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E2750-F076-4866-AC04-9A78441A0F0C}">
  <dimension ref="A1:I18"/>
  <sheetViews>
    <sheetView topLeftCell="E1" workbookViewId="0">
      <selection activeCell="H6" sqref="H6"/>
    </sheetView>
  </sheetViews>
  <sheetFormatPr defaultRowHeight="14.4" x14ac:dyDescent="0.3"/>
  <cols>
    <col min="1" max="1" width="10.88671875" customWidth="1"/>
    <col min="2" max="2" width="35.6640625" bestFit="1" customWidth="1"/>
    <col min="3" max="3" width="13.44140625" bestFit="1" customWidth="1"/>
    <col min="8" max="8" width="39.6640625" bestFit="1" customWidth="1"/>
    <col min="9" max="9" width="35.6640625" bestFit="1" customWidth="1"/>
    <col min="10" max="12" width="8" bestFit="1" customWidth="1"/>
    <col min="13" max="13" width="10.77734375" bestFit="1" customWidth="1"/>
    <col min="14" max="14" width="7.44140625" bestFit="1" customWidth="1"/>
    <col min="15" max="15" width="14" bestFit="1" customWidth="1"/>
    <col min="16" max="16" width="6" bestFit="1" customWidth="1"/>
    <col min="17" max="17" width="7" bestFit="1" customWidth="1"/>
    <col min="18" max="18" width="11.6640625" bestFit="1" customWidth="1"/>
    <col min="19" max="20" width="10.77734375" bestFit="1" customWidth="1"/>
    <col min="21" max="21" width="11.6640625" bestFit="1" customWidth="1"/>
    <col min="22" max="22" width="10.77734375" bestFit="1" customWidth="1"/>
  </cols>
  <sheetData>
    <row r="1" spans="1:9" x14ac:dyDescent="0.3">
      <c r="A1" s="3" t="s">
        <v>507</v>
      </c>
      <c r="B1" s="17" t="s">
        <v>508</v>
      </c>
      <c r="C1" s="1" t="s">
        <v>509</v>
      </c>
      <c r="D1" s="1" t="s">
        <v>510</v>
      </c>
      <c r="H1" s="18" t="s">
        <v>509</v>
      </c>
      <c r="I1" t="s">
        <v>511</v>
      </c>
    </row>
    <row r="2" spans="1:9" x14ac:dyDescent="0.3">
      <c r="A2" s="3" t="s">
        <v>474</v>
      </c>
      <c r="B2" s="2">
        <f>AVERAGE('Sample data'!C:C)</f>
        <v>898713.29333333333</v>
      </c>
      <c r="C2" s="2"/>
      <c r="D2" s="2"/>
      <c r="H2" s="18" t="s">
        <v>510</v>
      </c>
      <c r="I2" t="s">
        <v>511</v>
      </c>
    </row>
    <row r="3" spans="1:9" x14ac:dyDescent="0.3">
      <c r="A3" s="3" t="s">
        <v>475</v>
      </c>
      <c r="B3" s="2">
        <f>MEDIAN('Sample data'!C:C)</f>
        <v>525000</v>
      </c>
      <c r="C3" s="2"/>
      <c r="D3" s="2"/>
    </row>
    <row r="4" spans="1:9" x14ac:dyDescent="0.3">
      <c r="A4" s="3" t="s">
        <v>476</v>
      </c>
      <c r="B4" s="2">
        <f>_xlfn.MODE.SNGL('Sample data'!C:C)</f>
        <v>450000</v>
      </c>
      <c r="C4" s="2"/>
      <c r="D4" s="2"/>
    </row>
    <row r="5" spans="1:9" x14ac:dyDescent="0.3">
      <c r="A5" s="3" t="s">
        <v>477</v>
      </c>
      <c r="B5" s="2">
        <v>134806994</v>
      </c>
      <c r="C5" s="2"/>
      <c r="D5" s="2"/>
    </row>
    <row r="6" spans="1:9" x14ac:dyDescent="0.3">
      <c r="A6" s="3" t="s">
        <v>478</v>
      </c>
      <c r="B6" s="11" t="s">
        <v>287</v>
      </c>
      <c r="C6" s="11">
        <v>5729999</v>
      </c>
      <c r="D6" s="11"/>
      <c r="H6" t="s">
        <v>480</v>
      </c>
    </row>
    <row r="7" spans="1:9" x14ac:dyDescent="0.3">
      <c r="A7" s="3" t="s">
        <v>479</v>
      </c>
      <c r="B7" s="11" t="s">
        <v>84</v>
      </c>
      <c r="C7" s="11" t="s">
        <v>16</v>
      </c>
      <c r="D7" s="11">
        <v>1450000</v>
      </c>
      <c r="H7" t="s">
        <v>481</v>
      </c>
      <c r="I7">
        <v>151</v>
      </c>
    </row>
    <row r="8" spans="1:9" x14ac:dyDescent="0.3">
      <c r="A8" s="3" t="s">
        <v>480</v>
      </c>
      <c r="B8" s="2">
        <v>150</v>
      </c>
      <c r="C8" s="2"/>
      <c r="D8" s="2"/>
      <c r="H8" t="s">
        <v>482</v>
      </c>
      <c r="I8" t="s">
        <v>287</v>
      </c>
    </row>
    <row r="9" spans="1:9" ht="15" thickBot="1" x14ac:dyDescent="0.35">
      <c r="A9" s="3" t="s">
        <v>481</v>
      </c>
      <c r="B9" s="2">
        <v>151</v>
      </c>
      <c r="C9" s="2"/>
      <c r="D9" s="2"/>
      <c r="H9" t="s">
        <v>484</v>
      </c>
      <c r="I9" t="s">
        <v>396</v>
      </c>
    </row>
    <row r="10" spans="1:9" ht="15" thickBot="1" x14ac:dyDescent="0.35">
      <c r="A10" s="3" t="s">
        <v>482</v>
      </c>
      <c r="B10" s="4" t="s">
        <v>287</v>
      </c>
      <c r="C10" s="5" t="s">
        <v>169</v>
      </c>
      <c r="D10" s="6">
        <v>3</v>
      </c>
      <c r="H10" t="s">
        <v>474</v>
      </c>
      <c r="I10">
        <v>898713.29333333333</v>
      </c>
    </row>
    <row r="11" spans="1:9" x14ac:dyDescent="0.3">
      <c r="A11" s="3" t="s">
        <v>483</v>
      </c>
      <c r="B11" s="2" t="s">
        <v>448</v>
      </c>
      <c r="C11" s="2" t="s">
        <v>29</v>
      </c>
      <c r="D11" s="2"/>
      <c r="H11" t="s">
        <v>475</v>
      </c>
      <c r="I11">
        <v>525000</v>
      </c>
    </row>
    <row r="12" spans="1:9" x14ac:dyDescent="0.3">
      <c r="A12" s="3" t="s">
        <v>484</v>
      </c>
      <c r="B12" s="1" t="s">
        <v>396</v>
      </c>
      <c r="C12" s="1" t="s">
        <v>492</v>
      </c>
      <c r="H12" t="s">
        <v>476</v>
      </c>
      <c r="I12">
        <v>450000</v>
      </c>
    </row>
    <row r="13" spans="1:9" x14ac:dyDescent="0.3">
      <c r="A13" s="3" t="s">
        <v>485</v>
      </c>
      <c r="B13" s="1" t="s">
        <v>494</v>
      </c>
      <c r="C13" s="1" t="s">
        <v>506</v>
      </c>
      <c r="H13" t="s">
        <v>477</v>
      </c>
      <c r="I13">
        <v>134806994</v>
      </c>
    </row>
    <row r="14" spans="1:9" x14ac:dyDescent="0.3">
      <c r="H14" t="s">
        <v>478</v>
      </c>
      <c r="I14" t="s">
        <v>287</v>
      </c>
    </row>
    <row r="15" spans="1:9" x14ac:dyDescent="0.3">
      <c r="H15" t="s">
        <v>479</v>
      </c>
      <c r="I15" t="s">
        <v>84</v>
      </c>
    </row>
    <row r="16" spans="1:9" x14ac:dyDescent="0.3">
      <c r="H16" t="s">
        <v>483</v>
      </c>
      <c r="I16" t="s">
        <v>448</v>
      </c>
    </row>
    <row r="17" spans="8:9" x14ac:dyDescent="0.3">
      <c r="H17" t="s">
        <v>485</v>
      </c>
      <c r="I17" t="s">
        <v>494</v>
      </c>
    </row>
    <row r="18" spans="8:9" x14ac:dyDescent="0.3">
      <c r="H18" t="s">
        <v>512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D6910-B2DB-44D0-8CD2-A7956E375F0E}">
  <dimension ref="A1:G701"/>
  <sheetViews>
    <sheetView workbookViewId="0">
      <selection activeCell="F2" sqref="F2"/>
    </sheetView>
  </sheetViews>
  <sheetFormatPr defaultRowHeight="14.4" x14ac:dyDescent="0.3"/>
  <cols>
    <col min="2" max="2" width="28.5546875" bestFit="1" customWidth="1"/>
    <col min="3" max="3" width="9.44140625" style="23" bestFit="1" customWidth="1"/>
    <col min="4" max="4" width="10.44140625" style="22" bestFit="1" customWidth="1"/>
    <col min="5" max="6" width="9.44140625" style="22" bestFit="1" customWidth="1"/>
    <col min="7" max="7" width="10.33203125" style="20" bestFit="1" customWidth="1"/>
  </cols>
  <sheetData>
    <row r="1" spans="1:7" x14ac:dyDescent="0.3">
      <c r="A1" s="30" t="s">
        <v>515</v>
      </c>
      <c r="B1" s="31" t="s">
        <v>516</v>
      </c>
      <c r="C1" s="32" t="s">
        <v>517</v>
      </c>
      <c r="D1" s="33" t="s">
        <v>518</v>
      </c>
      <c r="E1" s="33" t="s">
        <v>519</v>
      </c>
      <c r="F1" s="33" t="s">
        <v>520</v>
      </c>
      <c r="G1" s="34" t="s">
        <v>504</v>
      </c>
    </row>
    <row r="2" spans="1:7" x14ac:dyDescent="0.3">
      <c r="A2" s="10" t="s">
        <v>521</v>
      </c>
      <c r="B2" s="11" t="s">
        <v>522</v>
      </c>
      <c r="C2" s="24">
        <v>1725</v>
      </c>
      <c r="D2" s="25">
        <f ca="1">RANDBETWEEN(10000,80000)</f>
        <v>61254</v>
      </c>
      <c r="E2" s="25">
        <f ca="1">RANDBETWEEN(80,4000)</f>
        <v>2021</v>
      </c>
      <c r="F2" s="25">
        <f ca="1">RANDBETWEEN(1000,6000)</f>
        <v>4682</v>
      </c>
      <c r="G2" s="26">
        <v>43770</v>
      </c>
    </row>
    <row r="3" spans="1:7" x14ac:dyDescent="0.3">
      <c r="A3" s="10" t="s">
        <v>521</v>
      </c>
      <c r="B3" s="11" t="s">
        <v>522</v>
      </c>
      <c r="C3" s="24">
        <v>2152</v>
      </c>
      <c r="D3" s="25">
        <f t="shared" ref="D3:D66" ca="1" si="0">RANDBETWEEN(10000,80000)</f>
        <v>55994</v>
      </c>
      <c r="E3" s="25">
        <f t="shared" ref="E3:E66" ca="1" si="1">RANDBETWEEN(80,4000)</f>
        <v>1548</v>
      </c>
      <c r="F3" s="25">
        <f t="shared" ref="F3:F66" ca="1" si="2">RANDBETWEEN(1000,6000)</f>
        <v>4795</v>
      </c>
      <c r="G3" s="26">
        <v>43800</v>
      </c>
    </row>
    <row r="4" spans="1:7" x14ac:dyDescent="0.3">
      <c r="A4" s="10" t="s">
        <v>521</v>
      </c>
      <c r="B4" s="11" t="s">
        <v>522</v>
      </c>
      <c r="C4" s="24">
        <v>2349</v>
      </c>
      <c r="D4" s="25">
        <f t="shared" ca="1" si="0"/>
        <v>14205</v>
      </c>
      <c r="E4" s="25">
        <f t="shared" ca="1" si="1"/>
        <v>2765</v>
      </c>
      <c r="F4" s="25">
        <f t="shared" ca="1" si="2"/>
        <v>3251</v>
      </c>
      <c r="G4" s="26">
        <v>43709</v>
      </c>
    </row>
    <row r="5" spans="1:7" x14ac:dyDescent="0.3">
      <c r="A5" s="10" t="s">
        <v>521</v>
      </c>
      <c r="B5" s="11" t="s">
        <v>522</v>
      </c>
      <c r="C5" s="24">
        <v>1228</v>
      </c>
      <c r="D5" s="25">
        <f t="shared" ca="1" si="0"/>
        <v>17670</v>
      </c>
      <c r="E5" s="25">
        <f t="shared" ca="1" si="1"/>
        <v>1315</v>
      </c>
      <c r="F5" s="25">
        <f t="shared" ca="1" si="2"/>
        <v>4730</v>
      </c>
      <c r="G5" s="26">
        <v>43739</v>
      </c>
    </row>
    <row r="6" spans="1:7" x14ac:dyDescent="0.3">
      <c r="A6" s="10" t="s">
        <v>521</v>
      </c>
      <c r="B6" s="11" t="s">
        <v>522</v>
      </c>
      <c r="C6" s="24">
        <v>1389</v>
      </c>
      <c r="D6" s="25">
        <f t="shared" ca="1" si="0"/>
        <v>49186</v>
      </c>
      <c r="E6" s="25">
        <f t="shared" ca="1" si="1"/>
        <v>507</v>
      </c>
      <c r="F6" s="25">
        <f t="shared" ca="1" si="2"/>
        <v>5928</v>
      </c>
      <c r="G6" s="26">
        <v>43739</v>
      </c>
    </row>
    <row r="7" spans="1:7" x14ac:dyDescent="0.3">
      <c r="A7" s="10" t="s">
        <v>521</v>
      </c>
      <c r="B7" s="11" t="s">
        <v>522</v>
      </c>
      <c r="C7" s="24">
        <v>1802</v>
      </c>
      <c r="D7" s="25">
        <f t="shared" ca="1" si="0"/>
        <v>17284</v>
      </c>
      <c r="E7" s="25">
        <f t="shared" ca="1" si="1"/>
        <v>3800</v>
      </c>
      <c r="F7" s="25">
        <f t="shared" ca="1" si="2"/>
        <v>1793</v>
      </c>
      <c r="G7" s="26">
        <v>43800</v>
      </c>
    </row>
    <row r="8" spans="1:7" x14ac:dyDescent="0.3">
      <c r="A8" s="10" t="s">
        <v>521</v>
      </c>
      <c r="B8" s="11" t="s">
        <v>522</v>
      </c>
      <c r="C8" s="24">
        <v>2299</v>
      </c>
      <c r="D8" s="25">
        <f t="shared" ca="1" si="0"/>
        <v>43553</v>
      </c>
      <c r="E8" s="25">
        <f t="shared" ca="1" si="1"/>
        <v>1951</v>
      </c>
      <c r="F8" s="25">
        <f t="shared" ca="1" si="2"/>
        <v>2287</v>
      </c>
      <c r="G8" s="26">
        <v>43739</v>
      </c>
    </row>
    <row r="9" spans="1:7" x14ac:dyDescent="0.3">
      <c r="A9" s="10" t="s">
        <v>521</v>
      </c>
      <c r="B9" s="11" t="s">
        <v>522</v>
      </c>
      <c r="C9" s="24">
        <v>1404</v>
      </c>
      <c r="D9" s="25">
        <f t="shared" ca="1" si="0"/>
        <v>10511</v>
      </c>
      <c r="E9" s="25">
        <f t="shared" ca="1" si="1"/>
        <v>697</v>
      </c>
      <c r="F9" s="25">
        <f t="shared" ca="1" si="2"/>
        <v>3987</v>
      </c>
      <c r="G9" s="26">
        <v>43770</v>
      </c>
    </row>
    <row r="10" spans="1:7" x14ac:dyDescent="0.3">
      <c r="A10" s="10" t="s">
        <v>521</v>
      </c>
      <c r="B10" s="11" t="s">
        <v>522</v>
      </c>
      <c r="C10" s="24">
        <v>2470</v>
      </c>
      <c r="D10" s="25">
        <f t="shared" ca="1" si="0"/>
        <v>64127</v>
      </c>
      <c r="E10" s="25">
        <f t="shared" ca="1" si="1"/>
        <v>2005</v>
      </c>
      <c r="F10" s="25">
        <f t="shared" ca="1" si="2"/>
        <v>1159</v>
      </c>
      <c r="G10" s="26">
        <v>43709</v>
      </c>
    </row>
    <row r="11" spans="1:7" x14ac:dyDescent="0.3">
      <c r="A11" s="10" t="s">
        <v>521</v>
      </c>
      <c r="B11" s="11" t="s">
        <v>522</v>
      </c>
      <c r="C11" s="24">
        <v>1743</v>
      </c>
      <c r="D11" s="25">
        <f t="shared" ca="1" si="0"/>
        <v>26801</v>
      </c>
      <c r="E11" s="25">
        <f t="shared" ca="1" si="1"/>
        <v>2170</v>
      </c>
      <c r="F11" s="25">
        <f t="shared" ca="1" si="2"/>
        <v>4174</v>
      </c>
      <c r="G11" s="26">
        <v>43739</v>
      </c>
    </row>
    <row r="12" spans="1:7" x14ac:dyDescent="0.3">
      <c r="A12" s="10" t="s">
        <v>521</v>
      </c>
      <c r="B12" s="11" t="s">
        <v>522</v>
      </c>
      <c r="C12" s="24">
        <v>2222</v>
      </c>
      <c r="D12" s="25">
        <f t="shared" ca="1" si="0"/>
        <v>25219</v>
      </c>
      <c r="E12" s="25">
        <f t="shared" ca="1" si="1"/>
        <v>1118</v>
      </c>
      <c r="F12" s="25">
        <f t="shared" ca="1" si="2"/>
        <v>2299</v>
      </c>
      <c r="G12" s="26">
        <v>43770</v>
      </c>
    </row>
    <row r="13" spans="1:7" x14ac:dyDescent="0.3">
      <c r="A13" s="10" t="s">
        <v>521</v>
      </c>
      <c r="B13" s="11" t="s">
        <v>523</v>
      </c>
      <c r="C13" s="24">
        <v>345</v>
      </c>
      <c r="D13" s="25">
        <f t="shared" ca="1" si="0"/>
        <v>69086</v>
      </c>
      <c r="E13" s="25">
        <f t="shared" ca="1" si="1"/>
        <v>1890</v>
      </c>
      <c r="F13" s="25">
        <f t="shared" ca="1" si="2"/>
        <v>2336</v>
      </c>
      <c r="G13" s="26">
        <v>43739</v>
      </c>
    </row>
    <row r="14" spans="1:7" x14ac:dyDescent="0.3">
      <c r="A14" s="10" t="s">
        <v>521</v>
      </c>
      <c r="B14" s="11" t="s">
        <v>523</v>
      </c>
      <c r="C14" s="24">
        <v>2851</v>
      </c>
      <c r="D14" s="25">
        <f t="shared" ca="1" si="0"/>
        <v>46740</v>
      </c>
      <c r="E14" s="25">
        <f t="shared" ca="1" si="1"/>
        <v>724</v>
      </c>
      <c r="F14" s="25">
        <f t="shared" ca="1" si="2"/>
        <v>2030</v>
      </c>
      <c r="G14" s="26">
        <v>43739</v>
      </c>
    </row>
    <row r="15" spans="1:7" x14ac:dyDescent="0.3">
      <c r="A15" s="10" t="s">
        <v>521</v>
      </c>
      <c r="B15" s="11" t="s">
        <v>523</v>
      </c>
      <c r="C15" s="24">
        <v>1283</v>
      </c>
      <c r="D15" s="25">
        <f t="shared" ca="1" si="0"/>
        <v>22281</v>
      </c>
      <c r="E15" s="25">
        <f t="shared" ca="1" si="1"/>
        <v>1867</v>
      </c>
      <c r="F15" s="25">
        <f t="shared" ca="1" si="2"/>
        <v>3957</v>
      </c>
      <c r="G15" s="26">
        <v>43709</v>
      </c>
    </row>
    <row r="16" spans="1:7" x14ac:dyDescent="0.3">
      <c r="A16" s="10" t="s">
        <v>521</v>
      </c>
      <c r="B16" s="11" t="s">
        <v>523</v>
      </c>
      <c r="C16" s="24">
        <v>1611</v>
      </c>
      <c r="D16" s="25">
        <f t="shared" ca="1" si="0"/>
        <v>64037</v>
      </c>
      <c r="E16" s="25">
        <f t="shared" ca="1" si="1"/>
        <v>925</v>
      </c>
      <c r="F16" s="25">
        <f t="shared" ca="1" si="2"/>
        <v>4785</v>
      </c>
      <c r="G16" s="26">
        <v>43800</v>
      </c>
    </row>
    <row r="17" spans="1:7" x14ac:dyDescent="0.3">
      <c r="A17" s="10" t="s">
        <v>521</v>
      </c>
      <c r="B17" s="11" t="s">
        <v>524</v>
      </c>
      <c r="C17" s="24">
        <v>1778</v>
      </c>
      <c r="D17" s="25">
        <f t="shared" ca="1" si="0"/>
        <v>36188</v>
      </c>
      <c r="E17" s="25">
        <f t="shared" ca="1" si="1"/>
        <v>3592</v>
      </c>
      <c r="F17" s="25">
        <f t="shared" ca="1" si="2"/>
        <v>3139</v>
      </c>
      <c r="G17" s="26">
        <v>43800</v>
      </c>
    </row>
    <row r="18" spans="1:7" x14ac:dyDescent="0.3">
      <c r="A18" s="10" t="s">
        <v>521</v>
      </c>
      <c r="B18" s="11" t="s">
        <v>524</v>
      </c>
      <c r="C18" s="24">
        <v>1228</v>
      </c>
      <c r="D18" s="25">
        <f t="shared" ca="1" si="0"/>
        <v>38701</v>
      </c>
      <c r="E18" s="25">
        <f t="shared" ca="1" si="1"/>
        <v>2365</v>
      </c>
      <c r="F18" s="25">
        <f t="shared" ca="1" si="2"/>
        <v>5568</v>
      </c>
      <c r="G18" s="26">
        <v>43739</v>
      </c>
    </row>
    <row r="19" spans="1:7" x14ac:dyDescent="0.3">
      <c r="A19" s="10" t="s">
        <v>521</v>
      </c>
      <c r="B19" s="11" t="s">
        <v>524</v>
      </c>
      <c r="C19" s="24">
        <v>2761</v>
      </c>
      <c r="D19" s="25">
        <f t="shared" ca="1" si="0"/>
        <v>58747</v>
      </c>
      <c r="E19" s="25">
        <f t="shared" ca="1" si="1"/>
        <v>112</v>
      </c>
      <c r="F19" s="25">
        <f t="shared" ca="1" si="2"/>
        <v>3710</v>
      </c>
      <c r="G19" s="26">
        <v>43709</v>
      </c>
    </row>
    <row r="20" spans="1:7" x14ac:dyDescent="0.3">
      <c r="A20" s="10" t="s">
        <v>521</v>
      </c>
      <c r="B20" s="11" t="s">
        <v>524</v>
      </c>
      <c r="C20" s="24">
        <v>1743</v>
      </c>
      <c r="D20" s="25">
        <f t="shared" ca="1" si="0"/>
        <v>14380</v>
      </c>
      <c r="E20" s="25">
        <f t="shared" ca="1" si="1"/>
        <v>672</v>
      </c>
      <c r="F20" s="25">
        <f t="shared" ca="1" si="2"/>
        <v>5716</v>
      </c>
      <c r="G20" s="26">
        <v>43739</v>
      </c>
    </row>
    <row r="21" spans="1:7" x14ac:dyDescent="0.3">
      <c r="A21" s="10" t="s">
        <v>521</v>
      </c>
      <c r="B21" s="11" t="s">
        <v>525</v>
      </c>
      <c r="C21" s="24">
        <v>908</v>
      </c>
      <c r="D21" s="25">
        <f t="shared" ca="1" si="0"/>
        <v>13059</v>
      </c>
      <c r="E21" s="25">
        <f t="shared" ca="1" si="1"/>
        <v>1120</v>
      </c>
      <c r="F21" s="25">
        <f t="shared" ca="1" si="2"/>
        <v>4736</v>
      </c>
      <c r="G21" s="26">
        <v>43800</v>
      </c>
    </row>
    <row r="22" spans="1:7" x14ac:dyDescent="0.3">
      <c r="A22" s="10" t="s">
        <v>521</v>
      </c>
      <c r="B22" s="11" t="s">
        <v>525</v>
      </c>
      <c r="C22" s="24">
        <v>2851</v>
      </c>
      <c r="D22" s="25">
        <f t="shared" ca="1" si="0"/>
        <v>67346</v>
      </c>
      <c r="E22" s="25">
        <f t="shared" ca="1" si="1"/>
        <v>2358</v>
      </c>
      <c r="F22" s="25">
        <f t="shared" ca="1" si="2"/>
        <v>1960</v>
      </c>
      <c r="G22" s="26">
        <v>43739</v>
      </c>
    </row>
    <row r="23" spans="1:7" x14ac:dyDescent="0.3">
      <c r="A23" s="10" t="s">
        <v>521</v>
      </c>
      <c r="B23" s="11" t="s">
        <v>525</v>
      </c>
      <c r="C23" s="24">
        <v>2299</v>
      </c>
      <c r="D23" s="25">
        <f t="shared" ca="1" si="0"/>
        <v>36376</v>
      </c>
      <c r="E23" s="25">
        <f t="shared" ca="1" si="1"/>
        <v>280</v>
      </c>
      <c r="F23" s="25">
        <f t="shared" ca="1" si="2"/>
        <v>5519</v>
      </c>
      <c r="G23" s="26">
        <v>43739</v>
      </c>
    </row>
    <row r="24" spans="1:7" x14ac:dyDescent="0.3">
      <c r="A24" s="10" t="s">
        <v>521</v>
      </c>
      <c r="B24" s="11" t="s">
        <v>525</v>
      </c>
      <c r="C24" s="24">
        <v>1560</v>
      </c>
      <c r="D24" s="25">
        <f t="shared" ca="1" si="0"/>
        <v>15465</v>
      </c>
      <c r="E24" s="25">
        <f t="shared" ca="1" si="1"/>
        <v>1721</v>
      </c>
      <c r="F24" s="25">
        <f t="shared" ca="1" si="2"/>
        <v>3596</v>
      </c>
      <c r="G24" s="26">
        <v>43770</v>
      </c>
    </row>
    <row r="25" spans="1:7" x14ac:dyDescent="0.3">
      <c r="A25" s="10" t="s">
        <v>521</v>
      </c>
      <c r="B25" s="11" t="s">
        <v>525</v>
      </c>
      <c r="C25" s="24">
        <v>2416</v>
      </c>
      <c r="D25" s="25">
        <f t="shared" ca="1" si="0"/>
        <v>57784</v>
      </c>
      <c r="E25" s="25">
        <f t="shared" ca="1" si="1"/>
        <v>108</v>
      </c>
      <c r="F25" s="25">
        <f t="shared" ca="1" si="2"/>
        <v>2009</v>
      </c>
      <c r="G25" s="26">
        <v>43709</v>
      </c>
    </row>
    <row r="26" spans="1:7" x14ac:dyDescent="0.3">
      <c r="A26" s="10" t="s">
        <v>521</v>
      </c>
      <c r="B26" s="11" t="s">
        <v>526</v>
      </c>
      <c r="C26" s="24">
        <v>1389</v>
      </c>
      <c r="D26" s="25">
        <f t="shared" ca="1" si="0"/>
        <v>56610</v>
      </c>
      <c r="E26" s="25">
        <f t="shared" ca="1" si="1"/>
        <v>1993</v>
      </c>
      <c r="F26" s="25">
        <f t="shared" ca="1" si="2"/>
        <v>4920</v>
      </c>
      <c r="G26" s="26">
        <v>43739</v>
      </c>
    </row>
    <row r="27" spans="1:7" x14ac:dyDescent="0.3">
      <c r="A27" s="10" t="s">
        <v>521</v>
      </c>
      <c r="B27" s="11" t="s">
        <v>526</v>
      </c>
      <c r="C27" s="24">
        <v>2436</v>
      </c>
      <c r="D27" s="25">
        <f t="shared" ca="1" si="0"/>
        <v>35964</v>
      </c>
      <c r="E27" s="25">
        <f t="shared" ca="1" si="1"/>
        <v>1634</v>
      </c>
      <c r="F27" s="25">
        <f t="shared" ca="1" si="2"/>
        <v>5828</v>
      </c>
      <c r="G27" s="26">
        <v>43800</v>
      </c>
    </row>
    <row r="28" spans="1:7" x14ac:dyDescent="0.3">
      <c r="A28" s="10" t="s">
        <v>521</v>
      </c>
      <c r="B28" s="11" t="s">
        <v>526</v>
      </c>
      <c r="C28" s="24">
        <v>2935</v>
      </c>
      <c r="D28" s="25">
        <f t="shared" ca="1" si="0"/>
        <v>10111</v>
      </c>
      <c r="E28" s="25">
        <f t="shared" ca="1" si="1"/>
        <v>320</v>
      </c>
      <c r="F28" s="25">
        <f t="shared" ca="1" si="2"/>
        <v>5321</v>
      </c>
      <c r="G28" s="26">
        <v>43770</v>
      </c>
    </row>
    <row r="29" spans="1:7" x14ac:dyDescent="0.3">
      <c r="A29" s="10" t="s">
        <v>521</v>
      </c>
      <c r="B29" s="11" t="s">
        <v>526</v>
      </c>
      <c r="C29" s="24">
        <v>623</v>
      </c>
      <c r="D29" s="25">
        <f t="shared" ca="1" si="0"/>
        <v>46510</v>
      </c>
      <c r="E29" s="25">
        <f t="shared" ca="1" si="1"/>
        <v>1540</v>
      </c>
      <c r="F29" s="25">
        <f t="shared" ca="1" si="2"/>
        <v>1069</v>
      </c>
      <c r="G29" s="26">
        <v>43709</v>
      </c>
    </row>
    <row r="30" spans="1:7" x14ac:dyDescent="0.3">
      <c r="A30" s="10" t="s">
        <v>521</v>
      </c>
      <c r="B30" s="11" t="s">
        <v>526</v>
      </c>
      <c r="C30" s="24">
        <v>269</v>
      </c>
      <c r="D30" s="25">
        <f t="shared" ca="1" si="0"/>
        <v>43784</v>
      </c>
      <c r="E30" s="25">
        <f t="shared" ca="1" si="1"/>
        <v>700</v>
      </c>
      <c r="F30" s="25">
        <f t="shared" ca="1" si="2"/>
        <v>3915</v>
      </c>
      <c r="G30" s="26">
        <v>43739</v>
      </c>
    </row>
    <row r="31" spans="1:7" x14ac:dyDescent="0.3">
      <c r="A31" s="10" t="s">
        <v>521</v>
      </c>
      <c r="B31" s="11" t="s">
        <v>526</v>
      </c>
      <c r="C31" s="24">
        <v>2954</v>
      </c>
      <c r="D31" s="25">
        <f t="shared" ca="1" si="0"/>
        <v>19367</v>
      </c>
      <c r="E31" s="25">
        <f t="shared" ca="1" si="1"/>
        <v>2112</v>
      </c>
      <c r="F31" s="25">
        <f t="shared" ca="1" si="2"/>
        <v>1766</v>
      </c>
      <c r="G31" s="26">
        <v>43770</v>
      </c>
    </row>
    <row r="32" spans="1:7" x14ac:dyDescent="0.3">
      <c r="A32" s="10" t="s">
        <v>521</v>
      </c>
      <c r="B32" s="11" t="s">
        <v>527</v>
      </c>
      <c r="C32" s="24">
        <v>345</v>
      </c>
      <c r="D32" s="25">
        <f t="shared" ca="1" si="0"/>
        <v>66152</v>
      </c>
      <c r="E32" s="25">
        <f t="shared" ca="1" si="1"/>
        <v>3108</v>
      </c>
      <c r="F32" s="25">
        <f t="shared" ca="1" si="2"/>
        <v>3794</v>
      </c>
      <c r="G32" s="26">
        <v>43739</v>
      </c>
    </row>
    <row r="33" spans="1:7" x14ac:dyDescent="0.3">
      <c r="A33" s="10" t="s">
        <v>521</v>
      </c>
      <c r="B33" s="11" t="s">
        <v>527</v>
      </c>
      <c r="C33" s="24">
        <v>2092</v>
      </c>
      <c r="D33" s="25">
        <f t="shared" ca="1" si="0"/>
        <v>38690</v>
      </c>
      <c r="E33" s="25">
        <f t="shared" ca="1" si="1"/>
        <v>1558</v>
      </c>
      <c r="F33" s="25">
        <f t="shared" ca="1" si="2"/>
        <v>3548</v>
      </c>
      <c r="G33" s="26">
        <v>43770</v>
      </c>
    </row>
    <row r="34" spans="1:7" x14ac:dyDescent="0.3">
      <c r="A34" s="10" t="s">
        <v>521</v>
      </c>
      <c r="B34" s="11" t="s">
        <v>527</v>
      </c>
      <c r="C34" s="24">
        <v>2646</v>
      </c>
      <c r="D34" s="25">
        <f t="shared" ca="1" si="0"/>
        <v>70551</v>
      </c>
      <c r="E34" s="25">
        <f t="shared" ca="1" si="1"/>
        <v>1864</v>
      </c>
      <c r="F34" s="25">
        <f t="shared" ca="1" si="2"/>
        <v>4803</v>
      </c>
      <c r="G34" s="26">
        <v>43709</v>
      </c>
    </row>
    <row r="35" spans="1:7" x14ac:dyDescent="0.3">
      <c r="A35" s="10" t="s">
        <v>521</v>
      </c>
      <c r="B35" s="11" t="s">
        <v>527</v>
      </c>
      <c r="C35" s="24">
        <v>1916</v>
      </c>
      <c r="D35" s="25">
        <f t="shared" ca="1" si="0"/>
        <v>36676</v>
      </c>
      <c r="E35" s="25">
        <f t="shared" ca="1" si="1"/>
        <v>1832</v>
      </c>
      <c r="F35" s="25">
        <f t="shared" ca="1" si="2"/>
        <v>2145</v>
      </c>
      <c r="G35" s="26">
        <v>43800</v>
      </c>
    </row>
    <row r="36" spans="1:7" x14ac:dyDescent="0.3">
      <c r="A36" s="10" t="s">
        <v>521</v>
      </c>
      <c r="B36" s="11" t="s">
        <v>527</v>
      </c>
      <c r="C36" s="24">
        <v>269</v>
      </c>
      <c r="D36" s="25">
        <f t="shared" ca="1" si="0"/>
        <v>53195</v>
      </c>
      <c r="E36" s="25">
        <f t="shared" ca="1" si="1"/>
        <v>100</v>
      </c>
      <c r="F36" s="25">
        <f t="shared" ca="1" si="2"/>
        <v>1892</v>
      </c>
      <c r="G36" s="26">
        <v>43739</v>
      </c>
    </row>
    <row r="37" spans="1:7" x14ac:dyDescent="0.3">
      <c r="A37" s="10" t="s">
        <v>528</v>
      </c>
      <c r="B37" s="11" t="s">
        <v>522</v>
      </c>
      <c r="C37" s="24">
        <v>549</v>
      </c>
      <c r="D37" s="25">
        <f t="shared" ca="1" si="0"/>
        <v>69011</v>
      </c>
      <c r="E37" s="25">
        <f t="shared" ca="1" si="1"/>
        <v>3032</v>
      </c>
      <c r="F37" s="25">
        <f t="shared" ca="1" si="2"/>
        <v>2891</v>
      </c>
      <c r="G37" s="26">
        <v>43709</v>
      </c>
    </row>
    <row r="38" spans="1:7" x14ac:dyDescent="0.3">
      <c r="A38" s="10" t="s">
        <v>528</v>
      </c>
      <c r="B38" s="11" t="s">
        <v>522</v>
      </c>
      <c r="C38" s="24">
        <v>1785</v>
      </c>
      <c r="D38" s="25">
        <f t="shared" ca="1" si="0"/>
        <v>37791</v>
      </c>
      <c r="E38" s="25">
        <f t="shared" ca="1" si="1"/>
        <v>945</v>
      </c>
      <c r="F38" s="25">
        <f t="shared" ca="1" si="2"/>
        <v>1289</v>
      </c>
      <c r="G38" s="26">
        <v>43770</v>
      </c>
    </row>
    <row r="39" spans="1:7" x14ac:dyDescent="0.3">
      <c r="A39" s="10" t="s">
        <v>528</v>
      </c>
      <c r="B39" s="11" t="s">
        <v>522</v>
      </c>
      <c r="C39" s="24">
        <v>2261</v>
      </c>
      <c r="D39" s="25">
        <f t="shared" ca="1" si="0"/>
        <v>16418</v>
      </c>
      <c r="E39" s="25">
        <f t="shared" ca="1" si="1"/>
        <v>2643</v>
      </c>
      <c r="F39" s="25">
        <f t="shared" ca="1" si="2"/>
        <v>4612</v>
      </c>
      <c r="G39" s="26">
        <v>43800</v>
      </c>
    </row>
    <row r="40" spans="1:7" x14ac:dyDescent="0.3">
      <c r="A40" s="10" t="s">
        <v>528</v>
      </c>
      <c r="B40" s="11" t="s">
        <v>522</v>
      </c>
      <c r="C40" s="24">
        <v>704</v>
      </c>
      <c r="D40" s="25">
        <f t="shared" ca="1" si="0"/>
        <v>68008</v>
      </c>
      <c r="E40" s="25">
        <f t="shared" ca="1" si="1"/>
        <v>2560</v>
      </c>
      <c r="F40" s="25">
        <f t="shared" ca="1" si="2"/>
        <v>1843</v>
      </c>
      <c r="G40" s="26">
        <v>43739</v>
      </c>
    </row>
    <row r="41" spans="1:7" x14ac:dyDescent="0.3">
      <c r="A41" s="10" t="s">
        <v>528</v>
      </c>
      <c r="B41" s="11" t="s">
        <v>522</v>
      </c>
      <c r="C41" s="24">
        <v>2136</v>
      </c>
      <c r="D41" s="25">
        <f t="shared" ca="1" si="0"/>
        <v>76534</v>
      </c>
      <c r="E41" s="25">
        <f t="shared" ca="1" si="1"/>
        <v>2181</v>
      </c>
      <c r="F41" s="25">
        <f t="shared" ca="1" si="2"/>
        <v>2599</v>
      </c>
      <c r="G41" s="26">
        <v>43800</v>
      </c>
    </row>
    <row r="42" spans="1:7" x14ac:dyDescent="0.3">
      <c r="A42" s="10" t="s">
        <v>528</v>
      </c>
      <c r="B42" s="11" t="s">
        <v>522</v>
      </c>
      <c r="C42" s="24">
        <v>1757</v>
      </c>
      <c r="D42" s="25">
        <f t="shared" ca="1" si="0"/>
        <v>42724</v>
      </c>
      <c r="E42" s="25">
        <f t="shared" ca="1" si="1"/>
        <v>1097</v>
      </c>
      <c r="F42" s="25">
        <f t="shared" ca="1" si="2"/>
        <v>2803</v>
      </c>
      <c r="G42" s="26">
        <v>43739</v>
      </c>
    </row>
    <row r="43" spans="1:7" x14ac:dyDescent="0.3">
      <c r="A43" s="10" t="s">
        <v>528</v>
      </c>
      <c r="B43" s="11" t="s">
        <v>522</v>
      </c>
      <c r="C43" s="24">
        <v>1031</v>
      </c>
      <c r="D43" s="25">
        <f t="shared" ca="1" si="0"/>
        <v>13198</v>
      </c>
      <c r="E43" s="25">
        <f t="shared" ca="1" si="1"/>
        <v>765</v>
      </c>
      <c r="F43" s="25">
        <f t="shared" ca="1" si="2"/>
        <v>4986</v>
      </c>
      <c r="G43" s="26">
        <v>43709</v>
      </c>
    </row>
    <row r="44" spans="1:7" x14ac:dyDescent="0.3">
      <c r="A44" s="10" t="s">
        <v>528</v>
      </c>
      <c r="B44" s="11" t="s">
        <v>522</v>
      </c>
      <c r="C44" s="24">
        <v>2167</v>
      </c>
      <c r="D44" s="25">
        <f t="shared" ca="1" si="0"/>
        <v>50379</v>
      </c>
      <c r="E44" s="25">
        <f t="shared" ca="1" si="1"/>
        <v>201</v>
      </c>
      <c r="F44" s="25">
        <f t="shared" ca="1" si="2"/>
        <v>2764</v>
      </c>
      <c r="G44" s="26">
        <v>43739</v>
      </c>
    </row>
    <row r="45" spans="1:7" x14ac:dyDescent="0.3">
      <c r="A45" s="10" t="s">
        <v>528</v>
      </c>
      <c r="B45" s="11" t="s">
        <v>522</v>
      </c>
      <c r="C45" s="24">
        <v>1198</v>
      </c>
      <c r="D45" s="25">
        <f t="shared" ca="1" si="0"/>
        <v>76166</v>
      </c>
      <c r="E45" s="25">
        <f t="shared" ca="1" si="1"/>
        <v>1724</v>
      </c>
      <c r="F45" s="25">
        <f t="shared" ca="1" si="2"/>
        <v>1614</v>
      </c>
      <c r="G45" s="26">
        <v>43739</v>
      </c>
    </row>
    <row r="46" spans="1:7" x14ac:dyDescent="0.3">
      <c r="A46" s="10" t="s">
        <v>528</v>
      </c>
      <c r="B46" s="11" t="s">
        <v>522</v>
      </c>
      <c r="C46" s="24">
        <v>1922</v>
      </c>
      <c r="D46" s="25">
        <f t="shared" ca="1" si="0"/>
        <v>68218</v>
      </c>
      <c r="E46" s="25">
        <f t="shared" ca="1" si="1"/>
        <v>2819</v>
      </c>
      <c r="F46" s="25">
        <f t="shared" ca="1" si="2"/>
        <v>4104</v>
      </c>
      <c r="G46" s="26">
        <v>43770</v>
      </c>
    </row>
    <row r="47" spans="1:7" x14ac:dyDescent="0.3">
      <c r="A47" s="10" t="s">
        <v>528</v>
      </c>
      <c r="B47" s="11" t="s">
        <v>523</v>
      </c>
      <c r="C47" s="24">
        <v>1403</v>
      </c>
      <c r="D47" s="25">
        <f t="shared" ca="1" si="0"/>
        <v>18019</v>
      </c>
      <c r="E47" s="25">
        <f t="shared" ca="1" si="1"/>
        <v>1932</v>
      </c>
      <c r="F47" s="25">
        <f t="shared" ca="1" si="2"/>
        <v>2552</v>
      </c>
      <c r="G47" s="26">
        <v>43739</v>
      </c>
    </row>
    <row r="48" spans="1:7" x14ac:dyDescent="0.3">
      <c r="A48" s="10" t="s">
        <v>528</v>
      </c>
      <c r="B48" s="11" t="s">
        <v>523</v>
      </c>
      <c r="C48" s="24">
        <v>1757</v>
      </c>
      <c r="D48" s="25">
        <f t="shared" ca="1" si="0"/>
        <v>46895</v>
      </c>
      <c r="E48" s="25">
        <f t="shared" ca="1" si="1"/>
        <v>371</v>
      </c>
      <c r="F48" s="25">
        <f t="shared" ca="1" si="2"/>
        <v>4254</v>
      </c>
      <c r="G48" s="26">
        <v>43739</v>
      </c>
    </row>
    <row r="49" spans="1:7" x14ac:dyDescent="0.3">
      <c r="A49" s="10" t="s">
        <v>528</v>
      </c>
      <c r="B49" s="11" t="s">
        <v>523</v>
      </c>
      <c r="C49" s="24">
        <v>322</v>
      </c>
      <c r="D49" s="25">
        <f t="shared" ca="1" si="0"/>
        <v>63199</v>
      </c>
      <c r="E49" s="25">
        <f t="shared" ca="1" si="1"/>
        <v>1901</v>
      </c>
      <c r="F49" s="25">
        <f t="shared" ca="1" si="2"/>
        <v>3453</v>
      </c>
      <c r="G49" s="26">
        <v>43709</v>
      </c>
    </row>
    <row r="50" spans="1:7" x14ac:dyDescent="0.3">
      <c r="A50" s="10" t="s">
        <v>528</v>
      </c>
      <c r="B50" s="11" t="s">
        <v>523</v>
      </c>
      <c r="C50" s="24">
        <v>1857</v>
      </c>
      <c r="D50" s="25">
        <f t="shared" ca="1" si="0"/>
        <v>65372</v>
      </c>
      <c r="E50" s="25">
        <f t="shared" ca="1" si="1"/>
        <v>2171</v>
      </c>
      <c r="F50" s="25">
        <f t="shared" ca="1" si="2"/>
        <v>5701</v>
      </c>
      <c r="G50" s="26">
        <v>43770</v>
      </c>
    </row>
    <row r="51" spans="1:7" x14ac:dyDescent="0.3">
      <c r="A51" s="10" t="s">
        <v>528</v>
      </c>
      <c r="B51" s="11" t="s">
        <v>523</v>
      </c>
      <c r="C51" s="24">
        <v>1186</v>
      </c>
      <c r="D51" s="25">
        <f t="shared" ca="1" si="0"/>
        <v>32866</v>
      </c>
      <c r="E51" s="25">
        <f t="shared" ca="1" si="1"/>
        <v>2993</v>
      </c>
      <c r="F51" s="25">
        <f t="shared" ca="1" si="2"/>
        <v>2843</v>
      </c>
      <c r="G51" s="26">
        <v>43800</v>
      </c>
    </row>
    <row r="52" spans="1:7" x14ac:dyDescent="0.3">
      <c r="A52" s="10" t="s">
        <v>528</v>
      </c>
      <c r="B52" s="11" t="s">
        <v>524</v>
      </c>
      <c r="C52" s="24">
        <v>321</v>
      </c>
      <c r="D52" s="25">
        <f t="shared" ca="1" si="0"/>
        <v>46050</v>
      </c>
      <c r="E52" s="25">
        <f t="shared" ca="1" si="1"/>
        <v>2026</v>
      </c>
      <c r="F52" s="25">
        <f t="shared" ca="1" si="2"/>
        <v>1489</v>
      </c>
      <c r="G52" s="26">
        <v>43770</v>
      </c>
    </row>
    <row r="53" spans="1:7" x14ac:dyDescent="0.3">
      <c r="A53" s="10" t="s">
        <v>528</v>
      </c>
      <c r="B53" s="11" t="s">
        <v>524</v>
      </c>
      <c r="C53" s="24">
        <v>1403</v>
      </c>
      <c r="D53" s="25">
        <f t="shared" ca="1" si="0"/>
        <v>10651</v>
      </c>
      <c r="E53" s="25">
        <f t="shared" ca="1" si="1"/>
        <v>1738</v>
      </c>
      <c r="F53" s="25">
        <f t="shared" ca="1" si="2"/>
        <v>5817</v>
      </c>
      <c r="G53" s="26">
        <v>43739</v>
      </c>
    </row>
    <row r="54" spans="1:7" x14ac:dyDescent="0.3">
      <c r="A54" s="10" t="s">
        <v>528</v>
      </c>
      <c r="B54" s="11" t="s">
        <v>524</v>
      </c>
      <c r="C54" s="24">
        <v>2076</v>
      </c>
      <c r="D54" s="25">
        <f t="shared" ca="1" si="0"/>
        <v>30874</v>
      </c>
      <c r="E54" s="25">
        <f t="shared" ca="1" si="1"/>
        <v>3894</v>
      </c>
      <c r="F54" s="25">
        <f t="shared" ca="1" si="2"/>
        <v>3137</v>
      </c>
      <c r="G54" s="26">
        <v>43739</v>
      </c>
    </row>
    <row r="55" spans="1:7" x14ac:dyDescent="0.3">
      <c r="A55" s="10" t="s">
        <v>528</v>
      </c>
      <c r="B55" s="11" t="s">
        <v>524</v>
      </c>
      <c r="C55" s="24">
        <v>306</v>
      </c>
      <c r="D55" s="25">
        <f t="shared" ca="1" si="0"/>
        <v>42881</v>
      </c>
      <c r="E55" s="25">
        <f t="shared" ca="1" si="1"/>
        <v>1225</v>
      </c>
      <c r="F55" s="25">
        <f t="shared" ca="1" si="2"/>
        <v>1646</v>
      </c>
      <c r="G55" s="26">
        <v>43800</v>
      </c>
    </row>
    <row r="56" spans="1:7" x14ac:dyDescent="0.3">
      <c r="A56" s="10" t="s">
        <v>528</v>
      </c>
      <c r="B56" s="11" t="s">
        <v>525</v>
      </c>
      <c r="C56" s="24">
        <v>2145</v>
      </c>
      <c r="D56" s="25">
        <f t="shared" ca="1" si="0"/>
        <v>14709</v>
      </c>
      <c r="E56" s="25">
        <f t="shared" ca="1" si="1"/>
        <v>3549</v>
      </c>
      <c r="F56" s="25">
        <f t="shared" ca="1" si="2"/>
        <v>4822</v>
      </c>
      <c r="G56" s="26">
        <v>43770</v>
      </c>
    </row>
    <row r="57" spans="1:7" x14ac:dyDescent="0.3">
      <c r="A57" s="10" t="s">
        <v>528</v>
      </c>
      <c r="B57" s="11" t="s">
        <v>525</v>
      </c>
      <c r="C57" s="24">
        <v>1482</v>
      </c>
      <c r="D57" s="25">
        <f t="shared" ca="1" si="0"/>
        <v>50727</v>
      </c>
      <c r="E57" s="25">
        <f t="shared" ca="1" si="1"/>
        <v>2929</v>
      </c>
      <c r="F57" s="25">
        <f t="shared" ca="1" si="2"/>
        <v>1015</v>
      </c>
      <c r="G57" s="26">
        <v>43800</v>
      </c>
    </row>
    <row r="58" spans="1:7" x14ac:dyDescent="0.3">
      <c r="A58" s="10" t="s">
        <v>528</v>
      </c>
      <c r="B58" s="11" t="s">
        <v>525</v>
      </c>
      <c r="C58" s="24">
        <v>1198</v>
      </c>
      <c r="D58" s="25">
        <f t="shared" ca="1" si="0"/>
        <v>23807</v>
      </c>
      <c r="E58" s="25">
        <f t="shared" ca="1" si="1"/>
        <v>1272</v>
      </c>
      <c r="F58" s="25">
        <f t="shared" ca="1" si="2"/>
        <v>4135</v>
      </c>
      <c r="G58" s="26">
        <v>43739</v>
      </c>
    </row>
    <row r="59" spans="1:7" x14ac:dyDescent="0.3">
      <c r="A59" s="10" t="s">
        <v>528</v>
      </c>
      <c r="B59" s="11" t="s">
        <v>525</v>
      </c>
      <c r="C59" s="24">
        <v>1023</v>
      </c>
      <c r="D59" s="25">
        <f t="shared" ca="1" si="0"/>
        <v>65907</v>
      </c>
      <c r="E59" s="25">
        <f t="shared" ca="1" si="1"/>
        <v>3987</v>
      </c>
      <c r="F59" s="25">
        <f t="shared" ca="1" si="2"/>
        <v>3724</v>
      </c>
      <c r="G59" s="26">
        <v>43709</v>
      </c>
    </row>
    <row r="60" spans="1:7" x14ac:dyDescent="0.3">
      <c r="A60" s="10" t="s">
        <v>528</v>
      </c>
      <c r="B60" s="11" t="s">
        <v>526</v>
      </c>
      <c r="C60" s="24">
        <v>1527</v>
      </c>
      <c r="D60" s="25">
        <f t="shared" ca="1" si="0"/>
        <v>56053</v>
      </c>
      <c r="E60" s="25">
        <f t="shared" ca="1" si="1"/>
        <v>484</v>
      </c>
      <c r="F60" s="25">
        <f t="shared" ca="1" si="2"/>
        <v>2948</v>
      </c>
      <c r="G60" s="26">
        <v>43709</v>
      </c>
    </row>
    <row r="61" spans="1:7" x14ac:dyDescent="0.3">
      <c r="A61" s="10" t="s">
        <v>528</v>
      </c>
      <c r="B61" s="11" t="s">
        <v>526</v>
      </c>
      <c r="C61" s="24">
        <v>1221</v>
      </c>
      <c r="D61" s="25">
        <f t="shared" ca="1" si="0"/>
        <v>64364</v>
      </c>
      <c r="E61" s="25">
        <f t="shared" ca="1" si="1"/>
        <v>655</v>
      </c>
      <c r="F61" s="25">
        <f t="shared" ca="1" si="2"/>
        <v>3254</v>
      </c>
      <c r="G61" s="26">
        <v>43739</v>
      </c>
    </row>
    <row r="62" spans="1:7" x14ac:dyDescent="0.3">
      <c r="A62" s="10" t="s">
        <v>528</v>
      </c>
      <c r="B62" s="11" t="s">
        <v>526</v>
      </c>
      <c r="C62" s="24">
        <v>2234</v>
      </c>
      <c r="D62" s="25">
        <f t="shared" ca="1" si="0"/>
        <v>33115</v>
      </c>
      <c r="E62" s="25">
        <f t="shared" ca="1" si="1"/>
        <v>563</v>
      </c>
      <c r="F62" s="25">
        <f t="shared" ca="1" si="2"/>
        <v>3152</v>
      </c>
      <c r="G62" s="26">
        <v>43709</v>
      </c>
    </row>
    <row r="63" spans="1:7" x14ac:dyDescent="0.3">
      <c r="A63" s="10" t="s">
        <v>528</v>
      </c>
      <c r="B63" s="11" t="s">
        <v>526</v>
      </c>
      <c r="C63" s="24">
        <v>2682</v>
      </c>
      <c r="D63" s="25">
        <f t="shared" ca="1" si="0"/>
        <v>68689</v>
      </c>
      <c r="E63" s="25">
        <f t="shared" ca="1" si="1"/>
        <v>3118</v>
      </c>
      <c r="F63" s="25">
        <f t="shared" ca="1" si="2"/>
        <v>2231</v>
      </c>
      <c r="G63" s="26">
        <v>43770</v>
      </c>
    </row>
    <row r="64" spans="1:7" x14ac:dyDescent="0.3">
      <c r="A64" s="10" t="s">
        <v>528</v>
      </c>
      <c r="B64" s="11" t="s">
        <v>526</v>
      </c>
      <c r="C64" s="24">
        <v>2167</v>
      </c>
      <c r="D64" s="25">
        <f t="shared" ca="1" si="0"/>
        <v>13215</v>
      </c>
      <c r="E64" s="25">
        <f t="shared" ca="1" si="1"/>
        <v>2888</v>
      </c>
      <c r="F64" s="25">
        <f t="shared" ca="1" si="2"/>
        <v>2789</v>
      </c>
      <c r="G64" s="26">
        <v>43739</v>
      </c>
    </row>
    <row r="65" spans="1:7" x14ac:dyDescent="0.3">
      <c r="A65" s="10" t="s">
        <v>528</v>
      </c>
      <c r="B65" s="11" t="s">
        <v>526</v>
      </c>
      <c r="C65" s="24">
        <v>1281</v>
      </c>
      <c r="D65" s="25">
        <f t="shared" ca="1" si="0"/>
        <v>67583</v>
      </c>
      <c r="E65" s="25">
        <f t="shared" ca="1" si="1"/>
        <v>1321</v>
      </c>
      <c r="F65" s="25">
        <f t="shared" ca="1" si="2"/>
        <v>1403</v>
      </c>
      <c r="G65" s="26">
        <v>43800</v>
      </c>
    </row>
    <row r="66" spans="1:7" x14ac:dyDescent="0.3">
      <c r="A66" s="10" t="s">
        <v>528</v>
      </c>
      <c r="B66" s="11" t="s">
        <v>527</v>
      </c>
      <c r="C66" s="24">
        <v>704</v>
      </c>
      <c r="D66" s="25">
        <f t="shared" ca="1" si="0"/>
        <v>19916</v>
      </c>
      <c r="E66" s="25">
        <f t="shared" ca="1" si="1"/>
        <v>2604</v>
      </c>
      <c r="F66" s="25">
        <f t="shared" ca="1" si="2"/>
        <v>3619</v>
      </c>
      <c r="G66" s="26">
        <v>43739</v>
      </c>
    </row>
    <row r="67" spans="1:7" x14ac:dyDescent="0.3">
      <c r="A67" s="10" t="s">
        <v>528</v>
      </c>
      <c r="B67" s="11" t="s">
        <v>527</v>
      </c>
      <c r="C67" s="24">
        <v>1033</v>
      </c>
      <c r="D67" s="25">
        <f t="shared" ref="D67:D130" ca="1" si="3">RANDBETWEEN(10000,80000)</f>
        <v>38543</v>
      </c>
      <c r="E67" s="25">
        <f t="shared" ref="E67:E130" ca="1" si="4">RANDBETWEEN(80,4000)</f>
        <v>972</v>
      </c>
      <c r="F67" s="25">
        <f t="shared" ref="F67:F130" ca="1" si="5">RANDBETWEEN(1000,6000)</f>
        <v>5877</v>
      </c>
      <c r="G67" s="26">
        <v>43800</v>
      </c>
    </row>
    <row r="68" spans="1:7" x14ac:dyDescent="0.3">
      <c r="A68" s="10" t="s">
        <v>528</v>
      </c>
      <c r="B68" s="11" t="s">
        <v>527</v>
      </c>
      <c r="C68" s="24">
        <v>1221</v>
      </c>
      <c r="D68" s="25">
        <f t="shared" ca="1" si="3"/>
        <v>14176</v>
      </c>
      <c r="E68" s="25">
        <f t="shared" ca="1" si="4"/>
        <v>3881</v>
      </c>
      <c r="F68" s="25">
        <f t="shared" ca="1" si="5"/>
        <v>1438</v>
      </c>
      <c r="G68" s="26">
        <v>43739</v>
      </c>
    </row>
    <row r="69" spans="1:7" x14ac:dyDescent="0.3">
      <c r="A69" s="10" t="s">
        <v>528</v>
      </c>
      <c r="B69" s="11" t="s">
        <v>527</v>
      </c>
      <c r="C69" s="24">
        <v>2076</v>
      </c>
      <c r="D69" s="25">
        <f t="shared" ca="1" si="3"/>
        <v>26246</v>
      </c>
      <c r="E69" s="25">
        <f t="shared" ca="1" si="4"/>
        <v>3898</v>
      </c>
      <c r="F69" s="25">
        <f t="shared" ca="1" si="5"/>
        <v>5725</v>
      </c>
      <c r="G69" s="26">
        <v>43739</v>
      </c>
    </row>
    <row r="70" spans="1:7" x14ac:dyDescent="0.3">
      <c r="A70" s="10" t="s">
        <v>528</v>
      </c>
      <c r="B70" s="11" t="s">
        <v>527</v>
      </c>
      <c r="C70" s="24">
        <v>386</v>
      </c>
      <c r="D70" s="25">
        <f t="shared" ca="1" si="3"/>
        <v>16104</v>
      </c>
      <c r="E70" s="25">
        <f t="shared" ca="1" si="4"/>
        <v>434</v>
      </c>
      <c r="F70" s="25">
        <f t="shared" ca="1" si="5"/>
        <v>4745</v>
      </c>
      <c r="G70" s="26">
        <v>43770</v>
      </c>
    </row>
    <row r="71" spans="1:7" x14ac:dyDescent="0.3">
      <c r="A71" s="10" t="s">
        <v>528</v>
      </c>
      <c r="B71" s="11" t="s">
        <v>527</v>
      </c>
      <c r="C71" s="24">
        <v>2805</v>
      </c>
      <c r="D71" s="25">
        <f t="shared" ca="1" si="3"/>
        <v>62625</v>
      </c>
      <c r="E71" s="25">
        <f t="shared" ca="1" si="4"/>
        <v>1181</v>
      </c>
      <c r="F71" s="25">
        <f t="shared" ca="1" si="5"/>
        <v>2229</v>
      </c>
      <c r="G71" s="26">
        <v>43709</v>
      </c>
    </row>
    <row r="72" spans="1:7" x14ac:dyDescent="0.3">
      <c r="A72" s="10" t="s">
        <v>529</v>
      </c>
      <c r="B72" s="11" t="s">
        <v>522</v>
      </c>
      <c r="C72" s="24">
        <v>766</v>
      </c>
      <c r="D72" s="25">
        <f t="shared" ca="1" si="3"/>
        <v>30122</v>
      </c>
      <c r="E72" s="25">
        <f t="shared" ca="1" si="4"/>
        <v>1231</v>
      </c>
      <c r="F72" s="25">
        <f t="shared" ca="1" si="5"/>
        <v>2540</v>
      </c>
      <c r="G72" s="26">
        <v>43739</v>
      </c>
    </row>
    <row r="73" spans="1:7" x14ac:dyDescent="0.3">
      <c r="A73" s="10" t="s">
        <v>529</v>
      </c>
      <c r="B73" s="11" t="s">
        <v>522</v>
      </c>
      <c r="C73" s="24">
        <v>809</v>
      </c>
      <c r="D73" s="25">
        <f t="shared" ca="1" si="3"/>
        <v>77824</v>
      </c>
      <c r="E73" s="25">
        <f t="shared" ca="1" si="4"/>
        <v>92</v>
      </c>
      <c r="F73" s="25">
        <f t="shared" ca="1" si="5"/>
        <v>1108</v>
      </c>
      <c r="G73" s="26">
        <v>43739</v>
      </c>
    </row>
    <row r="74" spans="1:7" x14ac:dyDescent="0.3">
      <c r="A74" s="10" t="s">
        <v>529</v>
      </c>
      <c r="B74" s="11" t="s">
        <v>522</v>
      </c>
      <c r="C74" s="24">
        <v>1945</v>
      </c>
      <c r="D74" s="25">
        <f t="shared" ca="1" si="3"/>
        <v>37034</v>
      </c>
      <c r="E74" s="25">
        <f t="shared" ca="1" si="4"/>
        <v>1364</v>
      </c>
      <c r="F74" s="25">
        <f t="shared" ca="1" si="5"/>
        <v>4227</v>
      </c>
      <c r="G74" s="26">
        <v>43739</v>
      </c>
    </row>
    <row r="75" spans="1:7" x14ac:dyDescent="0.3">
      <c r="A75" s="10" t="s">
        <v>529</v>
      </c>
      <c r="B75" s="11" t="s">
        <v>522</v>
      </c>
      <c r="C75" s="24">
        <v>2116</v>
      </c>
      <c r="D75" s="25">
        <f t="shared" ca="1" si="3"/>
        <v>11549</v>
      </c>
      <c r="E75" s="25">
        <f t="shared" ca="1" si="4"/>
        <v>1643</v>
      </c>
      <c r="F75" s="25">
        <f t="shared" ca="1" si="5"/>
        <v>4239</v>
      </c>
      <c r="G75" s="26">
        <v>43800</v>
      </c>
    </row>
    <row r="76" spans="1:7" x14ac:dyDescent="0.3">
      <c r="A76" s="10" t="s">
        <v>529</v>
      </c>
      <c r="B76" s="11" t="s">
        <v>522</v>
      </c>
      <c r="C76" s="24">
        <v>1123</v>
      </c>
      <c r="D76" s="25">
        <f t="shared" ca="1" si="3"/>
        <v>11166</v>
      </c>
      <c r="E76" s="25">
        <f t="shared" ca="1" si="4"/>
        <v>2648</v>
      </c>
      <c r="F76" s="25">
        <f t="shared" ca="1" si="5"/>
        <v>4289</v>
      </c>
      <c r="G76" s="26">
        <v>43709</v>
      </c>
    </row>
    <row r="77" spans="1:7" x14ac:dyDescent="0.3">
      <c r="A77" s="10" t="s">
        <v>529</v>
      </c>
      <c r="B77" s="11" t="s">
        <v>522</v>
      </c>
      <c r="C77" s="24">
        <v>2125</v>
      </c>
      <c r="D77" s="25">
        <f t="shared" ca="1" si="3"/>
        <v>60474</v>
      </c>
      <c r="E77" s="25">
        <f t="shared" ca="1" si="4"/>
        <v>2373</v>
      </c>
      <c r="F77" s="25">
        <f t="shared" ca="1" si="5"/>
        <v>5663</v>
      </c>
      <c r="G77" s="26">
        <v>43800</v>
      </c>
    </row>
    <row r="78" spans="1:7" x14ac:dyDescent="0.3">
      <c r="A78" s="10" t="s">
        <v>529</v>
      </c>
      <c r="B78" s="11" t="s">
        <v>522</v>
      </c>
      <c r="C78" s="24">
        <v>2409</v>
      </c>
      <c r="D78" s="25">
        <f t="shared" ca="1" si="3"/>
        <v>50927</v>
      </c>
      <c r="E78" s="25">
        <f t="shared" ca="1" si="4"/>
        <v>2498</v>
      </c>
      <c r="F78" s="25">
        <f t="shared" ca="1" si="5"/>
        <v>1852</v>
      </c>
      <c r="G78" s="26">
        <v>43709</v>
      </c>
    </row>
    <row r="79" spans="1:7" x14ac:dyDescent="0.3">
      <c r="A79" s="10" t="s">
        <v>529</v>
      </c>
      <c r="B79" s="11" t="s">
        <v>522</v>
      </c>
      <c r="C79" s="24">
        <v>2146</v>
      </c>
      <c r="D79" s="25">
        <f t="shared" ca="1" si="3"/>
        <v>45444</v>
      </c>
      <c r="E79" s="25">
        <f t="shared" ca="1" si="4"/>
        <v>2325</v>
      </c>
      <c r="F79" s="25">
        <f t="shared" ca="1" si="5"/>
        <v>4249</v>
      </c>
      <c r="G79" s="26">
        <v>43770</v>
      </c>
    </row>
    <row r="80" spans="1:7" x14ac:dyDescent="0.3">
      <c r="A80" s="10" t="s">
        <v>529</v>
      </c>
      <c r="B80" s="11" t="s">
        <v>522</v>
      </c>
      <c r="C80" s="24">
        <v>1775</v>
      </c>
      <c r="D80" s="25">
        <f t="shared" ca="1" si="3"/>
        <v>71674</v>
      </c>
      <c r="E80" s="25">
        <f t="shared" ca="1" si="4"/>
        <v>718</v>
      </c>
      <c r="F80" s="25">
        <f t="shared" ca="1" si="5"/>
        <v>3303</v>
      </c>
      <c r="G80" s="26">
        <v>43770</v>
      </c>
    </row>
    <row r="81" spans="1:7" x14ac:dyDescent="0.3">
      <c r="A81" s="10" t="s">
        <v>529</v>
      </c>
      <c r="B81" s="11" t="s">
        <v>522</v>
      </c>
      <c r="C81" s="24">
        <v>2992</v>
      </c>
      <c r="D81" s="25">
        <f t="shared" ca="1" si="3"/>
        <v>36991</v>
      </c>
      <c r="E81" s="25">
        <f t="shared" ca="1" si="4"/>
        <v>3845</v>
      </c>
      <c r="F81" s="25">
        <f t="shared" ca="1" si="5"/>
        <v>5474</v>
      </c>
      <c r="G81" s="26">
        <v>43739</v>
      </c>
    </row>
    <row r="82" spans="1:7" x14ac:dyDescent="0.3">
      <c r="A82" s="10" t="s">
        <v>529</v>
      </c>
      <c r="B82" s="11" t="s">
        <v>523</v>
      </c>
      <c r="C82" s="24">
        <v>1797</v>
      </c>
      <c r="D82" s="25">
        <f t="shared" ca="1" si="3"/>
        <v>73113</v>
      </c>
      <c r="E82" s="25">
        <f t="shared" ca="1" si="4"/>
        <v>2007</v>
      </c>
      <c r="F82" s="25">
        <f t="shared" ca="1" si="5"/>
        <v>3529</v>
      </c>
      <c r="G82" s="26">
        <v>43709</v>
      </c>
    </row>
    <row r="83" spans="1:7" x14ac:dyDescent="0.3">
      <c r="A83" s="10" t="s">
        <v>529</v>
      </c>
      <c r="B83" s="11" t="s">
        <v>523</v>
      </c>
      <c r="C83" s="24">
        <v>1159</v>
      </c>
      <c r="D83" s="25">
        <f t="shared" ca="1" si="3"/>
        <v>27537</v>
      </c>
      <c r="E83" s="25">
        <f t="shared" ca="1" si="4"/>
        <v>3331</v>
      </c>
      <c r="F83" s="25">
        <f t="shared" ca="1" si="5"/>
        <v>3551</v>
      </c>
      <c r="G83" s="26">
        <v>43739</v>
      </c>
    </row>
    <row r="84" spans="1:7" x14ac:dyDescent="0.3">
      <c r="A84" s="10" t="s">
        <v>529</v>
      </c>
      <c r="B84" s="11" t="s">
        <v>523</v>
      </c>
      <c r="C84" s="24">
        <v>2500</v>
      </c>
      <c r="D84" s="25">
        <f t="shared" ca="1" si="3"/>
        <v>14335</v>
      </c>
      <c r="E84" s="25">
        <f t="shared" ca="1" si="4"/>
        <v>3008</v>
      </c>
      <c r="F84" s="25">
        <f t="shared" ca="1" si="5"/>
        <v>3468</v>
      </c>
      <c r="G84" s="26">
        <v>43770</v>
      </c>
    </row>
    <row r="85" spans="1:7" x14ac:dyDescent="0.3">
      <c r="A85" s="10" t="s">
        <v>529</v>
      </c>
      <c r="B85" s="11" t="s">
        <v>523</v>
      </c>
      <c r="C85" s="24">
        <v>334</v>
      </c>
      <c r="D85" s="25">
        <f t="shared" ca="1" si="3"/>
        <v>77289</v>
      </c>
      <c r="E85" s="25">
        <f t="shared" ca="1" si="4"/>
        <v>1063</v>
      </c>
      <c r="F85" s="25">
        <f t="shared" ca="1" si="5"/>
        <v>1097</v>
      </c>
      <c r="G85" s="26">
        <v>43800</v>
      </c>
    </row>
    <row r="86" spans="1:7" x14ac:dyDescent="0.3">
      <c r="A86" s="10" t="s">
        <v>529</v>
      </c>
      <c r="B86" s="11" t="s">
        <v>523</v>
      </c>
      <c r="C86" s="24">
        <v>2992</v>
      </c>
      <c r="D86" s="25">
        <f t="shared" ca="1" si="3"/>
        <v>23531</v>
      </c>
      <c r="E86" s="25">
        <f t="shared" ca="1" si="4"/>
        <v>324</v>
      </c>
      <c r="F86" s="25">
        <f t="shared" ca="1" si="5"/>
        <v>4226</v>
      </c>
      <c r="G86" s="26">
        <v>43739</v>
      </c>
    </row>
    <row r="87" spans="1:7" x14ac:dyDescent="0.3">
      <c r="A87" s="10" t="s">
        <v>529</v>
      </c>
      <c r="B87" s="11" t="s">
        <v>524</v>
      </c>
      <c r="C87" s="24">
        <v>2966</v>
      </c>
      <c r="D87" s="25">
        <f t="shared" ca="1" si="3"/>
        <v>13602</v>
      </c>
      <c r="E87" s="25">
        <f t="shared" ca="1" si="4"/>
        <v>2212</v>
      </c>
      <c r="F87" s="25">
        <f t="shared" ca="1" si="5"/>
        <v>2344</v>
      </c>
      <c r="G87" s="26">
        <v>43739</v>
      </c>
    </row>
    <row r="88" spans="1:7" x14ac:dyDescent="0.3">
      <c r="A88" s="10" t="s">
        <v>529</v>
      </c>
      <c r="B88" s="11" t="s">
        <v>524</v>
      </c>
      <c r="C88" s="24">
        <v>1159</v>
      </c>
      <c r="D88" s="25">
        <f t="shared" ca="1" si="3"/>
        <v>35095</v>
      </c>
      <c r="E88" s="25">
        <f t="shared" ca="1" si="4"/>
        <v>1124</v>
      </c>
      <c r="F88" s="25">
        <f t="shared" ca="1" si="5"/>
        <v>4387</v>
      </c>
      <c r="G88" s="26">
        <v>43739</v>
      </c>
    </row>
    <row r="89" spans="1:7" x14ac:dyDescent="0.3">
      <c r="A89" s="10" t="s">
        <v>529</v>
      </c>
      <c r="B89" s="11" t="s">
        <v>524</v>
      </c>
      <c r="C89" s="24">
        <v>994</v>
      </c>
      <c r="D89" s="25">
        <f t="shared" ca="1" si="3"/>
        <v>13778</v>
      </c>
      <c r="E89" s="25">
        <f t="shared" ca="1" si="4"/>
        <v>1162</v>
      </c>
      <c r="F89" s="25">
        <f t="shared" ca="1" si="5"/>
        <v>1017</v>
      </c>
      <c r="G89" s="26">
        <v>43709</v>
      </c>
    </row>
    <row r="90" spans="1:7" x14ac:dyDescent="0.3">
      <c r="A90" s="10" t="s">
        <v>529</v>
      </c>
      <c r="B90" s="11" t="s">
        <v>524</v>
      </c>
      <c r="C90" s="24">
        <v>970</v>
      </c>
      <c r="D90" s="25">
        <f t="shared" ca="1" si="3"/>
        <v>24631</v>
      </c>
      <c r="E90" s="25">
        <f t="shared" ca="1" si="4"/>
        <v>678</v>
      </c>
      <c r="F90" s="25">
        <f t="shared" ca="1" si="5"/>
        <v>5162</v>
      </c>
      <c r="G90" s="26">
        <v>43770</v>
      </c>
    </row>
    <row r="91" spans="1:7" x14ac:dyDescent="0.3">
      <c r="A91" s="10" t="s">
        <v>529</v>
      </c>
      <c r="B91" s="11" t="s">
        <v>524</v>
      </c>
      <c r="C91" s="24">
        <v>1770</v>
      </c>
      <c r="D91" s="25">
        <f t="shared" ca="1" si="3"/>
        <v>10682</v>
      </c>
      <c r="E91" s="25">
        <f t="shared" ca="1" si="4"/>
        <v>3131</v>
      </c>
      <c r="F91" s="25">
        <f t="shared" ca="1" si="5"/>
        <v>4140</v>
      </c>
      <c r="G91" s="26">
        <v>43800</v>
      </c>
    </row>
    <row r="92" spans="1:7" x14ac:dyDescent="0.3">
      <c r="A92" s="10" t="s">
        <v>529</v>
      </c>
      <c r="B92" s="11" t="s">
        <v>525</v>
      </c>
      <c r="C92" s="24">
        <v>766</v>
      </c>
      <c r="D92" s="25">
        <f t="shared" ca="1" si="3"/>
        <v>76208</v>
      </c>
      <c r="E92" s="25">
        <f t="shared" ca="1" si="4"/>
        <v>2927</v>
      </c>
      <c r="F92" s="25">
        <f t="shared" ca="1" si="5"/>
        <v>4216</v>
      </c>
      <c r="G92" s="26">
        <v>43739</v>
      </c>
    </row>
    <row r="93" spans="1:7" x14ac:dyDescent="0.3">
      <c r="A93" s="10" t="s">
        <v>529</v>
      </c>
      <c r="B93" s="11" t="s">
        <v>525</v>
      </c>
      <c r="C93" s="24">
        <v>214</v>
      </c>
      <c r="D93" s="25">
        <f t="shared" ca="1" si="3"/>
        <v>42327</v>
      </c>
      <c r="E93" s="25">
        <f t="shared" ca="1" si="4"/>
        <v>2922</v>
      </c>
      <c r="F93" s="25">
        <f t="shared" ca="1" si="5"/>
        <v>2402</v>
      </c>
      <c r="G93" s="26">
        <v>43739</v>
      </c>
    </row>
    <row r="94" spans="1:7" x14ac:dyDescent="0.3">
      <c r="A94" s="10" t="s">
        <v>529</v>
      </c>
      <c r="B94" s="11" t="s">
        <v>525</v>
      </c>
      <c r="C94" s="24">
        <v>1016</v>
      </c>
      <c r="D94" s="25">
        <f t="shared" ca="1" si="3"/>
        <v>29771</v>
      </c>
      <c r="E94" s="25">
        <f t="shared" ca="1" si="4"/>
        <v>3899</v>
      </c>
      <c r="F94" s="25">
        <f t="shared" ca="1" si="5"/>
        <v>2534</v>
      </c>
      <c r="G94" s="26">
        <v>43770</v>
      </c>
    </row>
    <row r="95" spans="1:7" x14ac:dyDescent="0.3">
      <c r="A95" s="10" t="s">
        <v>529</v>
      </c>
      <c r="B95" s="11" t="s">
        <v>525</v>
      </c>
      <c r="C95" s="24">
        <v>887</v>
      </c>
      <c r="D95" s="25">
        <f t="shared" ca="1" si="3"/>
        <v>52619</v>
      </c>
      <c r="E95" s="25">
        <f t="shared" ca="1" si="4"/>
        <v>2446</v>
      </c>
      <c r="F95" s="25">
        <f t="shared" ca="1" si="5"/>
        <v>3672</v>
      </c>
      <c r="G95" s="26">
        <v>43800</v>
      </c>
    </row>
    <row r="96" spans="1:7" x14ac:dyDescent="0.3">
      <c r="A96" s="10" t="s">
        <v>529</v>
      </c>
      <c r="B96" s="11" t="s">
        <v>525</v>
      </c>
      <c r="C96" s="24">
        <v>442</v>
      </c>
      <c r="D96" s="25">
        <f t="shared" ca="1" si="3"/>
        <v>70848</v>
      </c>
      <c r="E96" s="25">
        <f t="shared" ca="1" si="4"/>
        <v>782</v>
      </c>
      <c r="F96" s="25">
        <f t="shared" ca="1" si="5"/>
        <v>5995</v>
      </c>
      <c r="G96" s="26">
        <v>43709</v>
      </c>
    </row>
    <row r="97" spans="1:7" x14ac:dyDescent="0.3">
      <c r="A97" s="10" t="s">
        <v>529</v>
      </c>
      <c r="B97" s="11" t="s">
        <v>526</v>
      </c>
      <c r="C97" s="24">
        <v>214</v>
      </c>
      <c r="D97" s="25">
        <f t="shared" ca="1" si="3"/>
        <v>29058</v>
      </c>
      <c r="E97" s="25">
        <f t="shared" ca="1" si="4"/>
        <v>3991</v>
      </c>
      <c r="F97" s="25">
        <f t="shared" ca="1" si="5"/>
        <v>2688</v>
      </c>
      <c r="G97" s="26">
        <v>43739</v>
      </c>
    </row>
    <row r="98" spans="1:7" x14ac:dyDescent="0.3">
      <c r="A98" s="10" t="s">
        <v>529</v>
      </c>
      <c r="B98" s="11" t="s">
        <v>526</v>
      </c>
      <c r="C98" s="24">
        <v>1945</v>
      </c>
      <c r="D98" s="25">
        <f t="shared" ca="1" si="3"/>
        <v>73327</v>
      </c>
      <c r="E98" s="25">
        <f t="shared" ca="1" si="4"/>
        <v>2421</v>
      </c>
      <c r="F98" s="25">
        <f t="shared" ca="1" si="5"/>
        <v>2245</v>
      </c>
      <c r="G98" s="26">
        <v>43739</v>
      </c>
    </row>
    <row r="99" spans="1:7" x14ac:dyDescent="0.3">
      <c r="A99" s="10" t="s">
        <v>529</v>
      </c>
      <c r="B99" s="11" t="s">
        <v>526</v>
      </c>
      <c r="C99" s="24">
        <v>2297</v>
      </c>
      <c r="D99" s="25">
        <f t="shared" ca="1" si="3"/>
        <v>47999</v>
      </c>
      <c r="E99" s="25">
        <f t="shared" ca="1" si="4"/>
        <v>2110</v>
      </c>
      <c r="F99" s="25">
        <f t="shared" ca="1" si="5"/>
        <v>3279</v>
      </c>
      <c r="G99" s="26">
        <v>43770</v>
      </c>
    </row>
    <row r="100" spans="1:7" x14ac:dyDescent="0.3">
      <c r="A100" s="10" t="s">
        <v>529</v>
      </c>
      <c r="B100" s="11" t="s">
        <v>526</v>
      </c>
      <c r="C100" s="24">
        <v>2215</v>
      </c>
      <c r="D100" s="25">
        <f t="shared" ca="1" si="3"/>
        <v>53407</v>
      </c>
      <c r="E100" s="25">
        <f t="shared" ca="1" si="4"/>
        <v>89</v>
      </c>
      <c r="F100" s="25">
        <f t="shared" ca="1" si="5"/>
        <v>1032</v>
      </c>
      <c r="G100" s="26">
        <v>43709</v>
      </c>
    </row>
    <row r="101" spans="1:7" x14ac:dyDescent="0.3">
      <c r="A101" s="10" t="s">
        <v>529</v>
      </c>
      <c r="B101" s="11" t="s">
        <v>526</v>
      </c>
      <c r="C101" s="24">
        <v>1870</v>
      </c>
      <c r="D101" s="25">
        <f t="shared" ca="1" si="3"/>
        <v>76912</v>
      </c>
      <c r="E101" s="25">
        <f t="shared" ca="1" si="4"/>
        <v>3250</v>
      </c>
      <c r="F101" s="25">
        <f t="shared" ca="1" si="5"/>
        <v>2037</v>
      </c>
      <c r="G101" s="26">
        <v>43800</v>
      </c>
    </row>
    <row r="102" spans="1:7" x14ac:dyDescent="0.3">
      <c r="A102" s="10" t="s">
        <v>529</v>
      </c>
      <c r="B102" s="11" t="s">
        <v>527</v>
      </c>
      <c r="C102" s="24">
        <v>2966</v>
      </c>
      <c r="D102" s="25">
        <f t="shared" ca="1" si="3"/>
        <v>34510</v>
      </c>
      <c r="E102" s="25">
        <f t="shared" ca="1" si="4"/>
        <v>1290</v>
      </c>
      <c r="F102" s="25">
        <f t="shared" ca="1" si="5"/>
        <v>1688</v>
      </c>
      <c r="G102" s="26">
        <v>43739</v>
      </c>
    </row>
    <row r="103" spans="1:7" x14ac:dyDescent="0.3">
      <c r="A103" s="10" t="s">
        <v>529</v>
      </c>
      <c r="B103" s="11" t="s">
        <v>527</v>
      </c>
      <c r="C103" s="24">
        <v>809</v>
      </c>
      <c r="D103" s="25">
        <f t="shared" ca="1" si="3"/>
        <v>44880</v>
      </c>
      <c r="E103" s="25">
        <f t="shared" ca="1" si="4"/>
        <v>2053</v>
      </c>
      <c r="F103" s="25">
        <f t="shared" ca="1" si="5"/>
        <v>1240</v>
      </c>
      <c r="G103" s="26">
        <v>43739</v>
      </c>
    </row>
    <row r="104" spans="1:7" x14ac:dyDescent="0.3">
      <c r="A104" s="10" t="s">
        <v>529</v>
      </c>
      <c r="B104" s="11" t="s">
        <v>527</v>
      </c>
      <c r="C104" s="24">
        <v>588</v>
      </c>
      <c r="D104" s="25">
        <f t="shared" ca="1" si="3"/>
        <v>60446</v>
      </c>
      <c r="E104" s="25">
        <f t="shared" ca="1" si="4"/>
        <v>1417</v>
      </c>
      <c r="F104" s="25">
        <f t="shared" ca="1" si="5"/>
        <v>2127</v>
      </c>
      <c r="G104" s="26">
        <v>43800</v>
      </c>
    </row>
    <row r="105" spans="1:7" x14ac:dyDescent="0.3">
      <c r="A105" s="10" t="s">
        <v>529</v>
      </c>
      <c r="B105" s="11" t="s">
        <v>527</v>
      </c>
      <c r="C105" s="24">
        <v>660</v>
      </c>
      <c r="D105" s="25">
        <f t="shared" ca="1" si="3"/>
        <v>49767</v>
      </c>
      <c r="E105" s="25">
        <f t="shared" ca="1" si="4"/>
        <v>1578</v>
      </c>
      <c r="F105" s="25">
        <f t="shared" ca="1" si="5"/>
        <v>5529</v>
      </c>
      <c r="G105" s="26">
        <v>43709</v>
      </c>
    </row>
    <row r="106" spans="1:7" x14ac:dyDescent="0.3">
      <c r="A106" s="10" t="s">
        <v>529</v>
      </c>
      <c r="B106" s="11" t="s">
        <v>527</v>
      </c>
      <c r="C106" s="24">
        <v>2536</v>
      </c>
      <c r="D106" s="25">
        <f t="shared" ca="1" si="3"/>
        <v>29188</v>
      </c>
      <c r="E106" s="25">
        <f t="shared" ca="1" si="4"/>
        <v>2898</v>
      </c>
      <c r="F106" s="25">
        <f t="shared" ca="1" si="5"/>
        <v>1317</v>
      </c>
      <c r="G106" s="26">
        <v>43770</v>
      </c>
    </row>
    <row r="107" spans="1:7" x14ac:dyDescent="0.3">
      <c r="A107" s="10" t="s">
        <v>530</v>
      </c>
      <c r="B107" s="11" t="s">
        <v>522</v>
      </c>
      <c r="C107" s="24">
        <v>788</v>
      </c>
      <c r="D107" s="25">
        <f t="shared" ca="1" si="3"/>
        <v>23549</v>
      </c>
      <c r="E107" s="25">
        <f t="shared" ca="1" si="4"/>
        <v>2737</v>
      </c>
      <c r="F107" s="25">
        <f t="shared" ca="1" si="5"/>
        <v>1533</v>
      </c>
      <c r="G107" s="26">
        <v>43709</v>
      </c>
    </row>
    <row r="108" spans="1:7" x14ac:dyDescent="0.3">
      <c r="A108" s="10" t="s">
        <v>530</v>
      </c>
      <c r="B108" s="11" t="s">
        <v>522</v>
      </c>
      <c r="C108" s="24">
        <v>2145</v>
      </c>
      <c r="D108" s="25">
        <f t="shared" ca="1" si="3"/>
        <v>10281</v>
      </c>
      <c r="E108" s="25">
        <f t="shared" ca="1" si="4"/>
        <v>2223</v>
      </c>
      <c r="F108" s="25">
        <f t="shared" ca="1" si="5"/>
        <v>3910</v>
      </c>
      <c r="G108" s="26">
        <v>43739</v>
      </c>
    </row>
    <row r="109" spans="1:7" x14ac:dyDescent="0.3">
      <c r="A109" s="10" t="s">
        <v>530</v>
      </c>
      <c r="B109" s="11" t="s">
        <v>522</v>
      </c>
      <c r="C109" s="24">
        <v>1760</v>
      </c>
      <c r="D109" s="25">
        <f t="shared" ca="1" si="3"/>
        <v>21382</v>
      </c>
      <c r="E109" s="25">
        <f t="shared" ca="1" si="4"/>
        <v>3205</v>
      </c>
      <c r="F109" s="25">
        <f t="shared" ca="1" si="5"/>
        <v>4272</v>
      </c>
      <c r="G109" s="26">
        <v>43709</v>
      </c>
    </row>
    <row r="110" spans="1:7" x14ac:dyDescent="0.3">
      <c r="A110" s="10" t="s">
        <v>530</v>
      </c>
      <c r="B110" s="11" t="s">
        <v>522</v>
      </c>
      <c r="C110" s="24">
        <v>1514</v>
      </c>
      <c r="D110" s="25">
        <f t="shared" ca="1" si="3"/>
        <v>12527</v>
      </c>
      <c r="E110" s="25">
        <f t="shared" ca="1" si="4"/>
        <v>359</v>
      </c>
      <c r="F110" s="25">
        <f t="shared" ca="1" si="5"/>
        <v>3514</v>
      </c>
      <c r="G110" s="26">
        <v>43739</v>
      </c>
    </row>
    <row r="111" spans="1:7" x14ac:dyDescent="0.3">
      <c r="A111" s="10" t="s">
        <v>530</v>
      </c>
      <c r="B111" s="11" t="s">
        <v>522</v>
      </c>
      <c r="C111" s="24">
        <v>2763</v>
      </c>
      <c r="D111" s="25">
        <f t="shared" ca="1" si="3"/>
        <v>70834</v>
      </c>
      <c r="E111" s="25">
        <f t="shared" ca="1" si="4"/>
        <v>218</v>
      </c>
      <c r="F111" s="25">
        <f t="shared" ca="1" si="5"/>
        <v>5325</v>
      </c>
      <c r="G111" s="26">
        <v>43770</v>
      </c>
    </row>
    <row r="112" spans="1:7" x14ac:dyDescent="0.3">
      <c r="A112" s="10" t="s">
        <v>530</v>
      </c>
      <c r="B112" s="11" t="s">
        <v>522</v>
      </c>
      <c r="C112" s="24">
        <v>1946</v>
      </c>
      <c r="D112" s="25">
        <f t="shared" ca="1" si="3"/>
        <v>57892</v>
      </c>
      <c r="E112" s="25">
        <f t="shared" ca="1" si="4"/>
        <v>1195</v>
      </c>
      <c r="F112" s="25">
        <f t="shared" ca="1" si="5"/>
        <v>3657</v>
      </c>
      <c r="G112" s="26">
        <v>43800</v>
      </c>
    </row>
    <row r="113" spans="1:7" x14ac:dyDescent="0.3">
      <c r="A113" s="10" t="s">
        <v>530</v>
      </c>
      <c r="B113" s="11" t="s">
        <v>522</v>
      </c>
      <c r="C113" s="24">
        <v>367</v>
      </c>
      <c r="D113" s="25">
        <f t="shared" ca="1" si="3"/>
        <v>52039</v>
      </c>
      <c r="E113" s="25">
        <f t="shared" ca="1" si="4"/>
        <v>3403</v>
      </c>
      <c r="F113" s="25">
        <f t="shared" ca="1" si="5"/>
        <v>3947</v>
      </c>
      <c r="G113" s="26">
        <v>43739</v>
      </c>
    </row>
    <row r="114" spans="1:7" x14ac:dyDescent="0.3">
      <c r="A114" s="10" t="s">
        <v>530</v>
      </c>
      <c r="B114" s="11" t="s">
        <v>522</v>
      </c>
      <c r="C114" s="24">
        <v>1715</v>
      </c>
      <c r="D114" s="25">
        <f t="shared" ca="1" si="3"/>
        <v>17288</v>
      </c>
      <c r="E114" s="25">
        <f t="shared" ca="1" si="4"/>
        <v>1631</v>
      </c>
      <c r="F114" s="25">
        <f t="shared" ca="1" si="5"/>
        <v>1279</v>
      </c>
      <c r="G114" s="26">
        <v>43739</v>
      </c>
    </row>
    <row r="115" spans="1:7" x14ac:dyDescent="0.3">
      <c r="A115" s="10" t="s">
        <v>530</v>
      </c>
      <c r="B115" s="11" t="s">
        <v>522</v>
      </c>
      <c r="C115" s="24">
        <v>380</v>
      </c>
      <c r="D115" s="25">
        <f t="shared" ca="1" si="3"/>
        <v>34264</v>
      </c>
      <c r="E115" s="25">
        <f t="shared" ca="1" si="4"/>
        <v>3915</v>
      </c>
      <c r="F115" s="25">
        <f t="shared" ca="1" si="5"/>
        <v>5696</v>
      </c>
      <c r="G115" s="26">
        <v>43800</v>
      </c>
    </row>
    <row r="116" spans="1:7" x14ac:dyDescent="0.3">
      <c r="A116" s="10" t="s">
        <v>530</v>
      </c>
      <c r="B116" s="11" t="s">
        <v>522</v>
      </c>
      <c r="C116" s="24">
        <v>2151</v>
      </c>
      <c r="D116" s="25">
        <f t="shared" ca="1" si="3"/>
        <v>79452</v>
      </c>
      <c r="E116" s="25">
        <f t="shared" ca="1" si="4"/>
        <v>3989</v>
      </c>
      <c r="F116" s="25">
        <f t="shared" ca="1" si="5"/>
        <v>4481</v>
      </c>
      <c r="G116" s="26">
        <v>43770</v>
      </c>
    </row>
    <row r="117" spans="1:7" x14ac:dyDescent="0.3">
      <c r="A117" s="10" t="s">
        <v>530</v>
      </c>
      <c r="B117" s="11" t="s">
        <v>523</v>
      </c>
      <c r="C117" s="24">
        <v>1660</v>
      </c>
      <c r="D117" s="25">
        <f t="shared" ca="1" si="3"/>
        <v>71536</v>
      </c>
      <c r="E117" s="25">
        <f t="shared" ca="1" si="4"/>
        <v>2774</v>
      </c>
      <c r="F117" s="25">
        <f t="shared" ca="1" si="5"/>
        <v>5418</v>
      </c>
      <c r="G117" s="26">
        <v>43770</v>
      </c>
    </row>
    <row r="118" spans="1:7" x14ac:dyDescent="0.3">
      <c r="A118" s="10" t="s">
        <v>530</v>
      </c>
      <c r="B118" s="11" t="s">
        <v>523</v>
      </c>
      <c r="C118" s="24">
        <v>720</v>
      </c>
      <c r="D118" s="25">
        <f t="shared" ca="1" si="3"/>
        <v>21698</v>
      </c>
      <c r="E118" s="25">
        <f t="shared" ca="1" si="4"/>
        <v>2030</v>
      </c>
      <c r="F118" s="25">
        <f t="shared" ca="1" si="5"/>
        <v>1784</v>
      </c>
      <c r="G118" s="26">
        <v>43709</v>
      </c>
    </row>
    <row r="119" spans="1:7" x14ac:dyDescent="0.3">
      <c r="A119" s="10" t="s">
        <v>530</v>
      </c>
      <c r="B119" s="11" t="s">
        <v>523</v>
      </c>
      <c r="C119" s="24">
        <v>1100</v>
      </c>
      <c r="D119" s="25">
        <f t="shared" ca="1" si="3"/>
        <v>22764</v>
      </c>
      <c r="E119" s="25">
        <f t="shared" ca="1" si="4"/>
        <v>3714</v>
      </c>
      <c r="F119" s="25">
        <f t="shared" ca="1" si="5"/>
        <v>3000</v>
      </c>
      <c r="G119" s="26">
        <v>43800</v>
      </c>
    </row>
    <row r="120" spans="1:7" x14ac:dyDescent="0.3">
      <c r="A120" s="10" t="s">
        <v>530</v>
      </c>
      <c r="B120" s="11" t="s">
        <v>523</v>
      </c>
      <c r="C120" s="24">
        <v>1715</v>
      </c>
      <c r="D120" s="25">
        <f t="shared" ca="1" si="3"/>
        <v>48504</v>
      </c>
      <c r="E120" s="25">
        <f t="shared" ca="1" si="4"/>
        <v>3299</v>
      </c>
      <c r="F120" s="25">
        <f t="shared" ca="1" si="5"/>
        <v>4867</v>
      </c>
      <c r="G120" s="26">
        <v>43739</v>
      </c>
    </row>
    <row r="121" spans="1:7" x14ac:dyDescent="0.3">
      <c r="A121" s="10" t="s">
        <v>530</v>
      </c>
      <c r="B121" s="11" t="s">
        <v>523</v>
      </c>
      <c r="C121" s="24">
        <v>1727</v>
      </c>
      <c r="D121" s="25">
        <f t="shared" ca="1" si="3"/>
        <v>56763</v>
      </c>
      <c r="E121" s="25">
        <f t="shared" ca="1" si="4"/>
        <v>2987</v>
      </c>
      <c r="F121" s="25">
        <f t="shared" ca="1" si="5"/>
        <v>2914</v>
      </c>
      <c r="G121" s="26">
        <v>43739</v>
      </c>
    </row>
    <row r="122" spans="1:7" x14ac:dyDescent="0.3">
      <c r="A122" s="10" t="s">
        <v>530</v>
      </c>
      <c r="B122" s="11" t="s">
        <v>524</v>
      </c>
      <c r="C122" s="24">
        <v>1375</v>
      </c>
      <c r="D122" s="25">
        <f t="shared" ca="1" si="3"/>
        <v>75477</v>
      </c>
      <c r="E122" s="25">
        <f t="shared" ca="1" si="4"/>
        <v>876</v>
      </c>
      <c r="F122" s="25">
        <f t="shared" ca="1" si="5"/>
        <v>2992</v>
      </c>
      <c r="G122" s="26">
        <v>43800</v>
      </c>
    </row>
    <row r="123" spans="1:7" x14ac:dyDescent="0.3">
      <c r="A123" s="10" t="s">
        <v>530</v>
      </c>
      <c r="B123" s="11" t="s">
        <v>524</v>
      </c>
      <c r="C123" s="24">
        <v>947</v>
      </c>
      <c r="D123" s="25">
        <f t="shared" ca="1" si="3"/>
        <v>10685</v>
      </c>
      <c r="E123" s="25">
        <f t="shared" ca="1" si="4"/>
        <v>1216</v>
      </c>
      <c r="F123" s="25">
        <f t="shared" ca="1" si="5"/>
        <v>5426</v>
      </c>
      <c r="G123" s="26">
        <v>43709</v>
      </c>
    </row>
    <row r="124" spans="1:7" x14ac:dyDescent="0.3">
      <c r="A124" s="10" t="s">
        <v>530</v>
      </c>
      <c r="B124" s="11" t="s">
        <v>524</v>
      </c>
      <c r="C124" s="24">
        <v>344</v>
      </c>
      <c r="D124" s="25">
        <f t="shared" ca="1" si="3"/>
        <v>44891</v>
      </c>
      <c r="E124" s="25">
        <f t="shared" ca="1" si="4"/>
        <v>129</v>
      </c>
      <c r="F124" s="25">
        <f t="shared" ca="1" si="5"/>
        <v>2823</v>
      </c>
      <c r="G124" s="26">
        <v>43739</v>
      </c>
    </row>
    <row r="125" spans="1:7" x14ac:dyDescent="0.3">
      <c r="A125" s="10" t="s">
        <v>530</v>
      </c>
      <c r="B125" s="11" t="s">
        <v>524</v>
      </c>
      <c r="C125" s="24">
        <v>1727</v>
      </c>
      <c r="D125" s="25">
        <f t="shared" ca="1" si="3"/>
        <v>40437</v>
      </c>
      <c r="E125" s="25">
        <f t="shared" ca="1" si="4"/>
        <v>2883</v>
      </c>
      <c r="F125" s="25">
        <f t="shared" ca="1" si="5"/>
        <v>3817</v>
      </c>
      <c r="G125" s="26">
        <v>43739</v>
      </c>
    </row>
    <row r="126" spans="1:7" x14ac:dyDescent="0.3">
      <c r="A126" s="10" t="s">
        <v>530</v>
      </c>
      <c r="B126" s="11" t="s">
        <v>524</v>
      </c>
      <c r="C126" s="24">
        <v>1870</v>
      </c>
      <c r="D126" s="25">
        <f t="shared" ca="1" si="3"/>
        <v>22434</v>
      </c>
      <c r="E126" s="25">
        <f t="shared" ca="1" si="4"/>
        <v>2495</v>
      </c>
      <c r="F126" s="25">
        <f t="shared" ca="1" si="5"/>
        <v>2792</v>
      </c>
      <c r="G126" s="26">
        <v>43770</v>
      </c>
    </row>
    <row r="127" spans="1:7" x14ac:dyDescent="0.3">
      <c r="A127" s="10" t="s">
        <v>530</v>
      </c>
      <c r="B127" s="11" t="s">
        <v>525</v>
      </c>
      <c r="C127" s="24">
        <v>494</v>
      </c>
      <c r="D127" s="25">
        <f t="shared" ca="1" si="3"/>
        <v>62294</v>
      </c>
      <c r="E127" s="25">
        <f t="shared" ca="1" si="4"/>
        <v>2031</v>
      </c>
      <c r="F127" s="25">
        <f t="shared" ca="1" si="5"/>
        <v>5688</v>
      </c>
      <c r="G127" s="26">
        <v>43739</v>
      </c>
    </row>
    <row r="128" spans="1:7" x14ac:dyDescent="0.3">
      <c r="A128" s="10" t="s">
        <v>530</v>
      </c>
      <c r="B128" s="11" t="s">
        <v>525</v>
      </c>
      <c r="C128" s="24">
        <v>1834</v>
      </c>
      <c r="D128" s="25">
        <f t="shared" ca="1" si="3"/>
        <v>64506</v>
      </c>
      <c r="E128" s="25">
        <f t="shared" ca="1" si="4"/>
        <v>3064</v>
      </c>
      <c r="F128" s="25">
        <f t="shared" ca="1" si="5"/>
        <v>1567</v>
      </c>
      <c r="G128" s="26">
        <v>43709</v>
      </c>
    </row>
    <row r="129" spans="1:7" x14ac:dyDescent="0.3">
      <c r="A129" s="10" t="s">
        <v>530</v>
      </c>
      <c r="B129" s="11" t="s">
        <v>525</v>
      </c>
      <c r="C129" s="24">
        <v>367</v>
      </c>
      <c r="D129" s="25">
        <f t="shared" ca="1" si="3"/>
        <v>14626</v>
      </c>
      <c r="E129" s="25">
        <f t="shared" ca="1" si="4"/>
        <v>2899</v>
      </c>
      <c r="F129" s="25">
        <f t="shared" ca="1" si="5"/>
        <v>2210</v>
      </c>
      <c r="G129" s="26">
        <v>43739</v>
      </c>
    </row>
    <row r="130" spans="1:7" x14ac:dyDescent="0.3">
      <c r="A130" s="10" t="s">
        <v>530</v>
      </c>
      <c r="B130" s="11" t="s">
        <v>525</v>
      </c>
      <c r="C130" s="24">
        <v>2706</v>
      </c>
      <c r="D130" s="25">
        <f t="shared" ca="1" si="3"/>
        <v>24409</v>
      </c>
      <c r="E130" s="25">
        <f t="shared" ca="1" si="4"/>
        <v>1961</v>
      </c>
      <c r="F130" s="25">
        <f t="shared" ca="1" si="5"/>
        <v>4236</v>
      </c>
      <c r="G130" s="26">
        <v>43770</v>
      </c>
    </row>
    <row r="131" spans="1:7" x14ac:dyDescent="0.3">
      <c r="A131" s="10" t="s">
        <v>530</v>
      </c>
      <c r="B131" s="11" t="s">
        <v>525</v>
      </c>
      <c r="C131" s="24">
        <v>2821</v>
      </c>
      <c r="D131" s="25">
        <f t="shared" ref="D131:D194" ca="1" si="6">RANDBETWEEN(10000,80000)</f>
        <v>71654</v>
      </c>
      <c r="E131" s="25">
        <f t="shared" ref="E131:E194" ca="1" si="7">RANDBETWEEN(80,4000)</f>
        <v>2782</v>
      </c>
      <c r="F131" s="25">
        <f t="shared" ref="F131:F194" ca="1" si="8">RANDBETWEEN(1000,6000)</f>
        <v>1344</v>
      </c>
      <c r="G131" s="26">
        <v>43800</v>
      </c>
    </row>
    <row r="132" spans="1:7" x14ac:dyDescent="0.3">
      <c r="A132" s="10" t="s">
        <v>530</v>
      </c>
      <c r="B132" s="11" t="s">
        <v>526</v>
      </c>
      <c r="C132" s="24">
        <v>494</v>
      </c>
      <c r="D132" s="25">
        <f t="shared" ca="1" si="6"/>
        <v>27524</v>
      </c>
      <c r="E132" s="25">
        <f t="shared" ca="1" si="7"/>
        <v>1751</v>
      </c>
      <c r="F132" s="25">
        <f t="shared" ca="1" si="8"/>
        <v>2925</v>
      </c>
      <c r="G132" s="26">
        <v>43739</v>
      </c>
    </row>
    <row r="133" spans="1:7" x14ac:dyDescent="0.3">
      <c r="A133" s="10" t="s">
        <v>530</v>
      </c>
      <c r="B133" s="11" t="s">
        <v>526</v>
      </c>
      <c r="C133" s="24">
        <v>1940</v>
      </c>
      <c r="D133" s="25">
        <f t="shared" ca="1" si="6"/>
        <v>65219</v>
      </c>
      <c r="E133" s="25">
        <f t="shared" ca="1" si="7"/>
        <v>605</v>
      </c>
      <c r="F133" s="25">
        <f t="shared" ca="1" si="8"/>
        <v>1136</v>
      </c>
      <c r="G133" s="26">
        <v>43800</v>
      </c>
    </row>
    <row r="134" spans="1:7" x14ac:dyDescent="0.3">
      <c r="A134" s="10" t="s">
        <v>530</v>
      </c>
      <c r="B134" s="11" t="s">
        <v>526</v>
      </c>
      <c r="C134" s="24">
        <v>1514</v>
      </c>
      <c r="D134" s="25">
        <f t="shared" ca="1" si="6"/>
        <v>69655</v>
      </c>
      <c r="E134" s="25">
        <f t="shared" ca="1" si="7"/>
        <v>354</v>
      </c>
      <c r="F134" s="25">
        <f t="shared" ca="1" si="8"/>
        <v>5605</v>
      </c>
      <c r="G134" s="26">
        <v>43739</v>
      </c>
    </row>
    <row r="135" spans="1:7" x14ac:dyDescent="0.3">
      <c r="A135" s="10" t="s">
        <v>530</v>
      </c>
      <c r="B135" s="11" t="s">
        <v>526</v>
      </c>
      <c r="C135" s="24">
        <v>1123</v>
      </c>
      <c r="D135" s="25">
        <f t="shared" ca="1" si="6"/>
        <v>30775</v>
      </c>
      <c r="E135" s="25">
        <f t="shared" ca="1" si="7"/>
        <v>1073</v>
      </c>
      <c r="F135" s="25">
        <f t="shared" ca="1" si="8"/>
        <v>3473</v>
      </c>
      <c r="G135" s="26">
        <v>43770</v>
      </c>
    </row>
    <row r="136" spans="1:7" x14ac:dyDescent="0.3">
      <c r="A136" s="10" t="s">
        <v>530</v>
      </c>
      <c r="B136" s="11" t="s">
        <v>526</v>
      </c>
      <c r="C136" s="24">
        <v>1005</v>
      </c>
      <c r="D136" s="25">
        <f t="shared" ca="1" si="6"/>
        <v>26932</v>
      </c>
      <c r="E136" s="25">
        <f t="shared" ca="1" si="7"/>
        <v>1213</v>
      </c>
      <c r="F136" s="25">
        <f t="shared" ca="1" si="8"/>
        <v>5086</v>
      </c>
      <c r="G136" s="26">
        <v>43709</v>
      </c>
    </row>
    <row r="137" spans="1:7" x14ac:dyDescent="0.3">
      <c r="A137" s="10" t="s">
        <v>530</v>
      </c>
      <c r="B137" s="11" t="s">
        <v>527</v>
      </c>
      <c r="C137" s="24">
        <v>2145</v>
      </c>
      <c r="D137" s="25">
        <f t="shared" ca="1" si="6"/>
        <v>63082</v>
      </c>
      <c r="E137" s="25">
        <f t="shared" ca="1" si="7"/>
        <v>2866</v>
      </c>
      <c r="F137" s="25">
        <f t="shared" ca="1" si="8"/>
        <v>2556</v>
      </c>
      <c r="G137" s="26">
        <v>43739</v>
      </c>
    </row>
    <row r="138" spans="1:7" x14ac:dyDescent="0.3">
      <c r="A138" s="10" t="s">
        <v>530</v>
      </c>
      <c r="B138" s="11" t="s">
        <v>527</v>
      </c>
      <c r="C138" s="24">
        <v>544</v>
      </c>
      <c r="D138" s="25">
        <f t="shared" ca="1" si="6"/>
        <v>19385</v>
      </c>
      <c r="E138" s="25">
        <f t="shared" ca="1" si="7"/>
        <v>347</v>
      </c>
      <c r="F138" s="25">
        <f t="shared" ca="1" si="8"/>
        <v>3542</v>
      </c>
      <c r="G138" s="26">
        <v>43800</v>
      </c>
    </row>
    <row r="139" spans="1:7" x14ac:dyDescent="0.3">
      <c r="A139" s="10" t="s">
        <v>530</v>
      </c>
      <c r="B139" s="11" t="s">
        <v>527</v>
      </c>
      <c r="C139" s="24">
        <v>655</v>
      </c>
      <c r="D139" s="25">
        <f t="shared" ca="1" si="6"/>
        <v>15059</v>
      </c>
      <c r="E139" s="25">
        <f t="shared" ca="1" si="7"/>
        <v>3576</v>
      </c>
      <c r="F139" s="25">
        <f t="shared" ca="1" si="8"/>
        <v>4787</v>
      </c>
      <c r="G139" s="26">
        <v>43709</v>
      </c>
    </row>
    <row r="140" spans="1:7" x14ac:dyDescent="0.3">
      <c r="A140" s="10" t="s">
        <v>530</v>
      </c>
      <c r="B140" s="11" t="s">
        <v>527</v>
      </c>
      <c r="C140" s="24">
        <v>344</v>
      </c>
      <c r="D140" s="25">
        <f t="shared" ca="1" si="6"/>
        <v>59309</v>
      </c>
      <c r="E140" s="25">
        <f t="shared" ca="1" si="7"/>
        <v>2926</v>
      </c>
      <c r="F140" s="25">
        <f t="shared" ca="1" si="8"/>
        <v>3672</v>
      </c>
      <c r="G140" s="26">
        <v>43739</v>
      </c>
    </row>
    <row r="141" spans="1:7" x14ac:dyDescent="0.3">
      <c r="A141" s="10" t="s">
        <v>530</v>
      </c>
      <c r="B141" s="11" t="s">
        <v>527</v>
      </c>
      <c r="C141" s="24">
        <v>2605</v>
      </c>
      <c r="D141" s="25">
        <f t="shared" ca="1" si="6"/>
        <v>66155</v>
      </c>
      <c r="E141" s="25">
        <f t="shared" ca="1" si="7"/>
        <v>2036</v>
      </c>
      <c r="F141" s="25">
        <f t="shared" ca="1" si="8"/>
        <v>3997</v>
      </c>
      <c r="G141" s="26">
        <v>43770</v>
      </c>
    </row>
    <row r="142" spans="1:7" x14ac:dyDescent="0.3">
      <c r="A142" s="10" t="s">
        <v>531</v>
      </c>
      <c r="B142" s="11" t="s">
        <v>522</v>
      </c>
      <c r="C142" s="24">
        <v>912</v>
      </c>
      <c r="D142" s="25">
        <f t="shared" ca="1" si="6"/>
        <v>20710</v>
      </c>
      <c r="E142" s="25">
        <f t="shared" ca="1" si="7"/>
        <v>2609</v>
      </c>
      <c r="F142" s="25">
        <f t="shared" ca="1" si="8"/>
        <v>4698</v>
      </c>
      <c r="G142" s="26">
        <v>43770</v>
      </c>
    </row>
    <row r="143" spans="1:7" x14ac:dyDescent="0.3">
      <c r="A143" s="10" t="s">
        <v>531</v>
      </c>
      <c r="B143" s="11" t="s">
        <v>522</v>
      </c>
      <c r="C143" s="24">
        <v>1925</v>
      </c>
      <c r="D143" s="25">
        <f t="shared" ca="1" si="6"/>
        <v>61735</v>
      </c>
      <c r="E143" s="25">
        <f t="shared" ca="1" si="7"/>
        <v>1500</v>
      </c>
      <c r="F143" s="25">
        <f t="shared" ca="1" si="8"/>
        <v>2870</v>
      </c>
      <c r="G143" s="26">
        <v>43800</v>
      </c>
    </row>
    <row r="144" spans="1:7" x14ac:dyDescent="0.3">
      <c r="A144" s="10" t="s">
        <v>531</v>
      </c>
      <c r="B144" s="11" t="s">
        <v>522</v>
      </c>
      <c r="C144" s="24">
        <v>2013</v>
      </c>
      <c r="D144" s="25">
        <f t="shared" ca="1" si="6"/>
        <v>48062</v>
      </c>
      <c r="E144" s="25">
        <f t="shared" ca="1" si="7"/>
        <v>975</v>
      </c>
      <c r="F144" s="25">
        <f t="shared" ca="1" si="8"/>
        <v>4497</v>
      </c>
      <c r="G144" s="26">
        <v>43800</v>
      </c>
    </row>
    <row r="145" spans="1:7" x14ac:dyDescent="0.3">
      <c r="A145" s="10" t="s">
        <v>531</v>
      </c>
      <c r="B145" s="11" t="s">
        <v>522</v>
      </c>
      <c r="C145" s="24">
        <v>671</v>
      </c>
      <c r="D145" s="25">
        <f t="shared" ca="1" si="6"/>
        <v>22904</v>
      </c>
      <c r="E145" s="25">
        <f t="shared" ca="1" si="7"/>
        <v>3054</v>
      </c>
      <c r="F145" s="25">
        <f t="shared" ca="1" si="8"/>
        <v>5369</v>
      </c>
      <c r="G145" s="26">
        <v>43739</v>
      </c>
    </row>
    <row r="146" spans="1:7" x14ac:dyDescent="0.3">
      <c r="A146" s="10" t="s">
        <v>531</v>
      </c>
      <c r="B146" s="11" t="s">
        <v>522</v>
      </c>
      <c r="C146" s="24">
        <v>727</v>
      </c>
      <c r="D146" s="25">
        <f t="shared" ca="1" si="6"/>
        <v>13766</v>
      </c>
      <c r="E146" s="25">
        <f t="shared" ca="1" si="7"/>
        <v>3975</v>
      </c>
      <c r="F146" s="25">
        <f t="shared" ca="1" si="8"/>
        <v>5529</v>
      </c>
      <c r="G146" s="26">
        <v>43739</v>
      </c>
    </row>
    <row r="147" spans="1:7" x14ac:dyDescent="0.3">
      <c r="A147" s="10" t="s">
        <v>531</v>
      </c>
      <c r="B147" s="11" t="s">
        <v>522</v>
      </c>
      <c r="C147" s="24">
        <v>2931</v>
      </c>
      <c r="D147" s="25">
        <f t="shared" ca="1" si="6"/>
        <v>39959</v>
      </c>
      <c r="E147" s="25">
        <f t="shared" ca="1" si="7"/>
        <v>2280</v>
      </c>
      <c r="F147" s="25">
        <f t="shared" ca="1" si="8"/>
        <v>3639</v>
      </c>
      <c r="G147" s="26">
        <v>43709</v>
      </c>
    </row>
    <row r="148" spans="1:7" x14ac:dyDescent="0.3">
      <c r="A148" s="10" t="s">
        <v>531</v>
      </c>
      <c r="B148" s="11" t="s">
        <v>522</v>
      </c>
      <c r="C148" s="24">
        <v>386</v>
      </c>
      <c r="D148" s="25">
        <f t="shared" ca="1" si="6"/>
        <v>40041</v>
      </c>
      <c r="E148" s="25">
        <f t="shared" ca="1" si="7"/>
        <v>929</v>
      </c>
      <c r="F148" s="25">
        <f t="shared" ca="1" si="8"/>
        <v>2139</v>
      </c>
      <c r="G148" s="26">
        <v>43739</v>
      </c>
    </row>
    <row r="149" spans="1:7" x14ac:dyDescent="0.3">
      <c r="A149" s="10" t="s">
        <v>531</v>
      </c>
      <c r="B149" s="11" t="s">
        <v>522</v>
      </c>
      <c r="C149" s="24">
        <v>380</v>
      </c>
      <c r="D149" s="25">
        <f t="shared" ca="1" si="6"/>
        <v>10701</v>
      </c>
      <c r="E149" s="25">
        <f t="shared" ca="1" si="7"/>
        <v>513</v>
      </c>
      <c r="F149" s="25">
        <f t="shared" ca="1" si="8"/>
        <v>5729</v>
      </c>
      <c r="G149" s="26">
        <v>43709</v>
      </c>
    </row>
    <row r="150" spans="1:7" x14ac:dyDescent="0.3">
      <c r="A150" s="10" t="s">
        <v>531</v>
      </c>
      <c r="B150" s="11" t="s">
        <v>522</v>
      </c>
      <c r="C150" s="24">
        <v>267</v>
      </c>
      <c r="D150" s="25">
        <f t="shared" ca="1" si="6"/>
        <v>38620</v>
      </c>
      <c r="E150" s="25">
        <f t="shared" ca="1" si="7"/>
        <v>2232</v>
      </c>
      <c r="F150" s="25">
        <f t="shared" ca="1" si="8"/>
        <v>1339</v>
      </c>
      <c r="G150" s="26">
        <v>43739</v>
      </c>
    </row>
    <row r="151" spans="1:7" x14ac:dyDescent="0.3">
      <c r="A151" s="10" t="s">
        <v>531</v>
      </c>
      <c r="B151" s="11" t="s">
        <v>522</v>
      </c>
      <c r="C151" s="24">
        <v>2007</v>
      </c>
      <c r="D151" s="25">
        <f t="shared" ca="1" si="6"/>
        <v>46412</v>
      </c>
      <c r="E151" s="25">
        <f t="shared" ca="1" si="7"/>
        <v>2567</v>
      </c>
      <c r="F151" s="25">
        <f t="shared" ca="1" si="8"/>
        <v>5589</v>
      </c>
      <c r="G151" s="26">
        <v>43770</v>
      </c>
    </row>
    <row r="152" spans="1:7" x14ac:dyDescent="0.3">
      <c r="A152" s="10" t="s">
        <v>531</v>
      </c>
      <c r="B152" s="11" t="s">
        <v>523</v>
      </c>
      <c r="C152" s="24">
        <v>2498</v>
      </c>
      <c r="D152" s="25">
        <f t="shared" ca="1" si="6"/>
        <v>48847</v>
      </c>
      <c r="E152" s="25">
        <f t="shared" ca="1" si="7"/>
        <v>88</v>
      </c>
      <c r="F152" s="25">
        <f t="shared" ca="1" si="8"/>
        <v>3551</v>
      </c>
      <c r="G152" s="26">
        <v>43709</v>
      </c>
    </row>
    <row r="153" spans="1:7" x14ac:dyDescent="0.3">
      <c r="A153" s="10" t="s">
        <v>531</v>
      </c>
      <c r="B153" s="11" t="s">
        <v>523</v>
      </c>
      <c r="C153" s="24">
        <v>663</v>
      </c>
      <c r="D153" s="25">
        <f t="shared" ca="1" si="6"/>
        <v>24555</v>
      </c>
      <c r="E153" s="25">
        <f t="shared" ca="1" si="7"/>
        <v>3584</v>
      </c>
      <c r="F153" s="25">
        <f t="shared" ca="1" si="8"/>
        <v>3366</v>
      </c>
      <c r="G153" s="26">
        <v>43739</v>
      </c>
    </row>
    <row r="154" spans="1:7" x14ac:dyDescent="0.3">
      <c r="A154" s="10" t="s">
        <v>531</v>
      </c>
      <c r="B154" s="11" t="s">
        <v>523</v>
      </c>
      <c r="C154" s="24">
        <v>1804</v>
      </c>
      <c r="D154" s="25">
        <f t="shared" ca="1" si="6"/>
        <v>30753</v>
      </c>
      <c r="E154" s="25">
        <f t="shared" ca="1" si="7"/>
        <v>2291</v>
      </c>
      <c r="F154" s="25">
        <f t="shared" ca="1" si="8"/>
        <v>3110</v>
      </c>
      <c r="G154" s="26">
        <v>43770</v>
      </c>
    </row>
    <row r="155" spans="1:7" x14ac:dyDescent="0.3">
      <c r="A155" s="10" t="s">
        <v>531</v>
      </c>
      <c r="B155" s="11" t="s">
        <v>523</v>
      </c>
      <c r="C155" s="24">
        <v>2996</v>
      </c>
      <c r="D155" s="25">
        <f t="shared" ca="1" si="6"/>
        <v>24487</v>
      </c>
      <c r="E155" s="25">
        <f t="shared" ca="1" si="7"/>
        <v>3899</v>
      </c>
      <c r="F155" s="25">
        <f t="shared" ca="1" si="8"/>
        <v>1583</v>
      </c>
      <c r="G155" s="26">
        <v>43739</v>
      </c>
    </row>
    <row r="156" spans="1:7" x14ac:dyDescent="0.3">
      <c r="A156" s="10" t="s">
        <v>531</v>
      </c>
      <c r="B156" s="11" t="s">
        <v>524</v>
      </c>
      <c r="C156" s="24">
        <v>1989</v>
      </c>
      <c r="D156" s="25">
        <f t="shared" ca="1" si="6"/>
        <v>33871</v>
      </c>
      <c r="E156" s="25">
        <f t="shared" ca="1" si="7"/>
        <v>171</v>
      </c>
      <c r="F156" s="25">
        <f t="shared" ca="1" si="8"/>
        <v>2774</v>
      </c>
      <c r="G156" s="26">
        <v>43709</v>
      </c>
    </row>
    <row r="157" spans="1:7" x14ac:dyDescent="0.3">
      <c r="A157" s="10" t="s">
        <v>531</v>
      </c>
      <c r="B157" s="11" t="s">
        <v>524</v>
      </c>
      <c r="C157" s="24">
        <v>671</v>
      </c>
      <c r="D157" s="25">
        <f t="shared" ca="1" si="6"/>
        <v>73620</v>
      </c>
      <c r="E157" s="25">
        <f t="shared" ca="1" si="7"/>
        <v>1670</v>
      </c>
      <c r="F157" s="25">
        <f t="shared" ca="1" si="8"/>
        <v>2350</v>
      </c>
      <c r="G157" s="26">
        <v>43739</v>
      </c>
    </row>
    <row r="158" spans="1:7" x14ac:dyDescent="0.3">
      <c r="A158" s="10" t="s">
        <v>531</v>
      </c>
      <c r="B158" s="11" t="s">
        <v>524</v>
      </c>
      <c r="C158" s="24">
        <v>727</v>
      </c>
      <c r="D158" s="25">
        <f t="shared" ca="1" si="6"/>
        <v>27710</v>
      </c>
      <c r="E158" s="25">
        <f t="shared" ca="1" si="7"/>
        <v>1040</v>
      </c>
      <c r="F158" s="25">
        <f t="shared" ca="1" si="8"/>
        <v>3429</v>
      </c>
      <c r="G158" s="26">
        <v>43739</v>
      </c>
    </row>
    <row r="159" spans="1:7" x14ac:dyDescent="0.3">
      <c r="A159" s="10" t="s">
        <v>531</v>
      </c>
      <c r="B159" s="11" t="s">
        <v>524</v>
      </c>
      <c r="C159" s="24">
        <v>2548</v>
      </c>
      <c r="D159" s="25">
        <f t="shared" ca="1" si="6"/>
        <v>12093</v>
      </c>
      <c r="E159" s="25">
        <f t="shared" ca="1" si="7"/>
        <v>3902</v>
      </c>
      <c r="F159" s="25">
        <f t="shared" ca="1" si="8"/>
        <v>4883</v>
      </c>
      <c r="G159" s="26">
        <v>43770</v>
      </c>
    </row>
    <row r="160" spans="1:7" x14ac:dyDescent="0.3">
      <c r="A160" s="10" t="s">
        <v>531</v>
      </c>
      <c r="B160" s="11" t="s">
        <v>524</v>
      </c>
      <c r="C160" s="24">
        <v>2015</v>
      </c>
      <c r="D160" s="25">
        <f t="shared" ca="1" si="6"/>
        <v>44899</v>
      </c>
      <c r="E160" s="25">
        <f t="shared" ca="1" si="7"/>
        <v>110</v>
      </c>
      <c r="F160" s="25">
        <f t="shared" ca="1" si="8"/>
        <v>3328</v>
      </c>
      <c r="G160" s="26">
        <v>43800</v>
      </c>
    </row>
    <row r="161" spans="1:7" x14ac:dyDescent="0.3">
      <c r="A161" s="10" t="s">
        <v>531</v>
      </c>
      <c r="B161" s="11" t="s">
        <v>525</v>
      </c>
      <c r="C161" s="24">
        <v>330</v>
      </c>
      <c r="D161" s="25">
        <f t="shared" ca="1" si="6"/>
        <v>51814</v>
      </c>
      <c r="E161" s="25">
        <f t="shared" ca="1" si="7"/>
        <v>1124</v>
      </c>
      <c r="F161" s="25">
        <f t="shared" ca="1" si="8"/>
        <v>3448</v>
      </c>
      <c r="G161" s="26">
        <v>43709</v>
      </c>
    </row>
    <row r="162" spans="1:7" x14ac:dyDescent="0.3">
      <c r="A162" s="10" t="s">
        <v>531</v>
      </c>
      <c r="B162" s="11" t="s">
        <v>525</v>
      </c>
      <c r="C162" s="24">
        <v>263</v>
      </c>
      <c r="D162" s="25">
        <f t="shared" ca="1" si="6"/>
        <v>31817</v>
      </c>
      <c r="E162" s="25">
        <f t="shared" ca="1" si="7"/>
        <v>1440</v>
      </c>
      <c r="F162" s="25">
        <f t="shared" ca="1" si="8"/>
        <v>4626</v>
      </c>
      <c r="G162" s="26">
        <v>43770</v>
      </c>
    </row>
    <row r="163" spans="1:7" x14ac:dyDescent="0.3">
      <c r="A163" s="10" t="s">
        <v>531</v>
      </c>
      <c r="B163" s="11" t="s">
        <v>525</v>
      </c>
      <c r="C163" s="24">
        <v>386</v>
      </c>
      <c r="D163" s="25">
        <f t="shared" ca="1" si="6"/>
        <v>78749</v>
      </c>
      <c r="E163" s="25">
        <f t="shared" ca="1" si="7"/>
        <v>2460</v>
      </c>
      <c r="F163" s="25">
        <f t="shared" ca="1" si="8"/>
        <v>1781</v>
      </c>
      <c r="G163" s="26">
        <v>43739</v>
      </c>
    </row>
    <row r="164" spans="1:7" x14ac:dyDescent="0.3">
      <c r="A164" s="10" t="s">
        <v>531</v>
      </c>
      <c r="B164" s="11" t="s">
        <v>525</v>
      </c>
      <c r="C164" s="24">
        <v>2996</v>
      </c>
      <c r="D164" s="25">
        <f t="shared" ca="1" si="6"/>
        <v>58659</v>
      </c>
      <c r="E164" s="25">
        <f t="shared" ca="1" si="7"/>
        <v>840</v>
      </c>
      <c r="F164" s="25">
        <f t="shared" ca="1" si="8"/>
        <v>2249</v>
      </c>
      <c r="G164" s="26">
        <v>43739</v>
      </c>
    </row>
    <row r="165" spans="1:7" x14ac:dyDescent="0.3">
      <c r="A165" s="10" t="s">
        <v>531</v>
      </c>
      <c r="B165" s="11" t="s">
        <v>526</v>
      </c>
      <c r="C165" s="24">
        <v>266</v>
      </c>
      <c r="D165" s="25">
        <f t="shared" ca="1" si="6"/>
        <v>48912</v>
      </c>
      <c r="E165" s="25">
        <f t="shared" ca="1" si="7"/>
        <v>2560</v>
      </c>
      <c r="F165" s="25">
        <f t="shared" ca="1" si="8"/>
        <v>2403</v>
      </c>
      <c r="G165" s="26">
        <v>43800</v>
      </c>
    </row>
    <row r="166" spans="1:7" x14ac:dyDescent="0.3">
      <c r="A166" s="10" t="s">
        <v>531</v>
      </c>
      <c r="B166" s="11" t="s">
        <v>526</v>
      </c>
      <c r="C166" s="24">
        <v>349</v>
      </c>
      <c r="D166" s="25">
        <f t="shared" ca="1" si="6"/>
        <v>78102</v>
      </c>
      <c r="E166" s="25">
        <f t="shared" ca="1" si="7"/>
        <v>422</v>
      </c>
      <c r="F166" s="25">
        <f t="shared" ca="1" si="8"/>
        <v>1893</v>
      </c>
      <c r="G166" s="26">
        <v>43709</v>
      </c>
    </row>
    <row r="167" spans="1:7" x14ac:dyDescent="0.3">
      <c r="A167" s="10" t="s">
        <v>531</v>
      </c>
      <c r="B167" s="11" t="s">
        <v>526</v>
      </c>
      <c r="C167" s="24">
        <v>1265</v>
      </c>
      <c r="D167" s="25">
        <f t="shared" ca="1" si="6"/>
        <v>38723</v>
      </c>
      <c r="E167" s="25">
        <f t="shared" ca="1" si="7"/>
        <v>1807</v>
      </c>
      <c r="F167" s="25">
        <f t="shared" ca="1" si="8"/>
        <v>3991</v>
      </c>
      <c r="G167" s="26">
        <v>43770</v>
      </c>
    </row>
    <row r="168" spans="1:7" x14ac:dyDescent="0.3">
      <c r="A168" s="10" t="s">
        <v>531</v>
      </c>
      <c r="B168" s="11" t="s">
        <v>526</v>
      </c>
      <c r="C168" s="24">
        <v>808</v>
      </c>
      <c r="D168" s="25">
        <f t="shared" ca="1" si="6"/>
        <v>73331</v>
      </c>
      <c r="E168" s="25">
        <f t="shared" ca="1" si="7"/>
        <v>3182</v>
      </c>
      <c r="F168" s="25">
        <f t="shared" ca="1" si="8"/>
        <v>5054</v>
      </c>
      <c r="G168" s="26">
        <v>43800</v>
      </c>
    </row>
    <row r="169" spans="1:7" x14ac:dyDescent="0.3">
      <c r="A169" s="10" t="s">
        <v>531</v>
      </c>
      <c r="B169" s="11" t="s">
        <v>526</v>
      </c>
      <c r="C169" s="24">
        <v>2294</v>
      </c>
      <c r="D169" s="25">
        <f t="shared" ca="1" si="6"/>
        <v>11720</v>
      </c>
      <c r="E169" s="25">
        <f t="shared" ca="1" si="7"/>
        <v>2902</v>
      </c>
      <c r="F169" s="25">
        <f t="shared" ca="1" si="8"/>
        <v>2678</v>
      </c>
      <c r="G169" s="26">
        <v>43739</v>
      </c>
    </row>
    <row r="170" spans="1:7" x14ac:dyDescent="0.3">
      <c r="A170" s="10" t="s">
        <v>531</v>
      </c>
      <c r="B170" s="11" t="s">
        <v>526</v>
      </c>
      <c r="C170" s="24">
        <v>267</v>
      </c>
      <c r="D170" s="25">
        <f t="shared" ca="1" si="6"/>
        <v>18824</v>
      </c>
      <c r="E170" s="25">
        <f t="shared" ca="1" si="7"/>
        <v>2025</v>
      </c>
      <c r="F170" s="25">
        <f t="shared" ca="1" si="8"/>
        <v>4186</v>
      </c>
      <c r="G170" s="26">
        <v>43739</v>
      </c>
    </row>
    <row r="171" spans="1:7" x14ac:dyDescent="0.3">
      <c r="A171" s="10" t="s">
        <v>531</v>
      </c>
      <c r="B171" s="11" t="s">
        <v>527</v>
      </c>
      <c r="C171" s="24">
        <v>663</v>
      </c>
      <c r="D171" s="25">
        <f t="shared" ca="1" si="6"/>
        <v>68531</v>
      </c>
      <c r="E171" s="25">
        <f t="shared" ca="1" si="7"/>
        <v>334</v>
      </c>
      <c r="F171" s="25">
        <f t="shared" ca="1" si="8"/>
        <v>2478</v>
      </c>
      <c r="G171" s="26">
        <v>43739</v>
      </c>
    </row>
    <row r="172" spans="1:7" x14ac:dyDescent="0.3">
      <c r="A172" s="10" t="s">
        <v>531</v>
      </c>
      <c r="B172" s="11" t="s">
        <v>527</v>
      </c>
      <c r="C172" s="24">
        <v>736</v>
      </c>
      <c r="D172" s="25">
        <f t="shared" ca="1" si="6"/>
        <v>15450</v>
      </c>
      <c r="E172" s="25">
        <f t="shared" ca="1" si="7"/>
        <v>957</v>
      </c>
      <c r="F172" s="25">
        <f t="shared" ca="1" si="8"/>
        <v>2762</v>
      </c>
      <c r="G172" s="26">
        <v>43709</v>
      </c>
    </row>
    <row r="173" spans="1:7" x14ac:dyDescent="0.3">
      <c r="A173" s="10" t="s">
        <v>531</v>
      </c>
      <c r="B173" s="11" t="s">
        <v>527</v>
      </c>
      <c r="C173" s="24">
        <v>1421</v>
      </c>
      <c r="D173" s="25">
        <f t="shared" ca="1" si="6"/>
        <v>23505</v>
      </c>
      <c r="E173" s="25">
        <f t="shared" ca="1" si="7"/>
        <v>3056</v>
      </c>
      <c r="F173" s="25">
        <f t="shared" ca="1" si="8"/>
        <v>2288</v>
      </c>
      <c r="G173" s="26">
        <v>43800</v>
      </c>
    </row>
    <row r="174" spans="1:7" x14ac:dyDescent="0.3">
      <c r="A174" s="10" t="s">
        <v>531</v>
      </c>
      <c r="B174" s="11" t="s">
        <v>527</v>
      </c>
      <c r="C174" s="24">
        <v>2294</v>
      </c>
      <c r="D174" s="25">
        <f t="shared" ca="1" si="6"/>
        <v>34479</v>
      </c>
      <c r="E174" s="25">
        <f t="shared" ca="1" si="7"/>
        <v>334</v>
      </c>
      <c r="F174" s="25">
        <f t="shared" ca="1" si="8"/>
        <v>1099</v>
      </c>
      <c r="G174" s="26">
        <v>43739</v>
      </c>
    </row>
    <row r="175" spans="1:7" x14ac:dyDescent="0.3">
      <c r="A175" s="10" t="s">
        <v>531</v>
      </c>
      <c r="B175" s="11" t="s">
        <v>527</v>
      </c>
      <c r="C175" s="24">
        <v>2574</v>
      </c>
      <c r="D175" s="25">
        <f t="shared" ca="1" si="6"/>
        <v>45012</v>
      </c>
      <c r="E175" s="25">
        <f t="shared" ca="1" si="7"/>
        <v>2668</v>
      </c>
      <c r="F175" s="25">
        <f t="shared" ca="1" si="8"/>
        <v>1470</v>
      </c>
      <c r="G175" s="26">
        <v>43770</v>
      </c>
    </row>
    <row r="176" spans="1:7" x14ac:dyDescent="0.3">
      <c r="A176" s="10" t="s">
        <v>531</v>
      </c>
      <c r="B176" s="11" t="s">
        <v>527</v>
      </c>
      <c r="C176" s="24">
        <v>2438</v>
      </c>
      <c r="D176" s="25">
        <f t="shared" ca="1" si="6"/>
        <v>11118</v>
      </c>
      <c r="E176" s="25">
        <f t="shared" ca="1" si="7"/>
        <v>109</v>
      </c>
      <c r="F176" s="25">
        <f t="shared" ca="1" si="8"/>
        <v>4541</v>
      </c>
      <c r="G176" s="26">
        <v>43800</v>
      </c>
    </row>
    <row r="177" spans="1:7" x14ac:dyDescent="0.3">
      <c r="A177" s="10" t="s">
        <v>521</v>
      </c>
      <c r="B177" s="11" t="s">
        <v>522</v>
      </c>
      <c r="C177" s="24">
        <v>292</v>
      </c>
      <c r="D177" s="25">
        <f t="shared" ca="1" si="6"/>
        <v>57623</v>
      </c>
      <c r="E177" s="25">
        <f t="shared" ca="1" si="7"/>
        <v>1720</v>
      </c>
      <c r="F177" s="25">
        <f t="shared" ca="1" si="8"/>
        <v>1201</v>
      </c>
      <c r="G177" s="26">
        <v>43862</v>
      </c>
    </row>
    <row r="178" spans="1:7" x14ac:dyDescent="0.3">
      <c r="A178" s="10" t="s">
        <v>521</v>
      </c>
      <c r="B178" s="11" t="s">
        <v>522</v>
      </c>
      <c r="C178" s="24">
        <v>2518</v>
      </c>
      <c r="D178" s="25">
        <f t="shared" ca="1" si="6"/>
        <v>19486</v>
      </c>
      <c r="E178" s="25">
        <f t="shared" ca="1" si="7"/>
        <v>265</v>
      </c>
      <c r="F178" s="25">
        <f t="shared" ca="1" si="8"/>
        <v>3799</v>
      </c>
      <c r="G178" s="26">
        <v>43983</v>
      </c>
    </row>
    <row r="179" spans="1:7" x14ac:dyDescent="0.3">
      <c r="A179" s="10" t="s">
        <v>521</v>
      </c>
      <c r="B179" s="11" t="s">
        <v>522</v>
      </c>
      <c r="C179" s="24">
        <v>1817</v>
      </c>
      <c r="D179" s="25">
        <f t="shared" ca="1" si="6"/>
        <v>50057</v>
      </c>
      <c r="E179" s="25">
        <f t="shared" ca="1" si="7"/>
        <v>1562</v>
      </c>
      <c r="F179" s="25">
        <f t="shared" ca="1" si="8"/>
        <v>3741</v>
      </c>
      <c r="G179" s="26">
        <v>44166</v>
      </c>
    </row>
    <row r="180" spans="1:7" x14ac:dyDescent="0.3">
      <c r="A180" s="10" t="s">
        <v>521</v>
      </c>
      <c r="B180" s="11" t="s">
        <v>522</v>
      </c>
      <c r="C180" s="24">
        <v>2363</v>
      </c>
      <c r="D180" s="25">
        <f t="shared" ca="1" si="6"/>
        <v>54283</v>
      </c>
      <c r="E180" s="25">
        <f t="shared" ca="1" si="7"/>
        <v>3677</v>
      </c>
      <c r="F180" s="25">
        <f t="shared" ca="1" si="8"/>
        <v>4825</v>
      </c>
      <c r="G180" s="26">
        <v>43862</v>
      </c>
    </row>
    <row r="181" spans="1:7" x14ac:dyDescent="0.3">
      <c r="A181" s="10" t="s">
        <v>521</v>
      </c>
      <c r="B181" s="11" t="s">
        <v>522</v>
      </c>
      <c r="C181" s="24">
        <v>1295</v>
      </c>
      <c r="D181" s="25">
        <f t="shared" ca="1" si="6"/>
        <v>37926</v>
      </c>
      <c r="E181" s="25">
        <f t="shared" ca="1" si="7"/>
        <v>2477</v>
      </c>
      <c r="F181" s="25">
        <f t="shared" ca="1" si="8"/>
        <v>5393</v>
      </c>
      <c r="G181" s="26">
        <v>44105</v>
      </c>
    </row>
    <row r="182" spans="1:7" x14ac:dyDescent="0.3">
      <c r="A182" s="10" t="s">
        <v>521</v>
      </c>
      <c r="B182" s="11" t="s">
        <v>522</v>
      </c>
      <c r="C182" s="24">
        <v>1916</v>
      </c>
      <c r="D182" s="25">
        <f t="shared" ca="1" si="6"/>
        <v>46119</v>
      </c>
      <c r="E182" s="25">
        <f t="shared" ca="1" si="7"/>
        <v>3190</v>
      </c>
      <c r="F182" s="25">
        <f t="shared" ca="1" si="8"/>
        <v>4791</v>
      </c>
      <c r="G182" s="26">
        <v>44166</v>
      </c>
    </row>
    <row r="183" spans="1:7" x14ac:dyDescent="0.3">
      <c r="A183" s="10" t="s">
        <v>521</v>
      </c>
      <c r="B183" s="11" t="s">
        <v>522</v>
      </c>
      <c r="C183" s="24">
        <v>2852</v>
      </c>
      <c r="D183" s="25">
        <f t="shared" ca="1" si="6"/>
        <v>38745</v>
      </c>
      <c r="E183" s="25">
        <f t="shared" ca="1" si="7"/>
        <v>440</v>
      </c>
      <c r="F183" s="25">
        <f t="shared" ca="1" si="8"/>
        <v>2726</v>
      </c>
      <c r="G183" s="26">
        <v>44166</v>
      </c>
    </row>
    <row r="184" spans="1:7" x14ac:dyDescent="0.3">
      <c r="A184" s="10" t="s">
        <v>521</v>
      </c>
      <c r="B184" s="11" t="s">
        <v>522</v>
      </c>
      <c r="C184" s="24">
        <v>2729</v>
      </c>
      <c r="D184" s="25">
        <f t="shared" ca="1" si="6"/>
        <v>51298</v>
      </c>
      <c r="E184" s="25">
        <f t="shared" ca="1" si="7"/>
        <v>2651</v>
      </c>
      <c r="F184" s="25">
        <f t="shared" ca="1" si="8"/>
        <v>5690</v>
      </c>
      <c r="G184" s="26">
        <v>44166</v>
      </c>
    </row>
    <row r="185" spans="1:7" x14ac:dyDescent="0.3">
      <c r="A185" s="10" t="s">
        <v>521</v>
      </c>
      <c r="B185" s="11" t="s">
        <v>522</v>
      </c>
      <c r="C185" s="24">
        <v>1774</v>
      </c>
      <c r="D185" s="25">
        <f t="shared" ca="1" si="6"/>
        <v>66406</v>
      </c>
      <c r="E185" s="25">
        <f t="shared" ca="1" si="7"/>
        <v>2535</v>
      </c>
      <c r="F185" s="25">
        <f t="shared" ca="1" si="8"/>
        <v>2766</v>
      </c>
      <c r="G185" s="26">
        <v>43891</v>
      </c>
    </row>
    <row r="186" spans="1:7" x14ac:dyDescent="0.3">
      <c r="A186" s="10" t="s">
        <v>521</v>
      </c>
      <c r="B186" s="11" t="s">
        <v>522</v>
      </c>
      <c r="C186" s="24">
        <v>2009</v>
      </c>
      <c r="D186" s="25">
        <f t="shared" ca="1" si="6"/>
        <v>20947</v>
      </c>
      <c r="E186" s="25">
        <f t="shared" ca="1" si="7"/>
        <v>1808</v>
      </c>
      <c r="F186" s="25">
        <f t="shared" ca="1" si="8"/>
        <v>2572</v>
      </c>
      <c r="G186" s="26">
        <v>44105</v>
      </c>
    </row>
    <row r="187" spans="1:7" x14ac:dyDescent="0.3">
      <c r="A187" s="10" t="s">
        <v>521</v>
      </c>
      <c r="B187" s="11" t="s">
        <v>522</v>
      </c>
      <c r="C187" s="24">
        <v>4251</v>
      </c>
      <c r="D187" s="25">
        <f t="shared" ca="1" si="6"/>
        <v>77407</v>
      </c>
      <c r="E187" s="25">
        <f t="shared" ca="1" si="7"/>
        <v>3627</v>
      </c>
      <c r="F187" s="25">
        <f t="shared" ca="1" si="8"/>
        <v>2475</v>
      </c>
      <c r="G187" s="26">
        <v>43831</v>
      </c>
    </row>
    <row r="188" spans="1:7" x14ac:dyDescent="0.3">
      <c r="A188" s="10" t="s">
        <v>521</v>
      </c>
      <c r="B188" s="11" t="s">
        <v>522</v>
      </c>
      <c r="C188" s="24">
        <v>218</v>
      </c>
      <c r="D188" s="25">
        <f t="shared" ca="1" si="6"/>
        <v>26044</v>
      </c>
      <c r="E188" s="25">
        <f t="shared" ca="1" si="7"/>
        <v>2315</v>
      </c>
      <c r="F188" s="25">
        <f t="shared" ca="1" si="8"/>
        <v>3701</v>
      </c>
      <c r="G188" s="26">
        <v>44075</v>
      </c>
    </row>
    <row r="189" spans="1:7" x14ac:dyDescent="0.3">
      <c r="A189" s="10" t="s">
        <v>521</v>
      </c>
      <c r="B189" s="11" t="s">
        <v>522</v>
      </c>
      <c r="C189" s="24">
        <v>2074</v>
      </c>
      <c r="D189" s="25">
        <f t="shared" ca="1" si="6"/>
        <v>57661</v>
      </c>
      <c r="E189" s="25">
        <f t="shared" ca="1" si="7"/>
        <v>1857</v>
      </c>
      <c r="F189" s="25">
        <f t="shared" ca="1" si="8"/>
        <v>5597</v>
      </c>
      <c r="G189" s="26">
        <v>44075</v>
      </c>
    </row>
    <row r="190" spans="1:7" x14ac:dyDescent="0.3">
      <c r="A190" s="10" t="s">
        <v>521</v>
      </c>
      <c r="B190" s="11" t="s">
        <v>522</v>
      </c>
      <c r="C190" s="24">
        <v>2431</v>
      </c>
      <c r="D190" s="25">
        <f t="shared" ca="1" si="6"/>
        <v>76522</v>
      </c>
      <c r="E190" s="25">
        <f t="shared" ca="1" si="7"/>
        <v>1593</v>
      </c>
      <c r="F190" s="25">
        <f t="shared" ca="1" si="8"/>
        <v>5648</v>
      </c>
      <c r="G190" s="26">
        <v>44166</v>
      </c>
    </row>
    <row r="191" spans="1:7" x14ac:dyDescent="0.3">
      <c r="A191" s="10" t="s">
        <v>521</v>
      </c>
      <c r="B191" s="11" t="s">
        <v>522</v>
      </c>
      <c r="C191" s="24">
        <v>1702</v>
      </c>
      <c r="D191" s="25">
        <f t="shared" ca="1" si="6"/>
        <v>50121</v>
      </c>
      <c r="E191" s="25">
        <f t="shared" ca="1" si="7"/>
        <v>89</v>
      </c>
      <c r="F191" s="25">
        <f t="shared" ca="1" si="8"/>
        <v>5898</v>
      </c>
      <c r="G191" s="26">
        <v>43952</v>
      </c>
    </row>
    <row r="192" spans="1:7" x14ac:dyDescent="0.3">
      <c r="A192" s="10" t="s">
        <v>521</v>
      </c>
      <c r="B192" s="11" t="s">
        <v>522</v>
      </c>
      <c r="C192" s="24">
        <v>257</v>
      </c>
      <c r="D192" s="25">
        <f t="shared" ca="1" si="6"/>
        <v>32230</v>
      </c>
      <c r="E192" s="25">
        <f t="shared" ca="1" si="7"/>
        <v>3625</v>
      </c>
      <c r="F192" s="25">
        <f t="shared" ca="1" si="8"/>
        <v>1471</v>
      </c>
      <c r="G192" s="26">
        <v>43952</v>
      </c>
    </row>
    <row r="193" spans="1:7" x14ac:dyDescent="0.3">
      <c r="A193" s="10" t="s">
        <v>521</v>
      </c>
      <c r="B193" s="11" t="s">
        <v>522</v>
      </c>
      <c r="C193" s="24">
        <v>1094</v>
      </c>
      <c r="D193" s="25">
        <f t="shared" ca="1" si="6"/>
        <v>78136</v>
      </c>
      <c r="E193" s="25">
        <f t="shared" ca="1" si="7"/>
        <v>2853</v>
      </c>
      <c r="F193" s="25">
        <f t="shared" ca="1" si="8"/>
        <v>1448</v>
      </c>
      <c r="G193" s="26">
        <v>43983</v>
      </c>
    </row>
    <row r="194" spans="1:7" x14ac:dyDescent="0.3">
      <c r="A194" s="10" t="s">
        <v>521</v>
      </c>
      <c r="B194" s="11" t="s">
        <v>522</v>
      </c>
      <c r="C194" s="24">
        <v>873</v>
      </c>
      <c r="D194" s="25">
        <f t="shared" ca="1" si="6"/>
        <v>11448</v>
      </c>
      <c r="E194" s="25">
        <f t="shared" ca="1" si="7"/>
        <v>2611</v>
      </c>
      <c r="F194" s="25">
        <f t="shared" ca="1" si="8"/>
        <v>2470</v>
      </c>
      <c r="G194" s="26">
        <v>43831</v>
      </c>
    </row>
    <row r="195" spans="1:7" x14ac:dyDescent="0.3">
      <c r="A195" s="10" t="s">
        <v>521</v>
      </c>
      <c r="B195" s="11" t="s">
        <v>522</v>
      </c>
      <c r="C195" s="24">
        <v>2105</v>
      </c>
      <c r="D195" s="25">
        <f t="shared" ref="D195:D258" ca="1" si="9">RANDBETWEEN(10000,80000)</f>
        <v>49213</v>
      </c>
      <c r="E195" s="25">
        <f t="shared" ref="E195:E258" ca="1" si="10">RANDBETWEEN(80,4000)</f>
        <v>3310</v>
      </c>
      <c r="F195" s="25">
        <f t="shared" ref="F195:F258" ca="1" si="11">RANDBETWEEN(1000,6000)</f>
        <v>2153</v>
      </c>
      <c r="G195" s="26">
        <v>44013</v>
      </c>
    </row>
    <row r="196" spans="1:7" x14ac:dyDescent="0.3">
      <c r="A196" s="10" t="s">
        <v>521</v>
      </c>
      <c r="B196" s="11" t="s">
        <v>522</v>
      </c>
      <c r="C196" s="24">
        <v>4026</v>
      </c>
      <c r="D196" s="25">
        <f t="shared" ca="1" si="9"/>
        <v>20728</v>
      </c>
      <c r="E196" s="25">
        <f t="shared" ca="1" si="10"/>
        <v>1962</v>
      </c>
      <c r="F196" s="25">
        <f t="shared" ca="1" si="11"/>
        <v>5130</v>
      </c>
      <c r="G196" s="26">
        <v>44013</v>
      </c>
    </row>
    <row r="197" spans="1:7" x14ac:dyDescent="0.3">
      <c r="A197" s="10" t="s">
        <v>521</v>
      </c>
      <c r="B197" s="11" t="s">
        <v>522</v>
      </c>
      <c r="C197" s="24">
        <v>2394</v>
      </c>
      <c r="D197" s="25">
        <f t="shared" ca="1" si="9"/>
        <v>49787</v>
      </c>
      <c r="E197" s="25">
        <f t="shared" ca="1" si="10"/>
        <v>863</v>
      </c>
      <c r="F197" s="25">
        <f t="shared" ca="1" si="11"/>
        <v>1128</v>
      </c>
      <c r="G197" s="26">
        <v>44044</v>
      </c>
    </row>
    <row r="198" spans="1:7" x14ac:dyDescent="0.3">
      <c r="A198" s="10" t="s">
        <v>521</v>
      </c>
      <c r="B198" s="11" t="s">
        <v>522</v>
      </c>
      <c r="C198" s="24">
        <v>1366</v>
      </c>
      <c r="D198" s="25">
        <f t="shared" ca="1" si="9"/>
        <v>51285</v>
      </c>
      <c r="E198" s="25">
        <f t="shared" ca="1" si="10"/>
        <v>3606</v>
      </c>
      <c r="F198" s="25">
        <f t="shared" ca="1" si="11"/>
        <v>4685</v>
      </c>
      <c r="G198" s="26">
        <v>44136</v>
      </c>
    </row>
    <row r="199" spans="1:7" x14ac:dyDescent="0.3">
      <c r="A199" s="10" t="s">
        <v>521</v>
      </c>
      <c r="B199" s="11" t="s">
        <v>522</v>
      </c>
      <c r="C199" s="24">
        <v>2632</v>
      </c>
      <c r="D199" s="25">
        <f t="shared" ca="1" si="9"/>
        <v>58019</v>
      </c>
      <c r="E199" s="25">
        <f t="shared" ca="1" si="10"/>
        <v>3656</v>
      </c>
      <c r="F199" s="25">
        <f t="shared" ca="1" si="11"/>
        <v>2840</v>
      </c>
      <c r="G199" s="26">
        <v>43983</v>
      </c>
    </row>
    <row r="200" spans="1:7" x14ac:dyDescent="0.3">
      <c r="A200" s="10" t="s">
        <v>521</v>
      </c>
      <c r="B200" s="11" t="s">
        <v>522</v>
      </c>
      <c r="C200" s="24">
        <v>1583</v>
      </c>
      <c r="D200" s="25">
        <f t="shared" ca="1" si="9"/>
        <v>58372</v>
      </c>
      <c r="E200" s="25">
        <f t="shared" ca="1" si="10"/>
        <v>598</v>
      </c>
      <c r="F200" s="25">
        <f t="shared" ca="1" si="11"/>
        <v>5983</v>
      </c>
      <c r="G200" s="26">
        <v>43983</v>
      </c>
    </row>
    <row r="201" spans="1:7" x14ac:dyDescent="0.3">
      <c r="A201" s="10" t="s">
        <v>521</v>
      </c>
      <c r="B201" s="11" t="s">
        <v>522</v>
      </c>
      <c r="C201" s="24">
        <v>1565</v>
      </c>
      <c r="D201" s="25">
        <f t="shared" ca="1" si="9"/>
        <v>41162</v>
      </c>
      <c r="E201" s="25">
        <f t="shared" ca="1" si="10"/>
        <v>1226</v>
      </c>
      <c r="F201" s="25">
        <f t="shared" ca="1" si="11"/>
        <v>4308</v>
      </c>
      <c r="G201" s="26">
        <v>44105</v>
      </c>
    </row>
    <row r="202" spans="1:7" x14ac:dyDescent="0.3">
      <c r="A202" s="10" t="s">
        <v>521</v>
      </c>
      <c r="B202" s="11" t="s">
        <v>522</v>
      </c>
      <c r="C202" s="24">
        <v>1249</v>
      </c>
      <c r="D202" s="25">
        <f t="shared" ca="1" si="9"/>
        <v>16297</v>
      </c>
      <c r="E202" s="25">
        <f t="shared" ca="1" si="10"/>
        <v>575</v>
      </c>
      <c r="F202" s="25">
        <f t="shared" ca="1" si="11"/>
        <v>3898</v>
      </c>
      <c r="G202" s="26">
        <v>44105</v>
      </c>
    </row>
    <row r="203" spans="1:7" x14ac:dyDescent="0.3">
      <c r="A203" s="10" t="s">
        <v>521</v>
      </c>
      <c r="B203" s="11" t="s">
        <v>522</v>
      </c>
      <c r="C203" s="24">
        <v>2428</v>
      </c>
      <c r="D203" s="25">
        <f t="shared" ca="1" si="9"/>
        <v>19423</v>
      </c>
      <c r="E203" s="25">
        <f t="shared" ca="1" si="10"/>
        <v>3051</v>
      </c>
      <c r="F203" s="25">
        <f t="shared" ca="1" si="11"/>
        <v>4114</v>
      </c>
      <c r="G203" s="26">
        <v>43891</v>
      </c>
    </row>
    <row r="204" spans="1:7" x14ac:dyDescent="0.3">
      <c r="A204" s="10" t="s">
        <v>521</v>
      </c>
      <c r="B204" s="11" t="s">
        <v>522</v>
      </c>
      <c r="C204" s="24">
        <v>700</v>
      </c>
      <c r="D204" s="25">
        <f t="shared" ca="1" si="9"/>
        <v>62072</v>
      </c>
      <c r="E204" s="25">
        <f t="shared" ca="1" si="10"/>
        <v>234</v>
      </c>
      <c r="F204" s="25">
        <f t="shared" ca="1" si="11"/>
        <v>3874</v>
      </c>
      <c r="G204" s="26">
        <v>44136</v>
      </c>
    </row>
    <row r="205" spans="1:7" x14ac:dyDescent="0.3">
      <c r="A205" s="10" t="s">
        <v>521</v>
      </c>
      <c r="B205" s="11" t="s">
        <v>522</v>
      </c>
      <c r="C205" s="24">
        <v>1614</v>
      </c>
      <c r="D205" s="25">
        <f t="shared" ca="1" si="9"/>
        <v>30155</v>
      </c>
      <c r="E205" s="25">
        <f t="shared" ca="1" si="10"/>
        <v>2776</v>
      </c>
      <c r="F205" s="25">
        <f t="shared" ca="1" si="11"/>
        <v>5121</v>
      </c>
      <c r="G205" s="26">
        <v>43922</v>
      </c>
    </row>
    <row r="206" spans="1:7" x14ac:dyDescent="0.3">
      <c r="A206" s="10" t="s">
        <v>521</v>
      </c>
      <c r="B206" s="11" t="s">
        <v>522</v>
      </c>
      <c r="C206" s="24">
        <v>2559</v>
      </c>
      <c r="D206" s="25">
        <f t="shared" ca="1" si="9"/>
        <v>61351</v>
      </c>
      <c r="E206" s="25">
        <f t="shared" ca="1" si="10"/>
        <v>2453</v>
      </c>
      <c r="F206" s="25">
        <f t="shared" ca="1" si="11"/>
        <v>3919</v>
      </c>
      <c r="G206" s="26">
        <v>44044</v>
      </c>
    </row>
    <row r="207" spans="1:7" x14ac:dyDescent="0.3">
      <c r="A207" s="10" t="s">
        <v>521</v>
      </c>
      <c r="B207" s="11" t="s">
        <v>522</v>
      </c>
      <c r="C207" s="24">
        <v>723</v>
      </c>
      <c r="D207" s="25">
        <f t="shared" ca="1" si="9"/>
        <v>68423</v>
      </c>
      <c r="E207" s="25">
        <f t="shared" ca="1" si="10"/>
        <v>3270</v>
      </c>
      <c r="F207" s="25">
        <f t="shared" ca="1" si="11"/>
        <v>3014</v>
      </c>
      <c r="G207" s="26">
        <v>43922</v>
      </c>
    </row>
    <row r="208" spans="1:7" x14ac:dyDescent="0.3">
      <c r="A208" s="10" t="s">
        <v>521</v>
      </c>
      <c r="B208" s="11" t="s">
        <v>523</v>
      </c>
      <c r="C208" s="24">
        <v>2518</v>
      </c>
      <c r="D208" s="25">
        <f t="shared" ca="1" si="9"/>
        <v>48517</v>
      </c>
      <c r="E208" s="25">
        <f t="shared" ca="1" si="10"/>
        <v>3404</v>
      </c>
      <c r="F208" s="25">
        <f t="shared" ca="1" si="11"/>
        <v>4039</v>
      </c>
      <c r="G208" s="26">
        <v>43983</v>
      </c>
    </row>
    <row r="209" spans="1:7" x14ac:dyDescent="0.3">
      <c r="A209" s="10" t="s">
        <v>521</v>
      </c>
      <c r="B209" s="11" t="s">
        <v>523</v>
      </c>
      <c r="C209" s="24">
        <v>2666</v>
      </c>
      <c r="D209" s="25">
        <f t="shared" ca="1" si="9"/>
        <v>34318</v>
      </c>
      <c r="E209" s="25">
        <f t="shared" ca="1" si="10"/>
        <v>3950</v>
      </c>
      <c r="F209" s="25">
        <f t="shared" ca="1" si="11"/>
        <v>3789</v>
      </c>
      <c r="G209" s="26">
        <v>44013</v>
      </c>
    </row>
    <row r="210" spans="1:7" x14ac:dyDescent="0.3">
      <c r="A210" s="10" t="s">
        <v>521</v>
      </c>
      <c r="B210" s="11" t="s">
        <v>523</v>
      </c>
      <c r="C210" s="24">
        <v>1830</v>
      </c>
      <c r="D210" s="25">
        <f t="shared" ca="1" si="9"/>
        <v>21793</v>
      </c>
      <c r="E210" s="25">
        <f t="shared" ca="1" si="10"/>
        <v>2362</v>
      </c>
      <c r="F210" s="25">
        <f t="shared" ca="1" si="11"/>
        <v>1834</v>
      </c>
      <c r="G210" s="26">
        <v>44044</v>
      </c>
    </row>
    <row r="211" spans="1:7" x14ac:dyDescent="0.3">
      <c r="A211" s="10" t="s">
        <v>521</v>
      </c>
      <c r="B211" s="11" t="s">
        <v>523</v>
      </c>
      <c r="C211" s="24">
        <v>1967</v>
      </c>
      <c r="D211" s="25">
        <f t="shared" ca="1" si="9"/>
        <v>74015</v>
      </c>
      <c r="E211" s="25">
        <f t="shared" ca="1" si="10"/>
        <v>2171</v>
      </c>
      <c r="F211" s="25">
        <f t="shared" ca="1" si="11"/>
        <v>4119</v>
      </c>
      <c r="G211" s="26">
        <v>43891</v>
      </c>
    </row>
    <row r="212" spans="1:7" x14ac:dyDescent="0.3">
      <c r="A212" s="10" t="s">
        <v>521</v>
      </c>
      <c r="B212" s="11" t="s">
        <v>523</v>
      </c>
      <c r="C212" s="24">
        <v>488</v>
      </c>
      <c r="D212" s="25">
        <f t="shared" ca="1" si="9"/>
        <v>15015</v>
      </c>
      <c r="E212" s="25">
        <f t="shared" ca="1" si="10"/>
        <v>708</v>
      </c>
      <c r="F212" s="25">
        <f t="shared" ca="1" si="11"/>
        <v>2585</v>
      </c>
      <c r="G212" s="26">
        <v>43862</v>
      </c>
    </row>
    <row r="213" spans="1:7" x14ac:dyDescent="0.3">
      <c r="A213" s="10" t="s">
        <v>521</v>
      </c>
      <c r="B213" s="11" t="s">
        <v>523</v>
      </c>
      <c r="C213" s="24">
        <v>708</v>
      </c>
      <c r="D213" s="25">
        <f t="shared" ca="1" si="9"/>
        <v>10171</v>
      </c>
      <c r="E213" s="25">
        <f t="shared" ca="1" si="10"/>
        <v>1704</v>
      </c>
      <c r="F213" s="25">
        <f t="shared" ca="1" si="11"/>
        <v>2924</v>
      </c>
      <c r="G213" s="26">
        <v>43983</v>
      </c>
    </row>
    <row r="214" spans="1:7" x14ac:dyDescent="0.3">
      <c r="A214" s="10" t="s">
        <v>521</v>
      </c>
      <c r="B214" s="11" t="s">
        <v>523</v>
      </c>
      <c r="C214" s="24">
        <v>3803</v>
      </c>
      <c r="D214" s="25">
        <f t="shared" ca="1" si="9"/>
        <v>43153</v>
      </c>
      <c r="E214" s="25">
        <f t="shared" ca="1" si="10"/>
        <v>921</v>
      </c>
      <c r="F214" s="25">
        <f t="shared" ca="1" si="11"/>
        <v>1691</v>
      </c>
      <c r="G214" s="26">
        <v>43922</v>
      </c>
    </row>
    <row r="215" spans="1:7" x14ac:dyDescent="0.3">
      <c r="A215" s="10" t="s">
        <v>521</v>
      </c>
      <c r="B215" s="11" t="s">
        <v>523</v>
      </c>
      <c r="C215" s="24">
        <v>2321</v>
      </c>
      <c r="D215" s="25">
        <f t="shared" ca="1" si="9"/>
        <v>46479</v>
      </c>
      <c r="E215" s="25">
        <f t="shared" ca="1" si="10"/>
        <v>513</v>
      </c>
      <c r="F215" s="25">
        <f t="shared" ca="1" si="11"/>
        <v>4539</v>
      </c>
      <c r="G215" s="26">
        <v>44136</v>
      </c>
    </row>
    <row r="216" spans="1:7" x14ac:dyDescent="0.3">
      <c r="A216" s="10" t="s">
        <v>521</v>
      </c>
      <c r="B216" s="11" t="s">
        <v>523</v>
      </c>
      <c r="C216" s="24">
        <v>2734</v>
      </c>
      <c r="D216" s="25">
        <f t="shared" ca="1" si="9"/>
        <v>23226</v>
      </c>
      <c r="E216" s="25">
        <f t="shared" ca="1" si="10"/>
        <v>3516</v>
      </c>
      <c r="F216" s="25">
        <f t="shared" ca="1" si="11"/>
        <v>3483</v>
      </c>
      <c r="G216" s="26">
        <v>44105</v>
      </c>
    </row>
    <row r="217" spans="1:7" x14ac:dyDescent="0.3">
      <c r="A217" s="10" t="s">
        <v>521</v>
      </c>
      <c r="B217" s="11" t="s">
        <v>523</v>
      </c>
      <c r="C217" s="24">
        <v>1249</v>
      </c>
      <c r="D217" s="25">
        <f t="shared" ca="1" si="9"/>
        <v>23712</v>
      </c>
      <c r="E217" s="25">
        <f t="shared" ca="1" si="10"/>
        <v>2918</v>
      </c>
      <c r="F217" s="25">
        <f t="shared" ca="1" si="11"/>
        <v>1821</v>
      </c>
      <c r="G217" s="26">
        <v>44105</v>
      </c>
    </row>
    <row r="218" spans="1:7" x14ac:dyDescent="0.3">
      <c r="A218" s="10" t="s">
        <v>521</v>
      </c>
      <c r="B218" s="11" t="s">
        <v>523</v>
      </c>
      <c r="C218" s="24">
        <v>2228</v>
      </c>
      <c r="D218" s="25">
        <f t="shared" ca="1" si="9"/>
        <v>27173</v>
      </c>
      <c r="E218" s="25">
        <f t="shared" ca="1" si="10"/>
        <v>2194</v>
      </c>
      <c r="F218" s="25">
        <f t="shared" ca="1" si="11"/>
        <v>4064</v>
      </c>
      <c r="G218" s="26">
        <v>43831</v>
      </c>
    </row>
    <row r="219" spans="1:7" x14ac:dyDescent="0.3">
      <c r="A219" s="10" t="s">
        <v>521</v>
      </c>
      <c r="B219" s="11" t="s">
        <v>523</v>
      </c>
      <c r="C219" s="24">
        <v>200</v>
      </c>
      <c r="D219" s="25">
        <f t="shared" ca="1" si="9"/>
        <v>49370</v>
      </c>
      <c r="E219" s="25">
        <f t="shared" ca="1" si="10"/>
        <v>2804</v>
      </c>
      <c r="F219" s="25">
        <f t="shared" ca="1" si="11"/>
        <v>1118</v>
      </c>
      <c r="G219" s="26">
        <v>43952</v>
      </c>
    </row>
    <row r="220" spans="1:7" x14ac:dyDescent="0.3">
      <c r="A220" s="10" t="s">
        <v>521</v>
      </c>
      <c r="B220" s="11" t="s">
        <v>523</v>
      </c>
      <c r="C220" s="24">
        <v>388</v>
      </c>
      <c r="D220" s="25">
        <f t="shared" ca="1" si="9"/>
        <v>52017</v>
      </c>
      <c r="E220" s="25">
        <f t="shared" ca="1" si="10"/>
        <v>2127</v>
      </c>
      <c r="F220" s="25">
        <f t="shared" ca="1" si="11"/>
        <v>1582</v>
      </c>
      <c r="G220" s="26">
        <v>44075</v>
      </c>
    </row>
    <row r="221" spans="1:7" x14ac:dyDescent="0.3">
      <c r="A221" s="10" t="s">
        <v>521</v>
      </c>
      <c r="B221" s="11" t="s">
        <v>523</v>
      </c>
      <c r="C221" s="24">
        <v>2300</v>
      </c>
      <c r="D221" s="25">
        <f t="shared" ca="1" si="9"/>
        <v>51487</v>
      </c>
      <c r="E221" s="25">
        <f t="shared" ca="1" si="10"/>
        <v>3765</v>
      </c>
      <c r="F221" s="25">
        <f t="shared" ca="1" si="11"/>
        <v>1141</v>
      </c>
      <c r="G221" s="26">
        <v>44166</v>
      </c>
    </row>
    <row r="222" spans="1:7" x14ac:dyDescent="0.3">
      <c r="A222" s="10" t="s">
        <v>521</v>
      </c>
      <c r="B222" s="11" t="s">
        <v>524</v>
      </c>
      <c r="C222" s="24">
        <v>1916</v>
      </c>
      <c r="D222" s="25">
        <f t="shared" ca="1" si="9"/>
        <v>34418</v>
      </c>
      <c r="E222" s="25">
        <f t="shared" ca="1" si="10"/>
        <v>2449</v>
      </c>
      <c r="F222" s="25">
        <f t="shared" ca="1" si="11"/>
        <v>3659</v>
      </c>
      <c r="G222" s="26">
        <v>44166</v>
      </c>
    </row>
    <row r="223" spans="1:7" x14ac:dyDescent="0.3">
      <c r="A223" s="10" t="s">
        <v>521</v>
      </c>
      <c r="B223" s="11" t="s">
        <v>524</v>
      </c>
      <c r="C223" s="24">
        <v>552</v>
      </c>
      <c r="D223" s="25">
        <f t="shared" ca="1" si="9"/>
        <v>17597</v>
      </c>
      <c r="E223" s="25">
        <f t="shared" ca="1" si="10"/>
        <v>2272</v>
      </c>
      <c r="F223" s="25">
        <f t="shared" ca="1" si="11"/>
        <v>2294</v>
      </c>
      <c r="G223" s="26">
        <v>44044</v>
      </c>
    </row>
    <row r="224" spans="1:7" x14ac:dyDescent="0.3">
      <c r="A224" s="10" t="s">
        <v>521</v>
      </c>
      <c r="B224" s="11" t="s">
        <v>524</v>
      </c>
      <c r="C224" s="24">
        <v>1135</v>
      </c>
      <c r="D224" s="25">
        <f t="shared" ca="1" si="9"/>
        <v>20502</v>
      </c>
      <c r="E224" s="25">
        <f t="shared" ca="1" si="10"/>
        <v>649</v>
      </c>
      <c r="F224" s="25">
        <f t="shared" ca="1" si="11"/>
        <v>5129</v>
      </c>
      <c r="G224" s="26">
        <v>43983</v>
      </c>
    </row>
    <row r="225" spans="1:7" x14ac:dyDescent="0.3">
      <c r="A225" s="10" t="s">
        <v>521</v>
      </c>
      <c r="B225" s="11" t="s">
        <v>524</v>
      </c>
      <c r="C225" s="24">
        <v>1645</v>
      </c>
      <c r="D225" s="25">
        <f t="shared" ca="1" si="9"/>
        <v>19573</v>
      </c>
      <c r="E225" s="25">
        <f t="shared" ca="1" si="10"/>
        <v>1911</v>
      </c>
      <c r="F225" s="25">
        <f t="shared" ca="1" si="11"/>
        <v>2954</v>
      </c>
      <c r="G225" s="26">
        <v>43952</v>
      </c>
    </row>
    <row r="226" spans="1:7" x14ac:dyDescent="0.3">
      <c r="A226" s="10" t="s">
        <v>521</v>
      </c>
      <c r="B226" s="11" t="s">
        <v>524</v>
      </c>
      <c r="C226" s="24">
        <v>1118</v>
      </c>
      <c r="D226" s="25">
        <f t="shared" ca="1" si="9"/>
        <v>52362</v>
      </c>
      <c r="E226" s="25">
        <f t="shared" ca="1" si="10"/>
        <v>2456</v>
      </c>
      <c r="F226" s="25">
        <f t="shared" ca="1" si="11"/>
        <v>1058</v>
      </c>
      <c r="G226" s="26">
        <v>44136</v>
      </c>
    </row>
    <row r="227" spans="1:7" x14ac:dyDescent="0.3">
      <c r="A227" s="10" t="s">
        <v>521</v>
      </c>
      <c r="B227" s="11" t="s">
        <v>524</v>
      </c>
      <c r="C227" s="24">
        <v>708</v>
      </c>
      <c r="D227" s="25">
        <f t="shared" ca="1" si="9"/>
        <v>76996</v>
      </c>
      <c r="E227" s="25">
        <f t="shared" ca="1" si="10"/>
        <v>1073</v>
      </c>
      <c r="F227" s="25">
        <f t="shared" ca="1" si="11"/>
        <v>3919</v>
      </c>
      <c r="G227" s="26">
        <v>43983</v>
      </c>
    </row>
    <row r="228" spans="1:7" x14ac:dyDescent="0.3">
      <c r="A228" s="10" t="s">
        <v>521</v>
      </c>
      <c r="B228" s="11" t="s">
        <v>524</v>
      </c>
      <c r="C228" s="24">
        <v>1269</v>
      </c>
      <c r="D228" s="25">
        <f t="shared" ca="1" si="9"/>
        <v>52359</v>
      </c>
      <c r="E228" s="25">
        <f t="shared" ca="1" si="10"/>
        <v>2021</v>
      </c>
      <c r="F228" s="25">
        <f t="shared" ca="1" si="11"/>
        <v>3757</v>
      </c>
      <c r="G228" s="26">
        <v>44105</v>
      </c>
    </row>
    <row r="229" spans="1:7" x14ac:dyDescent="0.3">
      <c r="A229" s="10" t="s">
        <v>521</v>
      </c>
      <c r="B229" s="11" t="s">
        <v>524</v>
      </c>
      <c r="C229" s="24">
        <v>1631</v>
      </c>
      <c r="D229" s="25">
        <f t="shared" ca="1" si="9"/>
        <v>18901</v>
      </c>
      <c r="E229" s="25">
        <f t="shared" ca="1" si="10"/>
        <v>3348</v>
      </c>
      <c r="F229" s="25">
        <f t="shared" ca="1" si="11"/>
        <v>5413</v>
      </c>
      <c r="G229" s="26">
        <v>44013</v>
      </c>
    </row>
    <row r="230" spans="1:7" x14ac:dyDescent="0.3">
      <c r="A230" s="10" t="s">
        <v>521</v>
      </c>
      <c r="B230" s="11" t="s">
        <v>524</v>
      </c>
      <c r="C230" s="24">
        <v>2240</v>
      </c>
      <c r="D230" s="25">
        <f t="shared" ca="1" si="9"/>
        <v>61159</v>
      </c>
      <c r="E230" s="25">
        <f t="shared" ca="1" si="10"/>
        <v>755</v>
      </c>
      <c r="F230" s="25">
        <f t="shared" ca="1" si="11"/>
        <v>4610</v>
      </c>
      <c r="G230" s="26">
        <v>43862</v>
      </c>
    </row>
    <row r="231" spans="1:7" x14ac:dyDescent="0.3">
      <c r="A231" s="10" t="s">
        <v>521</v>
      </c>
      <c r="B231" s="11" t="s">
        <v>524</v>
      </c>
      <c r="C231" s="24">
        <v>3521</v>
      </c>
      <c r="D231" s="25">
        <f t="shared" ca="1" si="9"/>
        <v>36586</v>
      </c>
      <c r="E231" s="25">
        <f t="shared" ca="1" si="10"/>
        <v>1209</v>
      </c>
      <c r="F231" s="25">
        <f t="shared" ca="1" si="11"/>
        <v>3770</v>
      </c>
      <c r="G231" s="26">
        <v>43922</v>
      </c>
    </row>
    <row r="232" spans="1:7" x14ac:dyDescent="0.3">
      <c r="A232" s="10" t="s">
        <v>521</v>
      </c>
      <c r="B232" s="11" t="s">
        <v>524</v>
      </c>
      <c r="C232" s="24">
        <v>707</v>
      </c>
      <c r="D232" s="25">
        <f t="shared" ca="1" si="9"/>
        <v>33564</v>
      </c>
      <c r="E232" s="25">
        <f t="shared" ca="1" si="10"/>
        <v>1012</v>
      </c>
      <c r="F232" s="25">
        <f t="shared" ca="1" si="11"/>
        <v>3376</v>
      </c>
      <c r="G232" s="26">
        <v>44075</v>
      </c>
    </row>
    <row r="233" spans="1:7" x14ac:dyDescent="0.3">
      <c r="A233" s="10" t="s">
        <v>521</v>
      </c>
      <c r="B233" s="11" t="s">
        <v>524</v>
      </c>
      <c r="C233" s="24">
        <v>2734</v>
      </c>
      <c r="D233" s="25">
        <f t="shared" ca="1" si="9"/>
        <v>14590</v>
      </c>
      <c r="E233" s="25">
        <f t="shared" ca="1" si="10"/>
        <v>2126</v>
      </c>
      <c r="F233" s="25">
        <f t="shared" ca="1" si="11"/>
        <v>3699</v>
      </c>
      <c r="G233" s="26">
        <v>44105</v>
      </c>
    </row>
    <row r="234" spans="1:7" x14ac:dyDescent="0.3">
      <c r="A234" s="10" t="s">
        <v>521</v>
      </c>
      <c r="B234" s="11" t="s">
        <v>524</v>
      </c>
      <c r="C234" s="24">
        <v>1659</v>
      </c>
      <c r="D234" s="25">
        <f t="shared" ca="1" si="9"/>
        <v>43784</v>
      </c>
      <c r="E234" s="25">
        <f t="shared" ca="1" si="10"/>
        <v>2154</v>
      </c>
      <c r="F234" s="25">
        <f t="shared" ca="1" si="11"/>
        <v>2184</v>
      </c>
      <c r="G234" s="26">
        <v>43831</v>
      </c>
    </row>
    <row r="235" spans="1:7" x14ac:dyDescent="0.3">
      <c r="A235" s="10" t="s">
        <v>521</v>
      </c>
      <c r="B235" s="11" t="s">
        <v>524</v>
      </c>
      <c r="C235" s="24">
        <v>888</v>
      </c>
      <c r="D235" s="25">
        <f t="shared" ca="1" si="9"/>
        <v>18561</v>
      </c>
      <c r="E235" s="25">
        <f t="shared" ca="1" si="10"/>
        <v>1541</v>
      </c>
      <c r="F235" s="25">
        <f t="shared" ca="1" si="11"/>
        <v>2572</v>
      </c>
      <c r="G235" s="26">
        <v>43891</v>
      </c>
    </row>
    <row r="236" spans="1:7" x14ac:dyDescent="0.3">
      <c r="A236" s="10" t="s">
        <v>521</v>
      </c>
      <c r="B236" s="11" t="s">
        <v>525</v>
      </c>
      <c r="C236" s="24">
        <v>1619</v>
      </c>
      <c r="D236" s="25">
        <f t="shared" ca="1" si="9"/>
        <v>65984</v>
      </c>
      <c r="E236" s="25">
        <f t="shared" ca="1" si="10"/>
        <v>2145</v>
      </c>
      <c r="F236" s="25">
        <f t="shared" ca="1" si="11"/>
        <v>4417</v>
      </c>
      <c r="G236" s="26">
        <v>43831</v>
      </c>
    </row>
    <row r="237" spans="1:7" x14ac:dyDescent="0.3">
      <c r="A237" s="10" t="s">
        <v>521</v>
      </c>
      <c r="B237" s="11" t="s">
        <v>525</v>
      </c>
      <c r="C237" s="24">
        <v>1445</v>
      </c>
      <c r="D237" s="25">
        <f t="shared" ca="1" si="9"/>
        <v>42505</v>
      </c>
      <c r="E237" s="25">
        <f t="shared" ca="1" si="10"/>
        <v>2764</v>
      </c>
      <c r="F237" s="25">
        <f t="shared" ca="1" si="11"/>
        <v>4372</v>
      </c>
      <c r="G237" s="26">
        <v>44075</v>
      </c>
    </row>
    <row r="238" spans="1:7" x14ac:dyDescent="0.3">
      <c r="A238" s="10" t="s">
        <v>521</v>
      </c>
      <c r="B238" s="11" t="s">
        <v>525</v>
      </c>
      <c r="C238" s="24">
        <v>743</v>
      </c>
      <c r="D238" s="25">
        <f t="shared" ca="1" si="9"/>
        <v>73109</v>
      </c>
      <c r="E238" s="25">
        <f t="shared" ca="1" si="10"/>
        <v>2845</v>
      </c>
      <c r="F238" s="25">
        <f t="shared" ca="1" si="11"/>
        <v>2108</v>
      </c>
      <c r="G238" s="26">
        <v>43922</v>
      </c>
    </row>
    <row r="239" spans="1:7" x14ac:dyDescent="0.3">
      <c r="A239" s="10" t="s">
        <v>521</v>
      </c>
      <c r="B239" s="11" t="s">
        <v>525</v>
      </c>
      <c r="C239" s="24">
        <v>1295</v>
      </c>
      <c r="D239" s="25">
        <f t="shared" ca="1" si="9"/>
        <v>67613</v>
      </c>
      <c r="E239" s="25">
        <f t="shared" ca="1" si="10"/>
        <v>1582</v>
      </c>
      <c r="F239" s="25">
        <f t="shared" ca="1" si="11"/>
        <v>3402</v>
      </c>
      <c r="G239" s="26">
        <v>44105</v>
      </c>
    </row>
    <row r="240" spans="1:7" x14ac:dyDescent="0.3">
      <c r="A240" s="10" t="s">
        <v>521</v>
      </c>
      <c r="B240" s="11" t="s">
        <v>525</v>
      </c>
      <c r="C240" s="24">
        <v>2852</v>
      </c>
      <c r="D240" s="25">
        <f t="shared" ca="1" si="9"/>
        <v>52461</v>
      </c>
      <c r="E240" s="25">
        <f t="shared" ca="1" si="10"/>
        <v>3774</v>
      </c>
      <c r="F240" s="25">
        <f t="shared" ca="1" si="11"/>
        <v>1490</v>
      </c>
      <c r="G240" s="26">
        <v>44166</v>
      </c>
    </row>
    <row r="241" spans="1:7" x14ac:dyDescent="0.3">
      <c r="A241" s="10" t="s">
        <v>521</v>
      </c>
      <c r="B241" s="11" t="s">
        <v>525</v>
      </c>
      <c r="C241" s="24">
        <v>831</v>
      </c>
      <c r="D241" s="25">
        <f t="shared" ca="1" si="9"/>
        <v>46226</v>
      </c>
      <c r="E241" s="25">
        <f t="shared" ca="1" si="10"/>
        <v>526</v>
      </c>
      <c r="F241" s="25">
        <f t="shared" ca="1" si="11"/>
        <v>3134</v>
      </c>
      <c r="G241" s="26">
        <v>43952</v>
      </c>
    </row>
    <row r="242" spans="1:7" x14ac:dyDescent="0.3">
      <c r="A242" s="10" t="s">
        <v>521</v>
      </c>
      <c r="B242" s="11" t="s">
        <v>525</v>
      </c>
      <c r="C242" s="24">
        <v>2844</v>
      </c>
      <c r="D242" s="25">
        <f t="shared" ca="1" si="9"/>
        <v>57171</v>
      </c>
      <c r="E242" s="25">
        <f t="shared" ca="1" si="10"/>
        <v>1693</v>
      </c>
      <c r="F242" s="25">
        <f t="shared" ca="1" si="11"/>
        <v>2188</v>
      </c>
      <c r="G242" s="26">
        <v>43983</v>
      </c>
    </row>
    <row r="243" spans="1:7" x14ac:dyDescent="0.3">
      <c r="A243" s="10" t="s">
        <v>521</v>
      </c>
      <c r="B243" s="11" t="s">
        <v>525</v>
      </c>
      <c r="C243" s="24">
        <v>1884</v>
      </c>
      <c r="D243" s="25">
        <f t="shared" ca="1" si="9"/>
        <v>19890</v>
      </c>
      <c r="E243" s="25">
        <f t="shared" ca="1" si="10"/>
        <v>3785</v>
      </c>
      <c r="F243" s="25">
        <f t="shared" ca="1" si="11"/>
        <v>4273</v>
      </c>
      <c r="G243" s="26">
        <v>44044</v>
      </c>
    </row>
    <row r="244" spans="1:7" x14ac:dyDescent="0.3">
      <c r="A244" s="10" t="s">
        <v>521</v>
      </c>
      <c r="B244" s="11" t="s">
        <v>525</v>
      </c>
      <c r="C244" s="24">
        <v>1094</v>
      </c>
      <c r="D244" s="25">
        <f t="shared" ca="1" si="9"/>
        <v>74415</v>
      </c>
      <c r="E244" s="25">
        <f t="shared" ca="1" si="10"/>
        <v>2001</v>
      </c>
      <c r="F244" s="25">
        <f t="shared" ca="1" si="11"/>
        <v>2231</v>
      </c>
      <c r="G244" s="26">
        <v>43983</v>
      </c>
    </row>
    <row r="245" spans="1:7" x14ac:dyDescent="0.3">
      <c r="A245" s="10" t="s">
        <v>521</v>
      </c>
      <c r="B245" s="11" t="s">
        <v>525</v>
      </c>
      <c r="C245" s="24">
        <v>819</v>
      </c>
      <c r="D245" s="25">
        <f t="shared" ca="1" si="9"/>
        <v>11885</v>
      </c>
      <c r="E245" s="25">
        <f t="shared" ca="1" si="10"/>
        <v>3314</v>
      </c>
      <c r="F245" s="25">
        <f t="shared" ca="1" si="11"/>
        <v>3448</v>
      </c>
      <c r="G245" s="26">
        <v>44013</v>
      </c>
    </row>
    <row r="246" spans="1:7" x14ac:dyDescent="0.3">
      <c r="A246" s="10" t="s">
        <v>521</v>
      </c>
      <c r="B246" s="11" t="s">
        <v>525</v>
      </c>
      <c r="C246" s="24">
        <v>1937</v>
      </c>
      <c r="D246" s="25">
        <f t="shared" ca="1" si="9"/>
        <v>25232</v>
      </c>
      <c r="E246" s="25">
        <f t="shared" ca="1" si="10"/>
        <v>1976</v>
      </c>
      <c r="F246" s="25">
        <f t="shared" ca="1" si="11"/>
        <v>2409</v>
      </c>
      <c r="G246" s="26">
        <v>43862</v>
      </c>
    </row>
    <row r="247" spans="1:7" x14ac:dyDescent="0.3">
      <c r="A247" s="10" t="s">
        <v>521</v>
      </c>
      <c r="B247" s="11" t="s">
        <v>525</v>
      </c>
      <c r="C247" s="24">
        <v>2689</v>
      </c>
      <c r="D247" s="25">
        <f t="shared" ca="1" si="9"/>
        <v>56444</v>
      </c>
      <c r="E247" s="25">
        <f t="shared" ca="1" si="10"/>
        <v>1325</v>
      </c>
      <c r="F247" s="25">
        <f t="shared" ca="1" si="11"/>
        <v>4041</v>
      </c>
      <c r="G247" s="26">
        <v>44136</v>
      </c>
    </row>
    <row r="248" spans="1:7" x14ac:dyDescent="0.3">
      <c r="A248" s="10" t="s">
        <v>521</v>
      </c>
      <c r="B248" s="11" t="s">
        <v>525</v>
      </c>
      <c r="C248" s="24">
        <v>923</v>
      </c>
      <c r="D248" s="25">
        <f t="shared" ca="1" si="9"/>
        <v>15084</v>
      </c>
      <c r="E248" s="25">
        <f t="shared" ca="1" si="10"/>
        <v>85</v>
      </c>
      <c r="F248" s="25">
        <f t="shared" ca="1" si="11"/>
        <v>1876</v>
      </c>
      <c r="G248" s="26">
        <v>43891</v>
      </c>
    </row>
    <row r="249" spans="1:7" x14ac:dyDescent="0.3">
      <c r="A249" s="10" t="s">
        <v>521</v>
      </c>
      <c r="B249" s="11" t="s">
        <v>525</v>
      </c>
      <c r="C249" s="24">
        <v>1496</v>
      </c>
      <c r="D249" s="25">
        <f t="shared" ca="1" si="9"/>
        <v>58181</v>
      </c>
      <c r="E249" s="25">
        <f t="shared" ca="1" si="10"/>
        <v>3270</v>
      </c>
      <c r="F249" s="25">
        <f t="shared" ca="1" si="11"/>
        <v>5257</v>
      </c>
      <c r="G249" s="26">
        <v>44105</v>
      </c>
    </row>
    <row r="250" spans="1:7" x14ac:dyDescent="0.3">
      <c r="A250" s="10" t="s">
        <v>521</v>
      </c>
      <c r="B250" s="11" t="s">
        <v>525</v>
      </c>
      <c r="C250" s="24">
        <v>2300</v>
      </c>
      <c r="D250" s="25">
        <f t="shared" ca="1" si="9"/>
        <v>18431</v>
      </c>
      <c r="E250" s="25">
        <f t="shared" ca="1" si="10"/>
        <v>1796</v>
      </c>
      <c r="F250" s="25">
        <f t="shared" ca="1" si="11"/>
        <v>5175</v>
      </c>
      <c r="G250" s="26">
        <v>44166</v>
      </c>
    </row>
    <row r="251" spans="1:7" x14ac:dyDescent="0.3">
      <c r="A251" s="10" t="s">
        <v>521</v>
      </c>
      <c r="B251" s="11" t="s">
        <v>526</v>
      </c>
      <c r="C251" s="24">
        <v>2001</v>
      </c>
      <c r="D251" s="25">
        <f t="shared" ca="1" si="9"/>
        <v>10113</v>
      </c>
      <c r="E251" s="25">
        <f t="shared" ca="1" si="10"/>
        <v>3721</v>
      </c>
      <c r="F251" s="25">
        <f t="shared" ca="1" si="11"/>
        <v>2586</v>
      </c>
      <c r="G251" s="26">
        <v>43862</v>
      </c>
    </row>
    <row r="252" spans="1:7" x14ac:dyDescent="0.3">
      <c r="A252" s="10" t="s">
        <v>521</v>
      </c>
      <c r="B252" s="11" t="s">
        <v>526</v>
      </c>
      <c r="C252" s="24">
        <v>1817</v>
      </c>
      <c r="D252" s="25">
        <f t="shared" ca="1" si="9"/>
        <v>50400</v>
      </c>
      <c r="E252" s="25">
        <f t="shared" ca="1" si="10"/>
        <v>648</v>
      </c>
      <c r="F252" s="25">
        <f t="shared" ca="1" si="11"/>
        <v>1674</v>
      </c>
      <c r="G252" s="26">
        <v>44166</v>
      </c>
    </row>
    <row r="253" spans="1:7" x14ac:dyDescent="0.3">
      <c r="A253" s="10" t="s">
        <v>521</v>
      </c>
      <c r="B253" s="11" t="s">
        <v>526</v>
      </c>
      <c r="C253" s="24">
        <v>1326</v>
      </c>
      <c r="D253" s="25">
        <f t="shared" ca="1" si="9"/>
        <v>45149</v>
      </c>
      <c r="E253" s="25">
        <f t="shared" ca="1" si="10"/>
        <v>3620</v>
      </c>
      <c r="F253" s="25">
        <f t="shared" ca="1" si="11"/>
        <v>2964</v>
      </c>
      <c r="G253" s="26">
        <v>43891</v>
      </c>
    </row>
    <row r="254" spans="1:7" x14ac:dyDescent="0.3">
      <c r="A254" s="10" t="s">
        <v>521</v>
      </c>
      <c r="B254" s="11" t="s">
        <v>526</v>
      </c>
      <c r="C254" s="24">
        <v>944</v>
      </c>
      <c r="D254" s="25">
        <f t="shared" ca="1" si="9"/>
        <v>56520</v>
      </c>
      <c r="E254" s="25">
        <f t="shared" ca="1" si="10"/>
        <v>1617</v>
      </c>
      <c r="F254" s="25">
        <f t="shared" ca="1" si="11"/>
        <v>2828</v>
      </c>
      <c r="G254" s="26">
        <v>43922</v>
      </c>
    </row>
    <row r="255" spans="1:7" x14ac:dyDescent="0.3">
      <c r="A255" s="10" t="s">
        <v>521</v>
      </c>
      <c r="B255" s="11" t="s">
        <v>526</v>
      </c>
      <c r="C255" s="24">
        <v>2729</v>
      </c>
      <c r="D255" s="25">
        <f t="shared" ca="1" si="9"/>
        <v>43321</v>
      </c>
      <c r="E255" s="25">
        <f t="shared" ca="1" si="10"/>
        <v>1889</v>
      </c>
      <c r="F255" s="25">
        <f t="shared" ca="1" si="11"/>
        <v>1521</v>
      </c>
      <c r="G255" s="26">
        <v>44166</v>
      </c>
    </row>
    <row r="256" spans="1:7" x14ac:dyDescent="0.3">
      <c r="A256" s="10" t="s">
        <v>521</v>
      </c>
      <c r="B256" s="11" t="s">
        <v>526</v>
      </c>
      <c r="C256" s="24">
        <v>1874</v>
      </c>
      <c r="D256" s="25">
        <f t="shared" ca="1" si="9"/>
        <v>13374</v>
      </c>
      <c r="E256" s="25">
        <f t="shared" ca="1" si="10"/>
        <v>2501</v>
      </c>
      <c r="F256" s="25">
        <f t="shared" ca="1" si="11"/>
        <v>5125</v>
      </c>
      <c r="G256" s="26">
        <v>44044</v>
      </c>
    </row>
    <row r="257" spans="1:7" x14ac:dyDescent="0.3">
      <c r="A257" s="10" t="s">
        <v>521</v>
      </c>
      <c r="B257" s="11" t="s">
        <v>526</v>
      </c>
      <c r="C257" s="24">
        <v>2844</v>
      </c>
      <c r="D257" s="25">
        <f t="shared" ca="1" si="9"/>
        <v>17213</v>
      </c>
      <c r="E257" s="25">
        <f t="shared" ca="1" si="10"/>
        <v>2810</v>
      </c>
      <c r="F257" s="25">
        <f t="shared" ca="1" si="11"/>
        <v>2712</v>
      </c>
      <c r="G257" s="26">
        <v>43983</v>
      </c>
    </row>
    <row r="258" spans="1:7" x14ac:dyDescent="0.3">
      <c r="A258" s="10" t="s">
        <v>521</v>
      </c>
      <c r="B258" s="11" t="s">
        <v>526</v>
      </c>
      <c r="C258" s="24">
        <v>1582</v>
      </c>
      <c r="D258" s="25">
        <f t="shared" ca="1" si="9"/>
        <v>12562</v>
      </c>
      <c r="E258" s="25">
        <f t="shared" ca="1" si="10"/>
        <v>2860</v>
      </c>
      <c r="F258" s="25">
        <f t="shared" ca="1" si="11"/>
        <v>5335</v>
      </c>
      <c r="G258" s="26">
        <v>44166</v>
      </c>
    </row>
    <row r="259" spans="1:7" x14ac:dyDescent="0.3">
      <c r="A259" s="10" t="s">
        <v>521</v>
      </c>
      <c r="B259" s="11" t="s">
        <v>526</v>
      </c>
      <c r="C259" s="24">
        <v>3245</v>
      </c>
      <c r="D259" s="25">
        <f t="shared" ref="D259:D322" ca="1" si="12">RANDBETWEEN(10000,80000)</f>
        <v>61798</v>
      </c>
      <c r="E259" s="25">
        <f t="shared" ref="E259:E322" ca="1" si="13">RANDBETWEEN(80,4000)</f>
        <v>602</v>
      </c>
      <c r="F259" s="25">
        <f t="shared" ref="F259:F322" ca="1" si="14">RANDBETWEEN(1000,6000)</f>
        <v>5358</v>
      </c>
      <c r="G259" s="26">
        <v>43831</v>
      </c>
    </row>
    <row r="260" spans="1:7" x14ac:dyDescent="0.3">
      <c r="A260" s="10" t="s">
        <v>521</v>
      </c>
      <c r="B260" s="11" t="s">
        <v>526</v>
      </c>
      <c r="C260" s="24">
        <v>2134</v>
      </c>
      <c r="D260" s="25">
        <f t="shared" ca="1" si="12"/>
        <v>45546</v>
      </c>
      <c r="E260" s="25">
        <f t="shared" ca="1" si="13"/>
        <v>2828</v>
      </c>
      <c r="F260" s="25">
        <f t="shared" ca="1" si="14"/>
        <v>3142</v>
      </c>
      <c r="G260" s="26">
        <v>44075</v>
      </c>
    </row>
    <row r="261" spans="1:7" x14ac:dyDescent="0.3">
      <c r="A261" s="10" t="s">
        <v>521</v>
      </c>
      <c r="B261" s="11" t="s">
        <v>526</v>
      </c>
      <c r="C261" s="24">
        <v>2529</v>
      </c>
      <c r="D261" s="25">
        <f t="shared" ca="1" si="12"/>
        <v>60207</v>
      </c>
      <c r="E261" s="25">
        <f t="shared" ca="1" si="13"/>
        <v>1768</v>
      </c>
      <c r="F261" s="25">
        <f t="shared" ca="1" si="14"/>
        <v>4045</v>
      </c>
      <c r="G261" s="26">
        <v>44136</v>
      </c>
    </row>
    <row r="262" spans="1:7" x14ac:dyDescent="0.3">
      <c r="A262" s="10" t="s">
        <v>521</v>
      </c>
      <c r="B262" s="11" t="s">
        <v>526</v>
      </c>
      <c r="C262" s="24">
        <v>2109</v>
      </c>
      <c r="D262" s="25">
        <f t="shared" ca="1" si="12"/>
        <v>37006</v>
      </c>
      <c r="E262" s="25">
        <f t="shared" ca="1" si="13"/>
        <v>1859</v>
      </c>
      <c r="F262" s="25">
        <f t="shared" ca="1" si="14"/>
        <v>2592</v>
      </c>
      <c r="G262" s="26">
        <v>43952</v>
      </c>
    </row>
    <row r="263" spans="1:7" x14ac:dyDescent="0.3">
      <c r="A263" s="10" t="s">
        <v>521</v>
      </c>
      <c r="B263" s="11" t="s">
        <v>526</v>
      </c>
      <c r="C263" s="24">
        <v>1583</v>
      </c>
      <c r="D263" s="25">
        <f t="shared" ca="1" si="12"/>
        <v>68999</v>
      </c>
      <c r="E263" s="25">
        <f t="shared" ca="1" si="13"/>
        <v>1214</v>
      </c>
      <c r="F263" s="25">
        <f t="shared" ca="1" si="14"/>
        <v>2698</v>
      </c>
      <c r="G263" s="26">
        <v>43983</v>
      </c>
    </row>
    <row r="264" spans="1:7" x14ac:dyDescent="0.3">
      <c r="A264" s="10" t="s">
        <v>521</v>
      </c>
      <c r="B264" s="11" t="s">
        <v>526</v>
      </c>
      <c r="C264" s="24">
        <v>1565</v>
      </c>
      <c r="D264" s="25">
        <f t="shared" ca="1" si="12"/>
        <v>44416</v>
      </c>
      <c r="E264" s="25">
        <f t="shared" ca="1" si="13"/>
        <v>2441</v>
      </c>
      <c r="F264" s="25">
        <f t="shared" ca="1" si="14"/>
        <v>5119</v>
      </c>
      <c r="G264" s="26">
        <v>44105</v>
      </c>
    </row>
    <row r="265" spans="1:7" x14ac:dyDescent="0.3">
      <c r="A265" s="10" t="s">
        <v>521</v>
      </c>
      <c r="B265" s="11" t="s">
        <v>526</v>
      </c>
      <c r="C265" s="24">
        <v>1496</v>
      </c>
      <c r="D265" s="25">
        <f t="shared" ca="1" si="12"/>
        <v>51863</v>
      </c>
      <c r="E265" s="25">
        <f t="shared" ca="1" si="13"/>
        <v>2945</v>
      </c>
      <c r="F265" s="25">
        <f t="shared" ca="1" si="14"/>
        <v>4305</v>
      </c>
      <c r="G265" s="26">
        <v>44105</v>
      </c>
    </row>
    <row r="266" spans="1:7" x14ac:dyDescent="0.3">
      <c r="A266" s="10" t="s">
        <v>521</v>
      </c>
      <c r="B266" s="11" t="s">
        <v>526</v>
      </c>
      <c r="C266" s="24">
        <v>866</v>
      </c>
      <c r="D266" s="25">
        <f t="shared" ca="1" si="12"/>
        <v>26180</v>
      </c>
      <c r="E266" s="25">
        <f t="shared" ca="1" si="13"/>
        <v>253</v>
      </c>
      <c r="F266" s="25">
        <f t="shared" ca="1" si="14"/>
        <v>3049</v>
      </c>
      <c r="G266" s="26">
        <v>44013</v>
      </c>
    </row>
    <row r="267" spans="1:7" x14ac:dyDescent="0.3">
      <c r="A267" s="10" t="s">
        <v>521</v>
      </c>
      <c r="B267" s="11" t="s">
        <v>527</v>
      </c>
      <c r="C267" s="24">
        <v>923</v>
      </c>
      <c r="D267" s="25">
        <f t="shared" ca="1" si="12"/>
        <v>68359</v>
      </c>
      <c r="E267" s="25">
        <f t="shared" ca="1" si="13"/>
        <v>3287</v>
      </c>
      <c r="F267" s="25">
        <f t="shared" ca="1" si="14"/>
        <v>5504</v>
      </c>
      <c r="G267" s="26">
        <v>44044</v>
      </c>
    </row>
    <row r="268" spans="1:7" x14ac:dyDescent="0.3">
      <c r="A268" s="10" t="s">
        <v>521</v>
      </c>
      <c r="B268" s="11" t="s">
        <v>527</v>
      </c>
      <c r="C268" s="24">
        <v>2009</v>
      </c>
      <c r="D268" s="25">
        <f t="shared" ca="1" si="12"/>
        <v>78887</v>
      </c>
      <c r="E268" s="25">
        <f t="shared" ca="1" si="13"/>
        <v>3455</v>
      </c>
      <c r="F268" s="25">
        <f t="shared" ca="1" si="14"/>
        <v>1462</v>
      </c>
      <c r="G268" s="26">
        <v>44105</v>
      </c>
    </row>
    <row r="269" spans="1:7" x14ac:dyDescent="0.3">
      <c r="A269" s="10" t="s">
        <v>521</v>
      </c>
      <c r="B269" s="11" t="s">
        <v>527</v>
      </c>
      <c r="C269" s="24">
        <v>3851</v>
      </c>
      <c r="D269" s="25">
        <f t="shared" ca="1" si="12"/>
        <v>21899</v>
      </c>
      <c r="E269" s="25">
        <f t="shared" ca="1" si="13"/>
        <v>1408</v>
      </c>
      <c r="F269" s="25">
        <f t="shared" ca="1" si="14"/>
        <v>1276</v>
      </c>
      <c r="G269" s="26">
        <v>43922</v>
      </c>
    </row>
    <row r="270" spans="1:7" x14ac:dyDescent="0.3">
      <c r="A270" s="10" t="s">
        <v>521</v>
      </c>
      <c r="B270" s="11" t="s">
        <v>527</v>
      </c>
      <c r="C270" s="24">
        <v>2431</v>
      </c>
      <c r="D270" s="25">
        <f t="shared" ca="1" si="12"/>
        <v>51820</v>
      </c>
      <c r="E270" s="25">
        <f t="shared" ca="1" si="13"/>
        <v>3270</v>
      </c>
      <c r="F270" s="25">
        <f t="shared" ca="1" si="14"/>
        <v>5651</v>
      </c>
      <c r="G270" s="26">
        <v>44166</v>
      </c>
    </row>
    <row r="271" spans="1:7" x14ac:dyDescent="0.3">
      <c r="A271" s="10" t="s">
        <v>521</v>
      </c>
      <c r="B271" s="11" t="s">
        <v>527</v>
      </c>
      <c r="C271" s="24">
        <v>952</v>
      </c>
      <c r="D271" s="25">
        <f t="shared" ca="1" si="12"/>
        <v>42144</v>
      </c>
      <c r="E271" s="25">
        <f t="shared" ca="1" si="13"/>
        <v>957</v>
      </c>
      <c r="F271" s="25">
        <f t="shared" ca="1" si="14"/>
        <v>4319</v>
      </c>
      <c r="G271" s="26">
        <v>43862</v>
      </c>
    </row>
    <row r="272" spans="1:7" x14ac:dyDescent="0.3">
      <c r="A272" s="10" t="s">
        <v>521</v>
      </c>
      <c r="B272" s="11" t="s">
        <v>527</v>
      </c>
      <c r="C272" s="24">
        <v>1262</v>
      </c>
      <c r="D272" s="25">
        <f t="shared" ca="1" si="12"/>
        <v>29841</v>
      </c>
      <c r="E272" s="25">
        <f t="shared" ca="1" si="13"/>
        <v>1566</v>
      </c>
      <c r="F272" s="25">
        <f t="shared" ca="1" si="14"/>
        <v>4236</v>
      </c>
      <c r="G272" s="26">
        <v>43952</v>
      </c>
    </row>
    <row r="273" spans="1:7" x14ac:dyDescent="0.3">
      <c r="A273" s="10" t="s">
        <v>521</v>
      </c>
      <c r="B273" s="11" t="s">
        <v>527</v>
      </c>
      <c r="C273" s="24">
        <v>1135</v>
      </c>
      <c r="D273" s="25">
        <f t="shared" ca="1" si="12"/>
        <v>79036</v>
      </c>
      <c r="E273" s="25">
        <f t="shared" ca="1" si="13"/>
        <v>406</v>
      </c>
      <c r="F273" s="25">
        <f t="shared" ca="1" si="14"/>
        <v>1629</v>
      </c>
      <c r="G273" s="26">
        <v>43983</v>
      </c>
    </row>
    <row r="274" spans="1:7" x14ac:dyDescent="0.3">
      <c r="A274" s="10" t="s">
        <v>521</v>
      </c>
      <c r="B274" s="11" t="s">
        <v>527</v>
      </c>
      <c r="C274" s="24">
        <v>1582</v>
      </c>
      <c r="D274" s="25">
        <f t="shared" ca="1" si="12"/>
        <v>13288</v>
      </c>
      <c r="E274" s="25">
        <f t="shared" ca="1" si="13"/>
        <v>2088</v>
      </c>
      <c r="F274" s="25">
        <f t="shared" ca="1" si="14"/>
        <v>3662</v>
      </c>
      <c r="G274" s="26">
        <v>44166</v>
      </c>
    </row>
    <row r="275" spans="1:7" x14ac:dyDescent="0.3">
      <c r="A275" s="10" t="s">
        <v>521</v>
      </c>
      <c r="B275" s="11" t="s">
        <v>527</v>
      </c>
      <c r="C275" s="24">
        <v>598</v>
      </c>
      <c r="D275" s="25">
        <f t="shared" ca="1" si="12"/>
        <v>63934</v>
      </c>
      <c r="E275" s="25">
        <f t="shared" ca="1" si="13"/>
        <v>2123</v>
      </c>
      <c r="F275" s="25">
        <f t="shared" ca="1" si="14"/>
        <v>1171</v>
      </c>
      <c r="G275" s="26">
        <v>43891</v>
      </c>
    </row>
    <row r="276" spans="1:7" x14ac:dyDescent="0.3">
      <c r="A276" s="10" t="s">
        <v>521</v>
      </c>
      <c r="B276" s="11" t="s">
        <v>527</v>
      </c>
      <c r="C276" s="24">
        <v>3794</v>
      </c>
      <c r="D276" s="25">
        <f t="shared" ca="1" si="12"/>
        <v>26768</v>
      </c>
      <c r="E276" s="25">
        <f t="shared" ca="1" si="13"/>
        <v>1793</v>
      </c>
      <c r="F276" s="25">
        <f t="shared" ca="1" si="14"/>
        <v>5304</v>
      </c>
      <c r="G276" s="26">
        <v>44013</v>
      </c>
    </row>
    <row r="277" spans="1:7" x14ac:dyDescent="0.3">
      <c r="A277" s="10" t="s">
        <v>521</v>
      </c>
      <c r="B277" s="11" t="s">
        <v>527</v>
      </c>
      <c r="C277" s="24">
        <v>567</v>
      </c>
      <c r="D277" s="25">
        <f t="shared" ca="1" si="12"/>
        <v>62811</v>
      </c>
      <c r="E277" s="25">
        <f t="shared" ca="1" si="13"/>
        <v>3488</v>
      </c>
      <c r="F277" s="25">
        <f t="shared" ca="1" si="14"/>
        <v>5728</v>
      </c>
      <c r="G277" s="26">
        <v>44075</v>
      </c>
    </row>
    <row r="278" spans="1:7" x14ac:dyDescent="0.3">
      <c r="A278" s="10" t="s">
        <v>521</v>
      </c>
      <c r="B278" s="11" t="s">
        <v>527</v>
      </c>
      <c r="C278" s="24">
        <v>1269</v>
      </c>
      <c r="D278" s="25">
        <f t="shared" ca="1" si="12"/>
        <v>64721</v>
      </c>
      <c r="E278" s="25">
        <f t="shared" ca="1" si="13"/>
        <v>1630</v>
      </c>
      <c r="F278" s="25">
        <f t="shared" ca="1" si="14"/>
        <v>3406</v>
      </c>
      <c r="G278" s="26">
        <v>44105</v>
      </c>
    </row>
    <row r="279" spans="1:7" x14ac:dyDescent="0.3">
      <c r="A279" s="10" t="s">
        <v>521</v>
      </c>
      <c r="B279" s="11" t="s">
        <v>527</v>
      </c>
      <c r="C279" s="24">
        <v>384</v>
      </c>
      <c r="D279" s="25">
        <f t="shared" ca="1" si="12"/>
        <v>60452</v>
      </c>
      <c r="E279" s="25">
        <f t="shared" ca="1" si="13"/>
        <v>3072</v>
      </c>
      <c r="F279" s="25">
        <f t="shared" ca="1" si="14"/>
        <v>5116</v>
      </c>
      <c r="G279" s="26">
        <v>43831</v>
      </c>
    </row>
    <row r="280" spans="1:7" x14ac:dyDescent="0.3">
      <c r="A280" s="10" t="s">
        <v>521</v>
      </c>
      <c r="B280" s="11" t="s">
        <v>527</v>
      </c>
      <c r="C280" s="24">
        <v>1808</v>
      </c>
      <c r="D280" s="25">
        <f t="shared" ca="1" si="12"/>
        <v>31309</v>
      </c>
      <c r="E280" s="25">
        <f t="shared" ca="1" si="13"/>
        <v>1549</v>
      </c>
      <c r="F280" s="25">
        <f t="shared" ca="1" si="14"/>
        <v>5830</v>
      </c>
      <c r="G280" s="26">
        <v>44136</v>
      </c>
    </row>
    <row r="281" spans="1:7" x14ac:dyDescent="0.3">
      <c r="A281" s="10" t="s">
        <v>521</v>
      </c>
      <c r="B281" s="11" t="s">
        <v>527</v>
      </c>
      <c r="C281" s="24">
        <v>2632</v>
      </c>
      <c r="D281" s="25">
        <f t="shared" ca="1" si="12"/>
        <v>37983</v>
      </c>
      <c r="E281" s="25">
        <f t="shared" ca="1" si="13"/>
        <v>1044</v>
      </c>
      <c r="F281" s="25">
        <f t="shared" ca="1" si="14"/>
        <v>3070</v>
      </c>
      <c r="G281" s="26">
        <v>43983</v>
      </c>
    </row>
    <row r="282" spans="1:7" x14ac:dyDescent="0.3">
      <c r="A282" s="10" t="s">
        <v>528</v>
      </c>
      <c r="B282" s="11" t="s">
        <v>522</v>
      </c>
      <c r="C282" s="24">
        <v>3945</v>
      </c>
      <c r="D282" s="25">
        <f t="shared" ca="1" si="12"/>
        <v>71345</v>
      </c>
      <c r="E282" s="25">
        <f t="shared" ca="1" si="13"/>
        <v>3461</v>
      </c>
      <c r="F282" s="25">
        <f t="shared" ca="1" si="14"/>
        <v>1875</v>
      </c>
      <c r="G282" s="26">
        <v>43831</v>
      </c>
    </row>
    <row r="283" spans="1:7" x14ac:dyDescent="0.3">
      <c r="A283" s="10" t="s">
        <v>528</v>
      </c>
      <c r="B283" s="11" t="s">
        <v>522</v>
      </c>
      <c r="C283" s="24">
        <v>2296</v>
      </c>
      <c r="D283" s="25">
        <f t="shared" ca="1" si="12"/>
        <v>27438</v>
      </c>
      <c r="E283" s="25">
        <f t="shared" ca="1" si="13"/>
        <v>1630</v>
      </c>
      <c r="F283" s="25">
        <f t="shared" ca="1" si="14"/>
        <v>1093</v>
      </c>
      <c r="G283" s="26">
        <v>43862</v>
      </c>
    </row>
    <row r="284" spans="1:7" x14ac:dyDescent="0.3">
      <c r="A284" s="10" t="s">
        <v>528</v>
      </c>
      <c r="B284" s="11" t="s">
        <v>522</v>
      </c>
      <c r="C284" s="24">
        <v>1030</v>
      </c>
      <c r="D284" s="25">
        <f t="shared" ca="1" si="12"/>
        <v>68953</v>
      </c>
      <c r="E284" s="25">
        <f t="shared" ca="1" si="13"/>
        <v>1538</v>
      </c>
      <c r="F284" s="25">
        <f t="shared" ca="1" si="14"/>
        <v>1810</v>
      </c>
      <c r="G284" s="26">
        <v>43952</v>
      </c>
    </row>
    <row r="285" spans="1:7" x14ac:dyDescent="0.3">
      <c r="A285" s="10" t="s">
        <v>528</v>
      </c>
      <c r="B285" s="11" t="s">
        <v>522</v>
      </c>
      <c r="C285" s="24">
        <v>787</v>
      </c>
      <c r="D285" s="25">
        <f t="shared" ca="1" si="12"/>
        <v>54570</v>
      </c>
      <c r="E285" s="25">
        <f t="shared" ca="1" si="13"/>
        <v>791</v>
      </c>
      <c r="F285" s="25">
        <f t="shared" ca="1" si="14"/>
        <v>1462</v>
      </c>
      <c r="G285" s="26">
        <v>43983</v>
      </c>
    </row>
    <row r="286" spans="1:7" x14ac:dyDescent="0.3">
      <c r="A286" s="10" t="s">
        <v>528</v>
      </c>
      <c r="B286" s="11" t="s">
        <v>522</v>
      </c>
      <c r="C286" s="24">
        <v>2155</v>
      </c>
      <c r="D286" s="25">
        <f t="shared" ca="1" si="12"/>
        <v>66441</v>
      </c>
      <c r="E286" s="25">
        <f t="shared" ca="1" si="13"/>
        <v>3483</v>
      </c>
      <c r="F286" s="25">
        <f t="shared" ca="1" si="14"/>
        <v>3782</v>
      </c>
      <c r="G286" s="26">
        <v>44166</v>
      </c>
    </row>
    <row r="287" spans="1:7" x14ac:dyDescent="0.3">
      <c r="A287" s="10" t="s">
        <v>528</v>
      </c>
      <c r="B287" s="11" t="s">
        <v>522</v>
      </c>
      <c r="C287" s="24">
        <v>918</v>
      </c>
      <c r="D287" s="25">
        <f t="shared" ca="1" si="12"/>
        <v>63585</v>
      </c>
      <c r="E287" s="25">
        <f t="shared" ca="1" si="13"/>
        <v>779</v>
      </c>
      <c r="F287" s="25">
        <f t="shared" ca="1" si="14"/>
        <v>4912</v>
      </c>
      <c r="G287" s="26">
        <v>43952</v>
      </c>
    </row>
    <row r="288" spans="1:7" x14ac:dyDescent="0.3">
      <c r="A288" s="10" t="s">
        <v>528</v>
      </c>
      <c r="B288" s="11" t="s">
        <v>522</v>
      </c>
      <c r="C288" s="24">
        <v>1055</v>
      </c>
      <c r="D288" s="25">
        <f t="shared" ca="1" si="12"/>
        <v>39252</v>
      </c>
      <c r="E288" s="25">
        <f t="shared" ca="1" si="13"/>
        <v>1524</v>
      </c>
      <c r="F288" s="25">
        <f t="shared" ca="1" si="14"/>
        <v>5159</v>
      </c>
      <c r="G288" s="26">
        <v>44166</v>
      </c>
    </row>
    <row r="289" spans="1:7" x14ac:dyDescent="0.3">
      <c r="A289" s="10" t="s">
        <v>528</v>
      </c>
      <c r="B289" s="11" t="s">
        <v>522</v>
      </c>
      <c r="C289" s="24">
        <v>2435</v>
      </c>
      <c r="D289" s="25">
        <f t="shared" ca="1" si="12"/>
        <v>18210</v>
      </c>
      <c r="E289" s="25">
        <f t="shared" ca="1" si="13"/>
        <v>3712</v>
      </c>
      <c r="F289" s="25">
        <f t="shared" ca="1" si="14"/>
        <v>1675</v>
      </c>
      <c r="G289" s="26">
        <v>43831</v>
      </c>
    </row>
    <row r="290" spans="1:7" x14ac:dyDescent="0.3">
      <c r="A290" s="10" t="s">
        <v>528</v>
      </c>
      <c r="B290" s="11" t="s">
        <v>522</v>
      </c>
      <c r="C290" s="24">
        <v>1901</v>
      </c>
      <c r="D290" s="25">
        <f t="shared" ca="1" si="12"/>
        <v>32506</v>
      </c>
      <c r="E290" s="25">
        <f t="shared" ca="1" si="13"/>
        <v>424</v>
      </c>
      <c r="F290" s="25">
        <f t="shared" ca="1" si="14"/>
        <v>3013</v>
      </c>
      <c r="G290" s="26">
        <v>43983</v>
      </c>
    </row>
    <row r="291" spans="1:7" x14ac:dyDescent="0.3">
      <c r="A291" s="10" t="s">
        <v>528</v>
      </c>
      <c r="B291" s="11" t="s">
        <v>522</v>
      </c>
      <c r="C291" s="24">
        <v>1287</v>
      </c>
      <c r="D291" s="25">
        <f t="shared" ca="1" si="12"/>
        <v>68737</v>
      </c>
      <c r="E291" s="25">
        <f t="shared" ca="1" si="13"/>
        <v>545</v>
      </c>
      <c r="F291" s="25">
        <f t="shared" ca="1" si="14"/>
        <v>4974</v>
      </c>
      <c r="G291" s="26">
        <v>44166</v>
      </c>
    </row>
    <row r="292" spans="1:7" x14ac:dyDescent="0.3">
      <c r="A292" s="10" t="s">
        <v>528</v>
      </c>
      <c r="B292" s="11" t="s">
        <v>522</v>
      </c>
      <c r="C292" s="24">
        <v>2988</v>
      </c>
      <c r="D292" s="25">
        <f t="shared" ca="1" si="12"/>
        <v>49567</v>
      </c>
      <c r="E292" s="25">
        <f t="shared" ca="1" si="13"/>
        <v>2140</v>
      </c>
      <c r="F292" s="25">
        <f t="shared" ca="1" si="14"/>
        <v>1042</v>
      </c>
      <c r="G292" s="26">
        <v>44013</v>
      </c>
    </row>
    <row r="293" spans="1:7" x14ac:dyDescent="0.3">
      <c r="A293" s="10" t="s">
        <v>528</v>
      </c>
      <c r="B293" s="11" t="s">
        <v>522</v>
      </c>
      <c r="C293" s="24">
        <v>1303</v>
      </c>
      <c r="D293" s="25">
        <f t="shared" ca="1" si="12"/>
        <v>70567</v>
      </c>
      <c r="E293" s="25">
        <f t="shared" ca="1" si="13"/>
        <v>2052</v>
      </c>
      <c r="F293" s="25">
        <f t="shared" ca="1" si="14"/>
        <v>1258</v>
      </c>
      <c r="G293" s="26">
        <v>43862</v>
      </c>
    </row>
    <row r="294" spans="1:7" x14ac:dyDescent="0.3">
      <c r="A294" s="10" t="s">
        <v>528</v>
      </c>
      <c r="B294" s="11" t="s">
        <v>522</v>
      </c>
      <c r="C294" s="24">
        <v>2385</v>
      </c>
      <c r="D294" s="25">
        <f t="shared" ca="1" si="12"/>
        <v>23132</v>
      </c>
      <c r="E294" s="25">
        <f t="shared" ca="1" si="13"/>
        <v>1780</v>
      </c>
      <c r="F294" s="25">
        <f t="shared" ca="1" si="14"/>
        <v>2263</v>
      </c>
      <c r="G294" s="26">
        <v>43891</v>
      </c>
    </row>
    <row r="295" spans="1:7" x14ac:dyDescent="0.3">
      <c r="A295" s="10" t="s">
        <v>528</v>
      </c>
      <c r="B295" s="11" t="s">
        <v>522</v>
      </c>
      <c r="C295" s="24">
        <v>2620</v>
      </c>
      <c r="D295" s="25">
        <f t="shared" ca="1" si="12"/>
        <v>54906</v>
      </c>
      <c r="E295" s="25">
        <f t="shared" ca="1" si="13"/>
        <v>1197</v>
      </c>
      <c r="F295" s="25">
        <f t="shared" ca="1" si="14"/>
        <v>2806</v>
      </c>
      <c r="G295" s="26">
        <v>44075</v>
      </c>
    </row>
    <row r="296" spans="1:7" x14ac:dyDescent="0.3">
      <c r="A296" s="10" t="s">
        <v>528</v>
      </c>
      <c r="B296" s="11" t="s">
        <v>522</v>
      </c>
      <c r="C296" s="24">
        <v>3801</v>
      </c>
      <c r="D296" s="25">
        <f t="shared" ca="1" si="12"/>
        <v>19175</v>
      </c>
      <c r="E296" s="25">
        <f t="shared" ca="1" si="13"/>
        <v>1684</v>
      </c>
      <c r="F296" s="25">
        <f t="shared" ca="1" si="14"/>
        <v>4875</v>
      </c>
      <c r="G296" s="26">
        <v>43922</v>
      </c>
    </row>
    <row r="297" spans="1:7" x14ac:dyDescent="0.3">
      <c r="A297" s="10" t="s">
        <v>528</v>
      </c>
      <c r="B297" s="11" t="s">
        <v>522</v>
      </c>
      <c r="C297" s="24">
        <v>1496</v>
      </c>
      <c r="D297" s="25">
        <f t="shared" ca="1" si="12"/>
        <v>73080</v>
      </c>
      <c r="E297" s="25">
        <f t="shared" ca="1" si="13"/>
        <v>1633</v>
      </c>
      <c r="F297" s="25">
        <f t="shared" ca="1" si="14"/>
        <v>5038</v>
      </c>
      <c r="G297" s="26">
        <v>43983</v>
      </c>
    </row>
    <row r="298" spans="1:7" x14ac:dyDescent="0.3">
      <c r="A298" s="10" t="s">
        <v>528</v>
      </c>
      <c r="B298" s="11" t="s">
        <v>522</v>
      </c>
      <c r="C298" s="24">
        <v>448</v>
      </c>
      <c r="D298" s="25">
        <f t="shared" ca="1" si="12"/>
        <v>46609</v>
      </c>
      <c r="E298" s="25">
        <f t="shared" ca="1" si="13"/>
        <v>1922</v>
      </c>
      <c r="F298" s="25">
        <f t="shared" ca="1" si="14"/>
        <v>2630</v>
      </c>
      <c r="G298" s="26">
        <v>43983</v>
      </c>
    </row>
    <row r="299" spans="1:7" x14ac:dyDescent="0.3">
      <c r="A299" s="10" t="s">
        <v>528</v>
      </c>
      <c r="B299" s="11" t="s">
        <v>522</v>
      </c>
      <c r="C299" s="24">
        <v>2101</v>
      </c>
      <c r="D299" s="25">
        <f t="shared" ca="1" si="12"/>
        <v>11118</v>
      </c>
      <c r="E299" s="25">
        <f t="shared" ca="1" si="13"/>
        <v>2504</v>
      </c>
      <c r="F299" s="25">
        <f t="shared" ca="1" si="14"/>
        <v>3011</v>
      </c>
      <c r="G299" s="26">
        <v>44044</v>
      </c>
    </row>
    <row r="300" spans="1:7" x14ac:dyDescent="0.3">
      <c r="A300" s="10" t="s">
        <v>528</v>
      </c>
      <c r="B300" s="11" t="s">
        <v>522</v>
      </c>
      <c r="C300" s="24">
        <v>1535</v>
      </c>
      <c r="D300" s="25">
        <f t="shared" ca="1" si="12"/>
        <v>38149</v>
      </c>
      <c r="E300" s="25">
        <f t="shared" ca="1" si="13"/>
        <v>2470</v>
      </c>
      <c r="F300" s="25">
        <f t="shared" ca="1" si="14"/>
        <v>2345</v>
      </c>
      <c r="G300" s="26">
        <v>44075</v>
      </c>
    </row>
    <row r="301" spans="1:7" x14ac:dyDescent="0.3">
      <c r="A301" s="10" t="s">
        <v>528</v>
      </c>
      <c r="B301" s="11" t="s">
        <v>522</v>
      </c>
      <c r="C301" s="24">
        <v>1227</v>
      </c>
      <c r="D301" s="25">
        <f t="shared" ca="1" si="12"/>
        <v>19360</v>
      </c>
      <c r="E301" s="25">
        <f t="shared" ca="1" si="13"/>
        <v>3135</v>
      </c>
      <c r="F301" s="25">
        <f t="shared" ca="1" si="14"/>
        <v>2789</v>
      </c>
      <c r="G301" s="26">
        <v>44105</v>
      </c>
    </row>
    <row r="302" spans="1:7" x14ac:dyDescent="0.3">
      <c r="A302" s="10" t="s">
        <v>528</v>
      </c>
      <c r="B302" s="11" t="s">
        <v>522</v>
      </c>
      <c r="C302" s="24">
        <v>1324</v>
      </c>
      <c r="D302" s="25">
        <f t="shared" ca="1" si="12"/>
        <v>22147</v>
      </c>
      <c r="E302" s="25">
        <f t="shared" ca="1" si="13"/>
        <v>611</v>
      </c>
      <c r="F302" s="25">
        <f t="shared" ca="1" si="14"/>
        <v>5754</v>
      </c>
      <c r="G302" s="26">
        <v>44136</v>
      </c>
    </row>
    <row r="303" spans="1:7" x14ac:dyDescent="0.3">
      <c r="A303" s="10" t="s">
        <v>528</v>
      </c>
      <c r="B303" s="11" t="s">
        <v>522</v>
      </c>
      <c r="C303" s="24">
        <v>1954</v>
      </c>
      <c r="D303" s="25">
        <f t="shared" ca="1" si="12"/>
        <v>41254</v>
      </c>
      <c r="E303" s="25">
        <f t="shared" ca="1" si="13"/>
        <v>1305</v>
      </c>
      <c r="F303" s="25">
        <f t="shared" ca="1" si="14"/>
        <v>4222</v>
      </c>
      <c r="G303" s="26">
        <v>43891</v>
      </c>
    </row>
    <row r="304" spans="1:7" x14ac:dyDescent="0.3">
      <c r="A304" s="10" t="s">
        <v>528</v>
      </c>
      <c r="B304" s="11" t="s">
        <v>522</v>
      </c>
      <c r="C304" s="24">
        <v>2532</v>
      </c>
      <c r="D304" s="25">
        <f t="shared" ca="1" si="12"/>
        <v>72989</v>
      </c>
      <c r="E304" s="25">
        <f t="shared" ca="1" si="13"/>
        <v>557</v>
      </c>
      <c r="F304" s="25">
        <f t="shared" ca="1" si="14"/>
        <v>1617</v>
      </c>
      <c r="G304" s="26">
        <v>43922</v>
      </c>
    </row>
    <row r="305" spans="1:7" x14ac:dyDescent="0.3">
      <c r="A305" s="10" t="s">
        <v>528</v>
      </c>
      <c r="B305" s="11" t="s">
        <v>522</v>
      </c>
      <c r="C305" s="24">
        <v>2426</v>
      </c>
      <c r="D305" s="25">
        <f t="shared" ca="1" si="12"/>
        <v>69286</v>
      </c>
      <c r="E305" s="25">
        <f t="shared" ca="1" si="13"/>
        <v>468</v>
      </c>
      <c r="F305" s="25">
        <f t="shared" ca="1" si="14"/>
        <v>5507</v>
      </c>
      <c r="G305" s="26">
        <v>44013</v>
      </c>
    </row>
    <row r="306" spans="1:7" x14ac:dyDescent="0.3">
      <c r="A306" s="10" t="s">
        <v>528</v>
      </c>
      <c r="B306" s="11" t="s">
        <v>522</v>
      </c>
      <c r="C306" s="24">
        <v>2441</v>
      </c>
      <c r="D306" s="25">
        <f t="shared" ca="1" si="12"/>
        <v>34520</v>
      </c>
      <c r="E306" s="25">
        <f t="shared" ca="1" si="13"/>
        <v>2234</v>
      </c>
      <c r="F306" s="25">
        <f t="shared" ca="1" si="14"/>
        <v>2162</v>
      </c>
      <c r="G306" s="26">
        <v>44105</v>
      </c>
    </row>
    <row r="307" spans="1:7" x14ac:dyDescent="0.3">
      <c r="A307" s="10" t="s">
        <v>528</v>
      </c>
      <c r="B307" s="11" t="s">
        <v>522</v>
      </c>
      <c r="C307" s="24">
        <v>1594</v>
      </c>
      <c r="D307" s="25">
        <f t="shared" ca="1" si="12"/>
        <v>79337</v>
      </c>
      <c r="E307" s="25">
        <f t="shared" ca="1" si="13"/>
        <v>1441</v>
      </c>
      <c r="F307" s="25">
        <f t="shared" ca="1" si="14"/>
        <v>4341</v>
      </c>
      <c r="G307" s="26">
        <v>44136</v>
      </c>
    </row>
    <row r="308" spans="1:7" x14ac:dyDescent="0.3">
      <c r="A308" s="10" t="s">
        <v>528</v>
      </c>
      <c r="B308" s="11" t="s">
        <v>522</v>
      </c>
      <c r="C308" s="24">
        <v>2696</v>
      </c>
      <c r="D308" s="25">
        <f t="shared" ca="1" si="12"/>
        <v>45995</v>
      </c>
      <c r="E308" s="25">
        <f t="shared" ca="1" si="13"/>
        <v>2259</v>
      </c>
      <c r="F308" s="25">
        <f t="shared" ca="1" si="14"/>
        <v>5412</v>
      </c>
      <c r="G308" s="26">
        <v>44044</v>
      </c>
    </row>
    <row r="309" spans="1:7" x14ac:dyDescent="0.3">
      <c r="A309" s="10" t="s">
        <v>528</v>
      </c>
      <c r="B309" s="11" t="s">
        <v>522</v>
      </c>
      <c r="C309" s="24">
        <v>1393</v>
      </c>
      <c r="D309" s="25">
        <f t="shared" ca="1" si="12"/>
        <v>66716</v>
      </c>
      <c r="E309" s="25">
        <f t="shared" ca="1" si="13"/>
        <v>2946</v>
      </c>
      <c r="F309" s="25">
        <f t="shared" ca="1" si="14"/>
        <v>5754</v>
      </c>
      <c r="G309" s="26">
        <v>44105</v>
      </c>
    </row>
    <row r="310" spans="1:7" x14ac:dyDescent="0.3">
      <c r="A310" s="10" t="s">
        <v>528</v>
      </c>
      <c r="B310" s="11" t="s">
        <v>522</v>
      </c>
      <c r="C310" s="24">
        <v>1731</v>
      </c>
      <c r="D310" s="25">
        <f t="shared" ca="1" si="12"/>
        <v>21129</v>
      </c>
      <c r="E310" s="25">
        <f t="shared" ca="1" si="13"/>
        <v>1669</v>
      </c>
      <c r="F310" s="25">
        <f t="shared" ca="1" si="14"/>
        <v>4888</v>
      </c>
      <c r="G310" s="26">
        <v>44105</v>
      </c>
    </row>
    <row r="311" spans="1:7" x14ac:dyDescent="0.3">
      <c r="A311" s="10" t="s">
        <v>528</v>
      </c>
      <c r="B311" s="11" t="s">
        <v>522</v>
      </c>
      <c r="C311" s="24">
        <v>293</v>
      </c>
      <c r="D311" s="25">
        <f t="shared" ca="1" si="12"/>
        <v>56900</v>
      </c>
      <c r="E311" s="25">
        <f t="shared" ca="1" si="13"/>
        <v>3276</v>
      </c>
      <c r="F311" s="25">
        <f t="shared" ca="1" si="14"/>
        <v>4253</v>
      </c>
      <c r="G311" s="26">
        <v>44166</v>
      </c>
    </row>
    <row r="312" spans="1:7" x14ac:dyDescent="0.3">
      <c r="A312" s="10" t="s">
        <v>528</v>
      </c>
      <c r="B312" s="11" t="s">
        <v>523</v>
      </c>
      <c r="C312" s="24">
        <v>1899</v>
      </c>
      <c r="D312" s="25">
        <f t="shared" ca="1" si="12"/>
        <v>17315</v>
      </c>
      <c r="E312" s="25">
        <f t="shared" ca="1" si="13"/>
        <v>2206</v>
      </c>
      <c r="F312" s="25">
        <f t="shared" ca="1" si="14"/>
        <v>3465</v>
      </c>
      <c r="G312" s="26">
        <v>43983</v>
      </c>
    </row>
    <row r="313" spans="1:7" x14ac:dyDescent="0.3">
      <c r="A313" s="10" t="s">
        <v>528</v>
      </c>
      <c r="B313" s="11" t="s">
        <v>523</v>
      </c>
      <c r="C313" s="24">
        <v>1376</v>
      </c>
      <c r="D313" s="25">
        <f t="shared" ca="1" si="12"/>
        <v>67011</v>
      </c>
      <c r="E313" s="25">
        <f t="shared" ca="1" si="13"/>
        <v>199</v>
      </c>
      <c r="F313" s="25">
        <f t="shared" ca="1" si="14"/>
        <v>3642</v>
      </c>
      <c r="G313" s="26">
        <v>44013</v>
      </c>
    </row>
    <row r="314" spans="1:7" x14ac:dyDescent="0.3">
      <c r="A314" s="10" t="s">
        <v>528</v>
      </c>
      <c r="B314" s="11" t="s">
        <v>523</v>
      </c>
      <c r="C314" s="24">
        <v>1901</v>
      </c>
      <c r="D314" s="25">
        <f t="shared" ca="1" si="12"/>
        <v>28828</v>
      </c>
      <c r="E314" s="25">
        <f t="shared" ca="1" si="13"/>
        <v>3513</v>
      </c>
      <c r="F314" s="25">
        <f t="shared" ca="1" si="14"/>
        <v>1120</v>
      </c>
      <c r="G314" s="26">
        <v>43983</v>
      </c>
    </row>
    <row r="315" spans="1:7" x14ac:dyDescent="0.3">
      <c r="A315" s="10" t="s">
        <v>528</v>
      </c>
      <c r="B315" s="11" t="s">
        <v>523</v>
      </c>
      <c r="C315" s="24">
        <v>544</v>
      </c>
      <c r="D315" s="25">
        <f t="shared" ca="1" si="12"/>
        <v>65520</v>
      </c>
      <c r="E315" s="25">
        <f t="shared" ca="1" si="13"/>
        <v>1530</v>
      </c>
      <c r="F315" s="25">
        <f t="shared" ca="1" si="14"/>
        <v>4391</v>
      </c>
      <c r="G315" s="26">
        <v>44075</v>
      </c>
    </row>
    <row r="316" spans="1:7" x14ac:dyDescent="0.3">
      <c r="A316" s="10" t="s">
        <v>528</v>
      </c>
      <c r="B316" s="11" t="s">
        <v>523</v>
      </c>
      <c r="C316" s="24">
        <v>1287</v>
      </c>
      <c r="D316" s="25">
        <f t="shared" ca="1" si="12"/>
        <v>40188</v>
      </c>
      <c r="E316" s="25">
        <f t="shared" ca="1" si="13"/>
        <v>2852</v>
      </c>
      <c r="F316" s="25">
        <f t="shared" ca="1" si="14"/>
        <v>4049</v>
      </c>
      <c r="G316" s="26">
        <v>44166</v>
      </c>
    </row>
    <row r="317" spans="1:7" x14ac:dyDescent="0.3">
      <c r="A317" s="10" t="s">
        <v>528</v>
      </c>
      <c r="B317" s="11" t="s">
        <v>523</v>
      </c>
      <c r="C317" s="24">
        <v>1385</v>
      </c>
      <c r="D317" s="25">
        <f t="shared" ca="1" si="12"/>
        <v>31988</v>
      </c>
      <c r="E317" s="25">
        <f t="shared" ca="1" si="13"/>
        <v>3443</v>
      </c>
      <c r="F317" s="25">
        <f t="shared" ca="1" si="14"/>
        <v>2310</v>
      </c>
      <c r="G317" s="26">
        <v>43831</v>
      </c>
    </row>
    <row r="318" spans="1:7" x14ac:dyDescent="0.3">
      <c r="A318" s="10" t="s">
        <v>528</v>
      </c>
      <c r="B318" s="11" t="s">
        <v>523</v>
      </c>
      <c r="C318" s="24">
        <v>2342</v>
      </c>
      <c r="D318" s="25">
        <f t="shared" ca="1" si="12"/>
        <v>63605</v>
      </c>
      <c r="E318" s="25">
        <f t="shared" ca="1" si="13"/>
        <v>2855</v>
      </c>
      <c r="F318" s="25">
        <f t="shared" ca="1" si="14"/>
        <v>2243</v>
      </c>
      <c r="G318" s="26">
        <v>44136</v>
      </c>
    </row>
    <row r="319" spans="1:7" x14ac:dyDescent="0.3">
      <c r="A319" s="10" t="s">
        <v>528</v>
      </c>
      <c r="B319" s="11" t="s">
        <v>523</v>
      </c>
      <c r="C319" s="24">
        <v>1976</v>
      </c>
      <c r="D319" s="25">
        <f t="shared" ca="1" si="12"/>
        <v>24018</v>
      </c>
      <c r="E319" s="25">
        <f t="shared" ca="1" si="13"/>
        <v>461</v>
      </c>
      <c r="F319" s="25">
        <f t="shared" ca="1" si="14"/>
        <v>5837</v>
      </c>
      <c r="G319" s="26">
        <v>44105</v>
      </c>
    </row>
    <row r="320" spans="1:7" x14ac:dyDescent="0.3">
      <c r="A320" s="10" t="s">
        <v>528</v>
      </c>
      <c r="B320" s="11" t="s">
        <v>523</v>
      </c>
      <c r="C320" s="24">
        <v>2181</v>
      </c>
      <c r="D320" s="25">
        <f t="shared" ca="1" si="12"/>
        <v>14989</v>
      </c>
      <c r="E320" s="25">
        <f t="shared" ca="1" si="13"/>
        <v>2323</v>
      </c>
      <c r="F320" s="25">
        <f t="shared" ca="1" si="14"/>
        <v>5152</v>
      </c>
      <c r="G320" s="26">
        <v>44105</v>
      </c>
    </row>
    <row r="321" spans="1:7" x14ac:dyDescent="0.3">
      <c r="A321" s="10" t="s">
        <v>528</v>
      </c>
      <c r="B321" s="11" t="s">
        <v>523</v>
      </c>
      <c r="C321" s="24">
        <v>2501</v>
      </c>
      <c r="D321" s="25">
        <f t="shared" ca="1" si="12"/>
        <v>47631</v>
      </c>
      <c r="E321" s="25">
        <f t="shared" ca="1" si="13"/>
        <v>2497</v>
      </c>
      <c r="F321" s="25">
        <f t="shared" ca="1" si="14"/>
        <v>2053</v>
      </c>
      <c r="G321" s="26">
        <v>43891</v>
      </c>
    </row>
    <row r="322" spans="1:7" x14ac:dyDescent="0.3">
      <c r="A322" s="10" t="s">
        <v>528</v>
      </c>
      <c r="B322" s="11" t="s">
        <v>523</v>
      </c>
      <c r="C322" s="24">
        <v>1562</v>
      </c>
      <c r="D322" s="25">
        <f t="shared" ca="1" si="12"/>
        <v>48703</v>
      </c>
      <c r="E322" s="25">
        <f t="shared" ca="1" si="13"/>
        <v>1335</v>
      </c>
      <c r="F322" s="25">
        <f t="shared" ca="1" si="14"/>
        <v>2398</v>
      </c>
      <c r="G322" s="26">
        <v>44044</v>
      </c>
    </row>
    <row r="323" spans="1:7" x14ac:dyDescent="0.3">
      <c r="A323" s="10" t="s">
        <v>528</v>
      </c>
      <c r="B323" s="11" t="s">
        <v>523</v>
      </c>
      <c r="C323" s="24">
        <v>1666</v>
      </c>
      <c r="D323" s="25">
        <f t="shared" ref="D323:D386" ca="1" si="15">RANDBETWEEN(10000,80000)</f>
        <v>51629</v>
      </c>
      <c r="E323" s="25">
        <f t="shared" ref="E323:E386" ca="1" si="16">RANDBETWEEN(80,4000)</f>
        <v>490</v>
      </c>
      <c r="F323" s="25">
        <f t="shared" ref="F323:F386" ca="1" si="17">RANDBETWEEN(1000,6000)</f>
        <v>5221</v>
      </c>
      <c r="G323" s="26">
        <v>43952</v>
      </c>
    </row>
    <row r="324" spans="1:7" x14ac:dyDescent="0.3">
      <c r="A324" s="10" t="s">
        <v>528</v>
      </c>
      <c r="B324" s="11" t="s">
        <v>523</v>
      </c>
      <c r="C324" s="24">
        <v>2072</v>
      </c>
      <c r="D324" s="25">
        <f t="shared" ca="1" si="15"/>
        <v>26778</v>
      </c>
      <c r="E324" s="25">
        <f t="shared" ca="1" si="16"/>
        <v>772</v>
      </c>
      <c r="F324" s="25">
        <f t="shared" ca="1" si="17"/>
        <v>2733</v>
      </c>
      <c r="G324" s="26">
        <v>44166</v>
      </c>
    </row>
    <row r="325" spans="1:7" x14ac:dyDescent="0.3">
      <c r="A325" s="10" t="s">
        <v>528</v>
      </c>
      <c r="B325" s="11" t="s">
        <v>523</v>
      </c>
      <c r="C325" s="24">
        <v>1773</v>
      </c>
      <c r="D325" s="25">
        <f t="shared" ca="1" si="15"/>
        <v>53955</v>
      </c>
      <c r="E325" s="25">
        <f t="shared" ca="1" si="16"/>
        <v>616</v>
      </c>
      <c r="F325" s="25">
        <f t="shared" ca="1" si="17"/>
        <v>5065</v>
      </c>
      <c r="G325" s="26">
        <v>43922</v>
      </c>
    </row>
    <row r="326" spans="1:7" x14ac:dyDescent="0.3">
      <c r="A326" s="10" t="s">
        <v>528</v>
      </c>
      <c r="B326" s="11" t="s">
        <v>523</v>
      </c>
      <c r="C326" s="24">
        <v>293</v>
      </c>
      <c r="D326" s="25">
        <f t="shared" ca="1" si="15"/>
        <v>73736</v>
      </c>
      <c r="E326" s="25">
        <f t="shared" ca="1" si="16"/>
        <v>2829</v>
      </c>
      <c r="F326" s="25">
        <f t="shared" ca="1" si="17"/>
        <v>2947</v>
      </c>
      <c r="G326" s="26">
        <v>43862</v>
      </c>
    </row>
    <row r="327" spans="1:7" x14ac:dyDescent="0.3">
      <c r="A327" s="10" t="s">
        <v>528</v>
      </c>
      <c r="B327" s="11" t="s">
        <v>524</v>
      </c>
      <c r="C327" s="24">
        <v>2750</v>
      </c>
      <c r="D327" s="25">
        <f t="shared" ca="1" si="15"/>
        <v>57435</v>
      </c>
      <c r="E327" s="25">
        <f t="shared" ca="1" si="16"/>
        <v>1686</v>
      </c>
      <c r="F327" s="25">
        <f t="shared" ca="1" si="17"/>
        <v>5317</v>
      </c>
      <c r="G327" s="26">
        <v>43862</v>
      </c>
    </row>
    <row r="328" spans="1:7" x14ac:dyDescent="0.3">
      <c r="A328" s="10" t="s">
        <v>528</v>
      </c>
      <c r="B328" s="11" t="s">
        <v>524</v>
      </c>
      <c r="C328" s="24">
        <v>1899</v>
      </c>
      <c r="D328" s="25">
        <f t="shared" ca="1" si="15"/>
        <v>34166</v>
      </c>
      <c r="E328" s="25">
        <f t="shared" ca="1" si="16"/>
        <v>3563</v>
      </c>
      <c r="F328" s="25">
        <f t="shared" ca="1" si="17"/>
        <v>1087</v>
      </c>
      <c r="G328" s="26">
        <v>43983</v>
      </c>
    </row>
    <row r="329" spans="1:7" x14ac:dyDescent="0.3">
      <c r="A329" s="10" t="s">
        <v>528</v>
      </c>
      <c r="B329" s="11" t="s">
        <v>524</v>
      </c>
      <c r="C329" s="24">
        <v>941</v>
      </c>
      <c r="D329" s="25">
        <f t="shared" ca="1" si="15"/>
        <v>45976</v>
      </c>
      <c r="E329" s="25">
        <f t="shared" ca="1" si="16"/>
        <v>784</v>
      </c>
      <c r="F329" s="25">
        <f t="shared" ca="1" si="17"/>
        <v>3529</v>
      </c>
      <c r="G329" s="26">
        <v>44136</v>
      </c>
    </row>
    <row r="330" spans="1:7" x14ac:dyDescent="0.3">
      <c r="A330" s="10" t="s">
        <v>528</v>
      </c>
      <c r="B330" s="11" t="s">
        <v>524</v>
      </c>
      <c r="C330" s="24">
        <v>1988</v>
      </c>
      <c r="D330" s="25">
        <f t="shared" ca="1" si="15"/>
        <v>24654</v>
      </c>
      <c r="E330" s="25">
        <f t="shared" ca="1" si="16"/>
        <v>2842</v>
      </c>
      <c r="F330" s="25">
        <f t="shared" ca="1" si="17"/>
        <v>4282</v>
      </c>
      <c r="G330" s="26">
        <v>43831</v>
      </c>
    </row>
    <row r="331" spans="1:7" x14ac:dyDescent="0.3">
      <c r="A331" s="10" t="s">
        <v>528</v>
      </c>
      <c r="B331" s="11" t="s">
        <v>524</v>
      </c>
      <c r="C331" s="24">
        <v>2876</v>
      </c>
      <c r="D331" s="25">
        <f t="shared" ca="1" si="15"/>
        <v>24983</v>
      </c>
      <c r="E331" s="25">
        <f t="shared" ca="1" si="16"/>
        <v>1286</v>
      </c>
      <c r="F331" s="25">
        <f t="shared" ca="1" si="17"/>
        <v>3471</v>
      </c>
      <c r="G331" s="26">
        <v>44075</v>
      </c>
    </row>
    <row r="332" spans="1:7" x14ac:dyDescent="0.3">
      <c r="A332" s="10" t="s">
        <v>528</v>
      </c>
      <c r="B332" s="11" t="s">
        <v>524</v>
      </c>
      <c r="C332" s="24">
        <v>2072</v>
      </c>
      <c r="D332" s="25">
        <f t="shared" ca="1" si="15"/>
        <v>28211</v>
      </c>
      <c r="E332" s="25">
        <f t="shared" ca="1" si="16"/>
        <v>1231</v>
      </c>
      <c r="F332" s="25">
        <f t="shared" ca="1" si="17"/>
        <v>2775</v>
      </c>
      <c r="G332" s="26">
        <v>44166</v>
      </c>
    </row>
    <row r="333" spans="1:7" x14ac:dyDescent="0.3">
      <c r="A333" s="10" t="s">
        <v>528</v>
      </c>
      <c r="B333" s="11" t="s">
        <v>524</v>
      </c>
      <c r="C333" s="24">
        <v>853</v>
      </c>
      <c r="D333" s="25">
        <f t="shared" ca="1" si="15"/>
        <v>51891</v>
      </c>
      <c r="E333" s="25">
        <f t="shared" ca="1" si="16"/>
        <v>3309</v>
      </c>
      <c r="F333" s="25">
        <f t="shared" ca="1" si="17"/>
        <v>4893</v>
      </c>
      <c r="G333" s="26">
        <v>44166</v>
      </c>
    </row>
    <row r="334" spans="1:7" x14ac:dyDescent="0.3">
      <c r="A334" s="10" t="s">
        <v>528</v>
      </c>
      <c r="B334" s="11" t="s">
        <v>524</v>
      </c>
      <c r="C334" s="24">
        <v>1433</v>
      </c>
      <c r="D334" s="25">
        <f t="shared" ca="1" si="15"/>
        <v>73502</v>
      </c>
      <c r="E334" s="25">
        <f t="shared" ca="1" si="16"/>
        <v>103</v>
      </c>
      <c r="F334" s="25">
        <f t="shared" ca="1" si="17"/>
        <v>3857</v>
      </c>
      <c r="G334" s="26">
        <v>43952</v>
      </c>
    </row>
    <row r="335" spans="1:7" x14ac:dyDescent="0.3">
      <c r="A335" s="10" t="s">
        <v>528</v>
      </c>
      <c r="B335" s="11" t="s">
        <v>524</v>
      </c>
      <c r="C335" s="24">
        <v>3422</v>
      </c>
      <c r="D335" s="25">
        <f t="shared" ca="1" si="15"/>
        <v>69459</v>
      </c>
      <c r="E335" s="25">
        <f t="shared" ca="1" si="16"/>
        <v>3576</v>
      </c>
      <c r="F335" s="25">
        <f t="shared" ca="1" si="17"/>
        <v>5806</v>
      </c>
      <c r="G335" s="26">
        <v>44013</v>
      </c>
    </row>
    <row r="336" spans="1:7" x14ac:dyDescent="0.3">
      <c r="A336" s="10" t="s">
        <v>528</v>
      </c>
      <c r="B336" s="11" t="s">
        <v>524</v>
      </c>
      <c r="C336" s="24">
        <v>1190</v>
      </c>
      <c r="D336" s="25">
        <f t="shared" ca="1" si="15"/>
        <v>56211</v>
      </c>
      <c r="E336" s="25">
        <f t="shared" ca="1" si="16"/>
        <v>806</v>
      </c>
      <c r="F336" s="25">
        <f t="shared" ca="1" si="17"/>
        <v>4336</v>
      </c>
      <c r="G336" s="26">
        <v>43983</v>
      </c>
    </row>
    <row r="337" spans="1:7" x14ac:dyDescent="0.3">
      <c r="A337" s="10" t="s">
        <v>528</v>
      </c>
      <c r="B337" s="11" t="s">
        <v>524</v>
      </c>
      <c r="C337" s="24">
        <v>1393</v>
      </c>
      <c r="D337" s="25">
        <f t="shared" ca="1" si="15"/>
        <v>19133</v>
      </c>
      <c r="E337" s="25">
        <f t="shared" ca="1" si="16"/>
        <v>2662</v>
      </c>
      <c r="F337" s="25">
        <f t="shared" ca="1" si="17"/>
        <v>2743</v>
      </c>
      <c r="G337" s="26">
        <v>44105</v>
      </c>
    </row>
    <row r="338" spans="1:7" x14ac:dyDescent="0.3">
      <c r="A338" s="10" t="s">
        <v>528</v>
      </c>
      <c r="B338" s="11" t="s">
        <v>524</v>
      </c>
      <c r="C338" s="24">
        <v>2475</v>
      </c>
      <c r="D338" s="25">
        <f t="shared" ca="1" si="15"/>
        <v>25666</v>
      </c>
      <c r="E338" s="25">
        <f t="shared" ca="1" si="16"/>
        <v>3225</v>
      </c>
      <c r="F338" s="25">
        <f t="shared" ca="1" si="17"/>
        <v>5856</v>
      </c>
      <c r="G338" s="26">
        <v>44044</v>
      </c>
    </row>
    <row r="339" spans="1:7" x14ac:dyDescent="0.3">
      <c r="A339" s="10" t="s">
        <v>528</v>
      </c>
      <c r="B339" s="11" t="s">
        <v>524</v>
      </c>
      <c r="C339" s="24">
        <v>1731</v>
      </c>
      <c r="D339" s="25">
        <f t="shared" ca="1" si="15"/>
        <v>67875</v>
      </c>
      <c r="E339" s="25">
        <f t="shared" ca="1" si="16"/>
        <v>919</v>
      </c>
      <c r="F339" s="25">
        <f t="shared" ca="1" si="17"/>
        <v>2644</v>
      </c>
      <c r="G339" s="26">
        <v>44105</v>
      </c>
    </row>
    <row r="340" spans="1:7" x14ac:dyDescent="0.3">
      <c r="A340" s="10" t="s">
        <v>528</v>
      </c>
      <c r="B340" s="11" t="s">
        <v>524</v>
      </c>
      <c r="C340" s="24">
        <v>2475</v>
      </c>
      <c r="D340" s="25">
        <f t="shared" ca="1" si="15"/>
        <v>32265</v>
      </c>
      <c r="E340" s="25">
        <f t="shared" ca="1" si="16"/>
        <v>2869</v>
      </c>
      <c r="F340" s="25">
        <f t="shared" ca="1" si="17"/>
        <v>4193</v>
      </c>
      <c r="G340" s="26">
        <v>43891</v>
      </c>
    </row>
    <row r="341" spans="1:7" x14ac:dyDescent="0.3">
      <c r="A341" s="10" t="s">
        <v>528</v>
      </c>
      <c r="B341" s="11" t="s">
        <v>525</v>
      </c>
      <c r="C341" s="24">
        <v>2178</v>
      </c>
      <c r="D341" s="25">
        <f t="shared" ca="1" si="15"/>
        <v>37307</v>
      </c>
      <c r="E341" s="25">
        <f t="shared" ca="1" si="16"/>
        <v>3549</v>
      </c>
      <c r="F341" s="25">
        <f t="shared" ca="1" si="17"/>
        <v>2872</v>
      </c>
      <c r="G341" s="26">
        <v>43983</v>
      </c>
    </row>
    <row r="342" spans="1:7" x14ac:dyDescent="0.3">
      <c r="A342" s="10" t="s">
        <v>528</v>
      </c>
      <c r="B342" s="11" t="s">
        <v>525</v>
      </c>
      <c r="C342" s="24">
        <v>2671</v>
      </c>
      <c r="D342" s="25">
        <f t="shared" ca="1" si="15"/>
        <v>48547</v>
      </c>
      <c r="E342" s="25">
        <f t="shared" ca="1" si="16"/>
        <v>861</v>
      </c>
      <c r="F342" s="25">
        <f t="shared" ca="1" si="17"/>
        <v>3722</v>
      </c>
      <c r="G342" s="26">
        <v>44075</v>
      </c>
    </row>
    <row r="343" spans="1:7" x14ac:dyDescent="0.3">
      <c r="A343" s="10" t="s">
        <v>528</v>
      </c>
      <c r="B343" s="11" t="s">
        <v>525</v>
      </c>
      <c r="C343" s="24">
        <v>2155</v>
      </c>
      <c r="D343" s="25">
        <f t="shared" ca="1" si="15"/>
        <v>16729</v>
      </c>
      <c r="E343" s="25">
        <f t="shared" ca="1" si="16"/>
        <v>942</v>
      </c>
      <c r="F343" s="25">
        <f t="shared" ca="1" si="17"/>
        <v>1884</v>
      </c>
      <c r="G343" s="26">
        <v>44166</v>
      </c>
    </row>
    <row r="344" spans="1:7" x14ac:dyDescent="0.3">
      <c r="A344" s="10" t="s">
        <v>528</v>
      </c>
      <c r="B344" s="11" t="s">
        <v>525</v>
      </c>
      <c r="C344" s="24">
        <v>4244</v>
      </c>
      <c r="D344" s="25">
        <f t="shared" ca="1" si="15"/>
        <v>22752</v>
      </c>
      <c r="E344" s="25">
        <f t="shared" ca="1" si="16"/>
        <v>176</v>
      </c>
      <c r="F344" s="25">
        <f t="shared" ca="1" si="17"/>
        <v>4434</v>
      </c>
      <c r="G344" s="26">
        <v>43922</v>
      </c>
    </row>
    <row r="345" spans="1:7" x14ac:dyDescent="0.3">
      <c r="A345" s="10" t="s">
        <v>528</v>
      </c>
      <c r="B345" s="11" t="s">
        <v>525</v>
      </c>
      <c r="C345" s="24">
        <v>1865</v>
      </c>
      <c r="D345" s="25">
        <f t="shared" ca="1" si="15"/>
        <v>18972</v>
      </c>
      <c r="E345" s="25">
        <f t="shared" ca="1" si="16"/>
        <v>3571</v>
      </c>
      <c r="F345" s="25">
        <f t="shared" ca="1" si="17"/>
        <v>4476</v>
      </c>
      <c r="G345" s="26">
        <v>43862</v>
      </c>
    </row>
    <row r="346" spans="1:7" x14ac:dyDescent="0.3">
      <c r="A346" s="10" t="s">
        <v>528</v>
      </c>
      <c r="B346" s="11" t="s">
        <v>525</v>
      </c>
      <c r="C346" s="24">
        <v>1563</v>
      </c>
      <c r="D346" s="25">
        <f t="shared" ca="1" si="15"/>
        <v>18869</v>
      </c>
      <c r="E346" s="25">
        <f t="shared" ca="1" si="16"/>
        <v>2547</v>
      </c>
      <c r="F346" s="25">
        <f t="shared" ca="1" si="17"/>
        <v>3789</v>
      </c>
      <c r="G346" s="26">
        <v>43952</v>
      </c>
    </row>
    <row r="347" spans="1:7" x14ac:dyDescent="0.3">
      <c r="A347" s="10" t="s">
        <v>528</v>
      </c>
      <c r="B347" s="11" t="s">
        <v>525</v>
      </c>
      <c r="C347" s="24">
        <v>2487</v>
      </c>
      <c r="D347" s="25">
        <f t="shared" ca="1" si="15"/>
        <v>38387</v>
      </c>
      <c r="E347" s="25">
        <f t="shared" ca="1" si="16"/>
        <v>699</v>
      </c>
      <c r="F347" s="25">
        <f t="shared" ca="1" si="17"/>
        <v>4772</v>
      </c>
      <c r="G347" s="26">
        <v>44166</v>
      </c>
    </row>
    <row r="348" spans="1:7" x14ac:dyDescent="0.3">
      <c r="A348" s="10" t="s">
        <v>528</v>
      </c>
      <c r="B348" s="11" t="s">
        <v>525</v>
      </c>
      <c r="C348" s="24">
        <v>448</v>
      </c>
      <c r="D348" s="25">
        <f t="shared" ca="1" si="15"/>
        <v>57007</v>
      </c>
      <c r="E348" s="25">
        <f t="shared" ca="1" si="16"/>
        <v>3882</v>
      </c>
      <c r="F348" s="25">
        <f t="shared" ca="1" si="17"/>
        <v>1519</v>
      </c>
      <c r="G348" s="26">
        <v>43983</v>
      </c>
    </row>
    <row r="349" spans="1:7" x14ac:dyDescent="0.3">
      <c r="A349" s="10" t="s">
        <v>528</v>
      </c>
      <c r="B349" s="11" t="s">
        <v>525</v>
      </c>
      <c r="C349" s="24">
        <v>2181</v>
      </c>
      <c r="D349" s="25">
        <f t="shared" ca="1" si="15"/>
        <v>49152</v>
      </c>
      <c r="E349" s="25">
        <f t="shared" ca="1" si="16"/>
        <v>3443</v>
      </c>
      <c r="F349" s="25">
        <f t="shared" ca="1" si="17"/>
        <v>2865</v>
      </c>
      <c r="G349" s="26">
        <v>44105</v>
      </c>
    </row>
    <row r="350" spans="1:7" x14ac:dyDescent="0.3">
      <c r="A350" s="10" t="s">
        <v>528</v>
      </c>
      <c r="B350" s="11" t="s">
        <v>525</v>
      </c>
      <c r="C350" s="24">
        <v>490</v>
      </c>
      <c r="D350" s="25">
        <f t="shared" ca="1" si="15"/>
        <v>72354</v>
      </c>
      <c r="E350" s="25">
        <f t="shared" ca="1" si="16"/>
        <v>1658</v>
      </c>
      <c r="F350" s="25">
        <f t="shared" ca="1" si="17"/>
        <v>1478</v>
      </c>
      <c r="G350" s="26">
        <v>44136</v>
      </c>
    </row>
    <row r="351" spans="1:7" x14ac:dyDescent="0.3">
      <c r="A351" s="10" t="s">
        <v>528</v>
      </c>
      <c r="B351" s="11" t="s">
        <v>525</v>
      </c>
      <c r="C351" s="24">
        <v>2441</v>
      </c>
      <c r="D351" s="25">
        <f t="shared" ca="1" si="15"/>
        <v>65912</v>
      </c>
      <c r="E351" s="25">
        <f t="shared" ca="1" si="16"/>
        <v>3983</v>
      </c>
      <c r="F351" s="25">
        <f t="shared" ca="1" si="17"/>
        <v>5343</v>
      </c>
      <c r="G351" s="26">
        <v>44105</v>
      </c>
    </row>
    <row r="352" spans="1:7" x14ac:dyDescent="0.3">
      <c r="A352" s="10" t="s">
        <v>528</v>
      </c>
      <c r="B352" s="11" t="s">
        <v>525</v>
      </c>
      <c r="C352" s="24">
        <v>2522</v>
      </c>
      <c r="D352" s="25">
        <f t="shared" ca="1" si="15"/>
        <v>39419</v>
      </c>
      <c r="E352" s="25">
        <f t="shared" ca="1" si="16"/>
        <v>881</v>
      </c>
      <c r="F352" s="25">
        <f t="shared" ca="1" si="17"/>
        <v>3234</v>
      </c>
      <c r="G352" s="26">
        <v>43831</v>
      </c>
    </row>
    <row r="353" spans="1:7" x14ac:dyDescent="0.3">
      <c r="A353" s="10" t="s">
        <v>528</v>
      </c>
      <c r="B353" s="11" t="s">
        <v>525</v>
      </c>
      <c r="C353" s="24">
        <v>1790</v>
      </c>
      <c r="D353" s="25">
        <f t="shared" ca="1" si="15"/>
        <v>27541</v>
      </c>
      <c r="E353" s="25">
        <f t="shared" ca="1" si="16"/>
        <v>1226</v>
      </c>
      <c r="F353" s="25">
        <f t="shared" ca="1" si="17"/>
        <v>1944</v>
      </c>
      <c r="G353" s="26">
        <v>43891</v>
      </c>
    </row>
    <row r="354" spans="1:7" x14ac:dyDescent="0.3">
      <c r="A354" s="10" t="s">
        <v>528</v>
      </c>
      <c r="B354" s="11" t="s">
        <v>525</v>
      </c>
      <c r="C354" s="24">
        <v>1174</v>
      </c>
      <c r="D354" s="25">
        <f t="shared" ca="1" si="15"/>
        <v>36980</v>
      </c>
      <c r="E354" s="25">
        <f t="shared" ca="1" si="16"/>
        <v>2954</v>
      </c>
      <c r="F354" s="25">
        <f t="shared" ca="1" si="17"/>
        <v>4316</v>
      </c>
      <c r="G354" s="26">
        <v>44044</v>
      </c>
    </row>
    <row r="355" spans="1:7" x14ac:dyDescent="0.3">
      <c r="A355" s="10" t="s">
        <v>528</v>
      </c>
      <c r="B355" s="11" t="s">
        <v>526</v>
      </c>
      <c r="C355" s="24">
        <v>2178</v>
      </c>
      <c r="D355" s="25">
        <f t="shared" ca="1" si="15"/>
        <v>37647</v>
      </c>
      <c r="E355" s="25">
        <f t="shared" ca="1" si="16"/>
        <v>3753</v>
      </c>
      <c r="F355" s="25">
        <f t="shared" ca="1" si="17"/>
        <v>5108</v>
      </c>
      <c r="G355" s="26">
        <v>43983</v>
      </c>
    </row>
    <row r="356" spans="1:7" x14ac:dyDescent="0.3">
      <c r="A356" s="10" t="s">
        <v>528</v>
      </c>
      <c r="B356" s="11" t="s">
        <v>526</v>
      </c>
      <c r="C356" s="24">
        <v>2151</v>
      </c>
      <c r="D356" s="25">
        <f t="shared" ca="1" si="15"/>
        <v>20477</v>
      </c>
      <c r="E356" s="25">
        <f t="shared" ca="1" si="16"/>
        <v>2867</v>
      </c>
      <c r="F356" s="25">
        <f t="shared" ca="1" si="17"/>
        <v>1500</v>
      </c>
      <c r="G356" s="26">
        <v>44075</v>
      </c>
    </row>
    <row r="357" spans="1:7" x14ac:dyDescent="0.3">
      <c r="A357" s="10" t="s">
        <v>528</v>
      </c>
      <c r="B357" s="11" t="s">
        <v>526</v>
      </c>
      <c r="C357" s="24">
        <v>787</v>
      </c>
      <c r="D357" s="25">
        <f t="shared" ca="1" si="15"/>
        <v>79913</v>
      </c>
      <c r="E357" s="25">
        <f t="shared" ca="1" si="16"/>
        <v>1109</v>
      </c>
      <c r="F357" s="25">
        <f t="shared" ca="1" si="17"/>
        <v>3248</v>
      </c>
      <c r="G357" s="26">
        <v>43983</v>
      </c>
    </row>
    <row r="358" spans="1:7" x14ac:dyDescent="0.3">
      <c r="A358" s="10" t="s">
        <v>528</v>
      </c>
      <c r="B358" s="11" t="s">
        <v>526</v>
      </c>
      <c r="C358" s="24">
        <v>1744</v>
      </c>
      <c r="D358" s="25">
        <f t="shared" ca="1" si="15"/>
        <v>26402</v>
      </c>
      <c r="E358" s="25">
        <f t="shared" ca="1" si="16"/>
        <v>237</v>
      </c>
      <c r="F358" s="25">
        <f t="shared" ca="1" si="17"/>
        <v>5934</v>
      </c>
      <c r="G358" s="26">
        <v>44136</v>
      </c>
    </row>
    <row r="359" spans="1:7" x14ac:dyDescent="0.3">
      <c r="A359" s="10" t="s">
        <v>528</v>
      </c>
      <c r="B359" s="11" t="s">
        <v>526</v>
      </c>
      <c r="C359" s="24">
        <v>866</v>
      </c>
      <c r="D359" s="25">
        <f t="shared" ca="1" si="15"/>
        <v>39610</v>
      </c>
      <c r="E359" s="25">
        <f t="shared" ca="1" si="16"/>
        <v>1925</v>
      </c>
      <c r="F359" s="25">
        <f t="shared" ca="1" si="17"/>
        <v>2109</v>
      </c>
      <c r="G359" s="26">
        <v>43952</v>
      </c>
    </row>
    <row r="360" spans="1:7" x14ac:dyDescent="0.3">
      <c r="A360" s="10" t="s">
        <v>528</v>
      </c>
      <c r="B360" s="11" t="s">
        <v>526</v>
      </c>
      <c r="C360" s="24">
        <v>2177</v>
      </c>
      <c r="D360" s="25">
        <f t="shared" ca="1" si="15"/>
        <v>76080</v>
      </c>
      <c r="E360" s="25">
        <f t="shared" ca="1" si="16"/>
        <v>206</v>
      </c>
      <c r="F360" s="25">
        <f t="shared" ca="1" si="17"/>
        <v>5509</v>
      </c>
      <c r="G360" s="26">
        <v>44105</v>
      </c>
    </row>
    <row r="361" spans="1:7" x14ac:dyDescent="0.3">
      <c r="A361" s="10" t="s">
        <v>528</v>
      </c>
      <c r="B361" s="11" t="s">
        <v>526</v>
      </c>
      <c r="C361" s="24">
        <v>2487</v>
      </c>
      <c r="D361" s="25">
        <f t="shared" ca="1" si="15"/>
        <v>27262</v>
      </c>
      <c r="E361" s="25">
        <f t="shared" ca="1" si="16"/>
        <v>2633</v>
      </c>
      <c r="F361" s="25">
        <f t="shared" ca="1" si="17"/>
        <v>1114</v>
      </c>
      <c r="G361" s="26">
        <v>44166</v>
      </c>
    </row>
    <row r="362" spans="1:7" x14ac:dyDescent="0.3">
      <c r="A362" s="10" t="s">
        <v>528</v>
      </c>
      <c r="B362" s="11" t="s">
        <v>526</v>
      </c>
      <c r="C362" s="24">
        <v>1739</v>
      </c>
      <c r="D362" s="25">
        <f t="shared" ca="1" si="15"/>
        <v>17860</v>
      </c>
      <c r="E362" s="25">
        <f t="shared" ca="1" si="16"/>
        <v>1573</v>
      </c>
      <c r="F362" s="25">
        <f t="shared" ca="1" si="17"/>
        <v>4759</v>
      </c>
      <c r="G362" s="26">
        <v>43922</v>
      </c>
    </row>
    <row r="363" spans="1:7" x14ac:dyDescent="0.3">
      <c r="A363" s="10" t="s">
        <v>528</v>
      </c>
      <c r="B363" s="11" t="s">
        <v>526</v>
      </c>
      <c r="C363" s="24">
        <v>959</v>
      </c>
      <c r="D363" s="25">
        <f t="shared" ca="1" si="15"/>
        <v>35210</v>
      </c>
      <c r="E363" s="25">
        <f t="shared" ca="1" si="16"/>
        <v>2353</v>
      </c>
      <c r="F363" s="25">
        <f t="shared" ca="1" si="17"/>
        <v>2132</v>
      </c>
      <c r="G363" s="26">
        <v>43862</v>
      </c>
    </row>
    <row r="364" spans="1:7" x14ac:dyDescent="0.3">
      <c r="A364" s="10" t="s">
        <v>528</v>
      </c>
      <c r="B364" s="11" t="s">
        <v>526</v>
      </c>
      <c r="C364" s="24">
        <v>575</v>
      </c>
      <c r="D364" s="25">
        <f t="shared" ca="1" si="15"/>
        <v>73005</v>
      </c>
      <c r="E364" s="25">
        <f t="shared" ca="1" si="16"/>
        <v>462</v>
      </c>
      <c r="F364" s="25">
        <f t="shared" ca="1" si="17"/>
        <v>4123</v>
      </c>
      <c r="G364" s="26">
        <v>43922</v>
      </c>
    </row>
    <row r="365" spans="1:7" x14ac:dyDescent="0.3">
      <c r="A365" s="10" t="s">
        <v>528</v>
      </c>
      <c r="B365" s="11" t="s">
        <v>526</v>
      </c>
      <c r="C365" s="24">
        <v>381</v>
      </c>
      <c r="D365" s="25">
        <f t="shared" ca="1" si="15"/>
        <v>16900</v>
      </c>
      <c r="E365" s="25">
        <f t="shared" ca="1" si="16"/>
        <v>1724</v>
      </c>
      <c r="F365" s="25">
        <f t="shared" ca="1" si="17"/>
        <v>5917</v>
      </c>
      <c r="G365" s="26">
        <v>44044</v>
      </c>
    </row>
    <row r="366" spans="1:7" x14ac:dyDescent="0.3">
      <c r="A366" s="10" t="s">
        <v>528</v>
      </c>
      <c r="B366" s="11" t="s">
        <v>526</v>
      </c>
      <c r="C366" s="24">
        <v>1227</v>
      </c>
      <c r="D366" s="25">
        <f t="shared" ca="1" si="15"/>
        <v>45392</v>
      </c>
      <c r="E366" s="25">
        <f t="shared" ca="1" si="16"/>
        <v>2065</v>
      </c>
      <c r="F366" s="25">
        <f t="shared" ca="1" si="17"/>
        <v>4227</v>
      </c>
      <c r="G366" s="26">
        <v>44105</v>
      </c>
    </row>
    <row r="367" spans="1:7" x14ac:dyDescent="0.3">
      <c r="A367" s="10" t="s">
        <v>528</v>
      </c>
      <c r="B367" s="11" t="s">
        <v>526</v>
      </c>
      <c r="C367" s="24">
        <v>1734</v>
      </c>
      <c r="D367" s="25">
        <f t="shared" ca="1" si="15"/>
        <v>10549</v>
      </c>
      <c r="E367" s="25">
        <f t="shared" ca="1" si="16"/>
        <v>352</v>
      </c>
      <c r="F367" s="25">
        <f t="shared" ca="1" si="17"/>
        <v>5372</v>
      </c>
      <c r="G367" s="26">
        <v>43831</v>
      </c>
    </row>
    <row r="368" spans="1:7" x14ac:dyDescent="0.3">
      <c r="A368" s="10" t="s">
        <v>528</v>
      </c>
      <c r="B368" s="11" t="s">
        <v>526</v>
      </c>
      <c r="C368" s="24">
        <v>3875</v>
      </c>
      <c r="D368" s="25">
        <f t="shared" ca="1" si="15"/>
        <v>22156</v>
      </c>
      <c r="E368" s="25">
        <f t="shared" ca="1" si="16"/>
        <v>2014</v>
      </c>
      <c r="F368" s="25">
        <f t="shared" ca="1" si="17"/>
        <v>1013</v>
      </c>
      <c r="G368" s="26">
        <v>44013</v>
      </c>
    </row>
    <row r="369" spans="1:7" x14ac:dyDescent="0.3">
      <c r="A369" s="10" t="s">
        <v>528</v>
      </c>
      <c r="B369" s="11" t="s">
        <v>526</v>
      </c>
      <c r="C369" s="24">
        <v>1491</v>
      </c>
      <c r="D369" s="25">
        <f t="shared" ca="1" si="15"/>
        <v>34251</v>
      </c>
      <c r="E369" s="25">
        <f t="shared" ca="1" si="16"/>
        <v>254</v>
      </c>
      <c r="F369" s="25">
        <f t="shared" ca="1" si="17"/>
        <v>5822</v>
      </c>
      <c r="G369" s="26">
        <v>43891</v>
      </c>
    </row>
    <row r="370" spans="1:7" x14ac:dyDescent="0.3">
      <c r="A370" s="10" t="s">
        <v>528</v>
      </c>
      <c r="B370" s="11" t="s">
        <v>526</v>
      </c>
      <c r="C370" s="24">
        <v>293</v>
      </c>
      <c r="D370" s="25">
        <f t="shared" ca="1" si="15"/>
        <v>64986</v>
      </c>
      <c r="E370" s="25">
        <f t="shared" ca="1" si="16"/>
        <v>2185</v>
      </c>
      <c r="F370" s="25">
        <f t="shared" ca="1" si="17"/>
        <v>4774</v>
      </c>
      <c r="G370" s="26">
        <v>44166</v>
      </c>
    </row>
    <row r="371" spans="1:7" x14ac:dyDescent="0.3">
      <c r="A371" s="10" t="s">
        <v>528</v>
      </c>
      <c r="B371" s="11" t="s">
        <v>527</v>
      </c>
      <c r="C371" s="24">
        <v>1804</v>
      </c>
      <c r="D371" s="25">
        <f t="shared" ca="1" si="15"/>
        <v>62475</v>
      </c>
      <c r="E371" s="25">
        <f t="shared" ca="1" si="16"/>
        <v>431</v>
      </c>
      <c r="F371" s="25">
        <f t="shared" ca="1" si="17"/>
        <v>5236</v>
      </c>
      <c r="G371" s="26">
        <v>43862</v>
      </c>
    </row>
    <row r="372" spans="1:7" x14ac:dyDescent="0.3">
      <c r="A372" s="10" t="s">
        <v>528</v>
      </c>
      <c r="B372" s="11" t="s">
        <v>527</v>
      </c>
      <c r="C372" s="24">
        <v>639</v>
      </c>
      <c r="D372" s="25">
        <f t="shared" ca="1" si="15"/>
        <v>74196</v>
      </c>
      <c r="E372" s="25">
        <f t="shared" ca="1" si="16"/>
        <v>2168</v>
      </c>
      <c r="F372" s="25">
        <f t="shared" ca="1" si="17"/>
        <v>2793</v>
      </c>
      <c r="G372" s="26">
        <v>44136</v>
      </c>
    </row>
    <row r="373" spans="1:7" x14ac:dyDescent="0.3">
      <c r="A373" s="10" t="s">
        <v>528</v>
      </c>
      <c r="B373" s="11" t="s">
        <v>527</v>
      </c>
      <c r="C373" s="24">
        <v>3864</v>
      </c>
      <c r="D373" s="25">
        <f t="shared" ca="1" si="15"/>
        <v>17338</v>
      </c>
      <c r="E373" s="25">
        <f t="shared" ca="1" si="16"/>
        <v>2868</v>
      </c>
      <c r="F373" s="25">
        <f t="shared" ca="1" si="17"/>
        <v>5186</v>
      </c>
      <c r="G373" s="26">
        <v>43922</v>
      </c>
    </row>
    <row r="374" spans="1:7" x14ac:dyDescent="0.3">
      <c r="A374" s="10" t="s">
        <v>528</v>
      </c>
      <c r="B374" s="11" t="s">
        <v>527</v>
      </c>
      <c r="C374" s="24">
        <v>1055</v>
      </c>
      <c r="D374" s="25">
        <f t="shared" ca="1" si="15"/>
        <v>20180</v>
      </c>
      <c r="E374" s="25">
        <f t="shared" ca="1" si="16"/>
        <v>3914</v>
      </c>
      <c r="F374" s="25">
        <f t="shared" ca="1" si="17"/>
        <v>1730</v>
      </c>
      <c r="G374" s="26">
        <v>44166</v>
      </c>
    </row>
    <row r="375" spans="1:7" x14ac:dyDescent="0.3">
      <c r="A375" s="10" t="s">
        <v>528</v>
      </c>
      <c r="B375" s="11" t="s">
        <v>527</v>
      </c>
      <c r="C375" s="24">
        <v>2177</v>
      </c>
      <c r="D375" s="25">
        <f t="shared" ca="1" si="15"/>
        <v>11163</v>
      </c>
      <c r="E375" s="25">
        <f t="shared" ca="1" si="16"/>
        <v>903</v>
      </c>
      <c r="F375" s="25">
        <f t="shared" ca="1" si="17"/>
        <v>4972</v>
      </c>
      <c r="G375" s="26">
        <v>44105</v>
      </c>
    </row>
    <row r="376" spans="1:7" x14ac:dyDescent="0.3">
      <c r="A376" s="10" t="s">
        <v>528</v>
      </c>
      <c r="B376" s="11" t="s">
        <v>527</v>
      </c>
      <c r="C376" s="24">
        <v>1579</v>
      </c>
      <c r="D376" s="25">
        <f t="shared" ca="1" si="15"/>
        <v>67255</v>
      </c>
      <c r="E376" s="25">
        <f t="shared" ca="1" si="16"/>
        <v>3885</v>
      </c>
      <c r="F376" s="25">
        <f t="shared" ca="1" si="17"/>
        <v>5906</v>
      </c>
      <c r="G376" s="26">
        <v>44044</v>
      </c>
    </row>
    <row r="377" spans="1:7" x14ac:dyDescent="0.3">
      <c r="A377" s="10" t="s">
        <v>528</v>
      </c>
      <c r="B377" s="11" t="s">
        <v>527</v>
      </c>
      <c r="C377" s="24">
        <v>1496</v>
      </c>
      <c r="D377" s="25">
        <f t="shared" ca="1" si="15"/>
        <v>74469</v>
      </c>
      <c r="E377" s="25">
        <f t="shared" ca="1" si="16"/>
        <v>3006</v>
      </c>
      <c r="F377" s="25">
        <f t="shared" ca="1" si="17"/>
        <v>1458</v>
      </c>
      <c r="G377" s="26">
        <v>43983</v>
      </c>
    </row>
    <row r="378" spans="1:7" x14ac:dyDescent="0.3">
      <c r="A378" s="10" t="s">
        <v>528</v>
      </c>
      <c r="B378" s="11" t="s">
        <v>527</v>
      </c>
      <c r="C378" s="24">
        <v>1659</v>
      </c>
      <c r="D378" s="25">
        <f t="shared" ca="1" si="15"/>
        <v>38948</v>
      </c>
      <c r="E378" s="25">
        <f t="shared" ca="1" si="16"/>
        <v>3967</v>
      </c>
      <c r="F378" s="25">
        <f t="shared" ca="1" si="17"/>
        <v>5625</v>
      </c>
      <c r="G378" s="26">
        <v>44013</v>
      </c>
    </row>
    <row r="379" spans="1:7" x14ac:dyDescent="0.3">
      <c r="A379" s="10" t="s">
        <v>528</v>
      </c>
      <c r="B379" s="11" t="s">
        <v>527</v>
      </c>
      <c r="C379" s="24">
        <v>1976</v>
      </c>
      <c r="D379" s="25">
        <f t="shared" ca="1" si="15"/>
        <v>10147</v>
      </c>
      <c r="E379" s="25">
        <f t="shared" ca="1" si="16"/>
        <v>2213</v>
      </c>
      <c r="F379" s="25">
        <f t="shared" ca="1" si="17"/>
        <v>5891</v>
      </c>
      <c r="G379" s="26">
        <v>44105</v>
      </c>
    </row>
    <row r="380" spans="1:7" x14ac:dyDescent="0.3">
      <c r="A380" s="10" t="s">
        <v>528</v>
      </c>
      <c r="B380" s="11" t="s">
        <v>527</v>
      </c>
      <c r="C380" s="24">
        <v>1967</v>
      </c>
      <c r="D380" s="25">
        <f t="shared" ca="1" si="15"/>
        <v>12465</v>
      </c>
      <c r="E380" s="25">
        <f t="shared" ca="1" si="16"/>
        <v>2891</v>
      </c>
      <c r="F380" s="25">
        <f t="shared" ca="1" si="17"/>
        <v>2351</v>
      </c>
      <c r="G380" s="26">
        <v>43891</v>
      </c>
    </row>
    <row r="381" spans="1:7" x14ac:dyDescent="0.3">
      <c r="A381" s="10" t="s">
        <v>528</v>
      </c>
      <c r="B381" s="11" t="s">
        <v>527</v>
      </c>
      <c r="C381" s="24">
        <v>639</v>
      </c>
      <c r="D381" s="25">
        <f t="shared" ca="1" si="15"/>
        <v>77245</v>
      </c>
      <c r="E381" s="25">
        <f t="shared" ca="1" si="16"/>
        <v>2388</v>
      </c>
      <c r="F381" s="25">
        <f t="shared" ca="1" si="17"/>
        <v>4750</v>
      </c>
      <c r="G381" s="26">
        <v>44013</v>
      </c>
    </row>
    <row r="382" spans="1:7" x14ac:dyDescent="0.3">
      <c r="A382" s="10" t="s">
        <v>528</v>
      </c>
      <c r="B382" s="11" t="s">
        <v>527</v>
      </c>
      <c r="C382" s="24">
        <v>853</v>
      </c>
      <c r="D382" s="25">
        <f t="shared" ca="1" si="15"/>
        <v>42670</v>
      </c>
      <c r="E382" s="25">
        <f t="shared" ca="1" si="16"/>
        <v>1378</v>
      </c>
      <c r="F382" s="25">
        <f t="shared" ca="1" si="17"/>
        <v>3496</v>
      </c>
      <c r="G382" s="26">
        <v>44166</v>
      </c>
    </row>
    <row r="383" spans="1:7" x14ac:dyDescent="0.3">
      <c r="A383" s="10" t="s">
        <v>528</v>
      </c>
      <c r="B383" s="11" t="s">
        <v>527</v>
      </c>
      <c r="C383" s="24">
        <v>3998</v>
      </c>
      <c r="D383" s="25">
        <f t="shared" ca="1" si="15"/>
        <v>35599</v>
      </c>
      <c r="E383" s="25">
        <f t="shared" ca="1" si="16"/>
        <v>3337</v>
      </c>
      <c r="F383" s="25">
        <f t="shared" ca="1" si="17"/>
        <v>3047</v>
      </c>
      <c r="G383" s="26">
        <v>43831</v>
      </c>
    </row>
    <row r="384" spans="1:7" x14ac:dyDescent="0.3">
      <c r="A384" s="10" t="s">
        <v>528</v>
      </c>
      <c r="B384" s="11" t="s">
        <v>527</v>
      </c>
      <c r="C384" s="24">
        <v>1190</v>
      </c>
      <c r="D384" s="25">
        <f t="shared" ca="1" si="15"/>
        <v>45103</v>
      </c>
      <c r="E384" s="25">
        <f t="shared" ca="1" si="16"/>
        <v>2413</v>
      </c>
      <c r="F384" s="25">
        <f t="shared" ca="1" si="17"/>
        <v>3355</v>
      </c>
      <c r="G384" s="26">
        <v>43983</v>
      </c>
    </row>
    <row r="385" spans="1:7" x14ac:dyDescent="0.3">
      <c r="A385" s="10" t="s">
        <v>528</v>
      </c>
      <c r="B385" s="11" t="s">
        <v>527</v>
      </c>
      <c r="C385" s="24">
        <v>2826</v>
      </c>
      <c r="D385" s="25">
        <f t="shared" ca="1" si="15"/>
        <v>39507</v>
      </c>
      <c r="E385" s="25">
        <f t="shared" ca="1" si="16"/>
        <v>506</v>
      </c>
      <c r="F385" s="25">
        <f t="shared" ca="1" si="17"/>
        <v>1182</v>
      </c>
      <c r="G385" s="26">
        <v>43952</v>
      </c>
    </row>
    <row r="386" spans="1:7" x14ac:dyDescent="0.3">
      <c r="A386" s="10" t="s">
        <v>528</v>
      </c>
      <c r="B386" s="11" t="s">
        <v>527</v>
      </c>
      <c r="C386" s="24">
        <v>663</v>
      </c>
      <c r="D386" s="25">
        <f t="shared" ca="1" si="15"/>
        <v>27310</v>
      </c>
      <c r="E386" s="25">
        <f t="shared" ca="1" si="16"/>
        <v>602</v>
      </c>
      <c r="F386" s="25">
        <f t="shared" ca="1" si="17"/>
        <v>1427</v>
      </c>
      <c r="G386" s="26">
        <v>44075</v>
      </c>
    </row>
    <row r="387" spans="1:7" x14ac:dyDescent="0.3">
      <c r="A387" s="10" t="s">
        <v>529</v>
      </c>
      <c r="B387" s="11" t="s">
        <v>522</v>
      </c>
      <c r="C387" s="24">
        <v>1006</v>
      </c>
      <c r="D387" s="25">
        <f t="shared" ref="D387:D450" ca="1" si="18">RANDBETWEEN(10000,80000)</f>
        <v>31908</v>
      </c>
      <c r="E387" s="25">
        <f t="shared" ref="E387:E450" ca="1" si="19">RANDBETWEEN(80,4000)</f>
        <v>2855</v>
      </c>
      <c r="F387" s="25">
        <f t="shared" ref="F387:F450" ca="1" si="20">RANDBETWEEN(1000,6000)</f>
        <v>5924</v>
      </c>
      <c r="G387" s="26">
        <v>43983</v>
      </c>
    </row>
    <row r="388" spans="1:7" x14ac:dyDescent="0.3">
      <c r="A388" s="10" t="s">
        <v>529</v>
      </c>
      <c r="B388" s="11" t="s">
        <v>522</v>
      </c>
      <c r="C388" s="24">
        <v>367</v>
      </c>
      <c r="D388" s="25">
        <f t="shared" ca="1" si="18"/>
        <v>11275</v>
      </c>
      <c r="E388" s="25">
        <f t="shared" ca="1" si="19"/>
        <v>2657</v>
      </c>
      <c r="F388" s="25">
        <f t="shared" ca="1" si="20"/>
        <v>4628</v>
      </c>
      <c r="G388" s="26">
        <v>44013</v>
      </c>
    </row>
    <row r="389" spans="1:7" x14ac:dyDescent="0.3">
      <c r="A389" s="10" t="s">
        <v>529</v>
      </c>
      <c r="B389" s="11" t="s">
        <v>522</v>
      </c>
      <c r="C389" s="24">
        <v>1513</v>
      </c>
      <c r="D389" s="25">
        <f t="shared" ca="1" si="18"/>
        <v>26402</v>
      </c>
      <c r="E389" s="25">
        <f t="shared" ca="1" si="19"/>
        <v>2335</v>
      </c>
      <c r="F389" s="25">
        <f t="shared" ca="1" si="20"/>
        <v>2991</v>
      </c>
      <c r="G389" s="26">
        <v>44166</v>
      </c>
    </row>
    <row r="390" spans="1:7" x14ac:dyDescent="0.3">
      <c r="A390" s="10" t="s">
        <v>529</v>
      </c>
      <c r="B390" s="11" t="s">
        <v>522</v>
      </c>
      <c r="C390" s="24">
        <v>747</v>
      </c>
      <c r="D390" s="25">
        <f t="shared" ca="1" si="18"/>
        <v>69311</v>
      </c>
      <c r="E390" s="25">
        <f t="shared" ca="1" si="19"/>
        <v>940</v>
      </c>
      <c r="F390" s="25">
        <f t="shared" ca="1" si="20"/>
        <v>3251</v>
      </c>
      <c r="G390" s="26">
        <v>44075</v>
      </c>
    </row>
    <row r="391" spans="1:7" x14ac:dyDescent="0.3">
      <c r="A391" s="10" t="s">
        <v>529</v>
      </c>
      <c r="B391" s="11" t="s">
        <v>522</v>
      </c>
      <c r="C391" s="24">
        <v>1728</v>
      </c>
      <c r="D391" s="25">
        <f t="shared" ca="1" si="18"/>
        <v>72162</v>
      </c>
      <c r="E391" s="25">
        <f t="shared" ca="1" si="19"/>
        <v>3556</v>
      </c>
      <c r="F391" s="25">
        <f t="shared" ca="1" si="20"/>
        <v>5102</v>
      </c>
      <c r="G391" s="26">
        <v>43952</v>
      </c>
    </row>
    <row r="392" spans="1:7" x14ac:dyDescent="0.3">
      <c r="A392" s="10" t="s">
        <v>529</v>
      </c>
      <c r="B392" s="11" t="s">
        <v>522</v>
      </c>
      <c r="C392" s="24">
        <v>689</v>
      </c>
      <c r="D392" s="25">
        <f t="shared" ca="1" si="18"/>
        <v>65611</v>
      </c>
      <c r="E392" s="25">
        <f t="shared" ca="1" si="19"/>
        <v>1389</v>
      </c>
      <c r="F392" s="25">
        <f t="shared" ca="1" si="20"/>
        <v>2222</v>
      </c>
      <c r="G392" s="26">
        <v>43983</v>
      </c>
    </row>
    <row r="393" spans="1:7" x14ac:dyDescent="0.3">
      <c r="A393" s="10" t="s">
        <v>529</v>
      </c>
      <c r="B393" s="11" t="s">
        <v>522</v>
      </c>
      <c r="C393" s="24">
        <v>1570</v>
      </c>
      <c r="D393" s="25">
        <f t="shared" ca="1" si="18"/>
        <v>19848</v>
      </c>
      <c r="E393" s="25">
        <f t="shared" ca="1" si="19"/>
        <v>368</v>
      </c>
      <c r="F393" s="25">
        <f t="shared" ca="1" si="20"/>
        <v>5623</v>
      </c>
      <c r="G393" s="26">
        <v>43983</v>
      </c>
    </row>
    <row r="394" spans="1:7" x14ac:dyDescent="0.3">
      <c r="A394" s="10" t="s">
        <v>529</v>
      </c>
      <c r="B394" s="11" t="s">
        <v>522</v>
      </c>
      <c r="C394" s="24">
        <v>1706</v>
      </c>
      <c r="D394" s="25">
        <f t="shared" ca="1" si="18"/>
        <v>71028</v>
      </c>
      <c r="E394" s="25">
        <f t="shared" ca="1" si="19"/>
        <v>172</v>
      </c>
      <c r="F394" s="25">
        <f t="shared" ca="1" si="20"/>
        <v>2359</v>
      </c>
      <c r="G394" s="26">
        <v>44166</v>
      </c>
    </row>
    <row r="395" spans="1:7" x14ac:dyDescent="0.3">
      <c r="A395" s="10" t="s">
        <v>529</v>
      </c>
      <c r="B395" s="11" t="s">
        <v>522</v>
      </c>
      <c r="C395" s="24">
        <v>795</v>
      </c>
      <c r="D395" s="25">
        <f t="shared" ca="1" si="18"/>
        <v>70275</v>
      </c>
      <c r="E395" s="25">
        <f t="shared" ca="1" si="19"/>
        <v>1484</v>
      </c>
      <c r="F395" s="25">
        <f t="shared" ca="1" si="20"/>
        <v>4338</v>
      </c>
      <c r="G395" s="26">
        <v>43891</v>
      </c>
    </row>
    <row r="396" spans="1:7" x14ac:dyDescent="0.3">
      <c r="A396" s="10" t="s">
        <v>529</v>
      </c>
      <c r="B396" s="11" t="s">
        <v>522</v>
      </c>
      <c r="C396" s="24">
        <v>1415</v>
      </c>
      <c r="D396" s="25">
        <f t="shared" ca="1" si="18"/>
        <v>46231</v>
      </c>
      <c r="E396" s="25">
        <f t="shared" ca="1" si="19"/>
        <v>1111</v>
      </c>
      <c r="F396" s="25">
        <f t="shared" ca="1" si="20"/>
        <v>4012</v>
      </c>
      <c r="G396" s="26">
        <v>43922</v>
      </c>
    </row>
    <row r="397" spans="1:7" x14ac:dyDescent="0.3">
      <c r="A397" s="10" t="s">
        <v>529</v>
      </c>
      <c r="B397" s="11" t="s">
        <v>522</v>
      </c>
      <c r="C397" s="24">
        <v>1372</v>
      </c>
      <c r="D397" s="25">
        <f t="shared" ca="1" si="18"/>
        <v>42387</v>
      </c>
      <c r="E397" s="25">
        <f t="shared" ca="1" si="19"/>
        <v>2972</v>
      </c>
      <c r="F397" s="25">
        <f t="shared" ca="1" si="20"/>
        <v>3367</v>
      </c>
      <c r="G397" s="26">
        <v>43831</v>
      </c>
    </row>
    <row r="398" spans="1:7" x14ac:dyDescent="0.3">
      <c r="A398" s="10" t="s">
        <v>529</v>
      </c>
      <c r="B398" s="11" t="s">
        <v>522</v>
      </c>
      <c r="C398" s="24">
        <v>1743</v>
      </c>
      <c r="D398" s="25">
        <f t="shared" ca="1" si="18"/>
        <v>65443</v>
      </c>
      <c r="E398" s="25">
        <f t="shared" ca="1" si="19"/>
        <v>204</v>
      </c>
      <c r="F398" s="25">
        <f t="shared" ca="1" si="20"/>
        <v>5570</v>
      </c>
      <c r="G398" s="26">
        <v>44044</v>
      </c>
    </row>
    <row r="399" spans="1:7" x14ac:dyDescent="0.3">
      <c r="A399" s="10" t="s">
        <v>529</v>
      </c>
      <c r="B399" s="11" t="s">
        <v>522</v>
      </c>
      <c r="C399" s="24">
        <v>3513</v>
      </c>
      <c r="D399" s="25">
        <f t="shared" ca="1" si="18"/>
        <v>65520</v>
      </c>
      <c r="E399" s="25">
        <f t="shared" ca="1" si="19"/>
        <v>2544</v>
      </c>
      <c r="F399" s="25">
        <f t="shared" ca="1" si="20"/>
        <v>1228</v>
      </c>
      <c r="G399" s="26">
        <v>44013</v>
      </c>
    </row>
    <row r="400" spans="1:7" x14ac:dyDescent="0.3">
      <c r="A400" s="10" t="s">
        <v>529</v>
      </c>
      <c r="B400" s="11" t="s">
        <v>522</v>
      </c>
      <c r="C400" s="24">
        <v>1259</v>
      </c>
      <c r="D400" s="25">
        <f t="shared" ca="1" si="18"/>
        <v>33680</v>
      </c>
      <c r="E400" s="25">
        <f t="shared" ca="1" si="19"/>
        <v>1645</v>
      </c>
      <c r="F400" s="25">
        <f t="shared" ca="1" si="20"/>
        <v>1647</v>
      </c>
      <c r="G400" s="26">
        <v>43922</v>
      </c>
    </row>
    <row r="401" spans="1:7" x14ac:dyDescent="0.3">
      <c r="A401" s="10" t="s">
        <v>529</v>
      </c>
      <c r="B401" s="11" t="s">
        <v>522</v>
      </c>
      <c r="C401" s="24">
        <v>1095</v>
      </c>
      <c r="D401" s="25">
        <f t="shared" ca="1" si="18"/>
        <v>42997</v>
      </c>
      <c r="E401" s="25">
        <f t="shared" ca="1" si="19"/>
        <v>261</v>
      </c>
      <c r="F401" s="25">
        <f t="shared" ca="1" si="20"/>
        <v>5082</v>
      </c>
      <c r="G401" s="26">
        <v>43952</v>
      </c>
    </row>
    <row r="402" spans="1:7" x14ac:dyDescent="0.3">
      <c r="A402" s="10" t="s">
        <v>529</v>
      </c>
      <c r="B402" s="11" t="s">
        <v>522</v>
      </c>
      <c r="C402" s="24">
        <v>1366</v>
      </c>
      <c r="D402" s="25">
        <f t="shared" ca="1" si="18"/>
        <v>77288</v>
      </c>
      <c r="E402" s="25">
        <f t="shared" ca="1" si="19"/>
        <v>1967</v>
      </c>
      <c r="F402" s="25">
        <f t="shared" ca="1" si="20"/>
        <v>3202</v>
      </c>
      <c r="G402" s="26">
        <v>43983</v>
      </c>
    </row>
    <row r="403" spans="1:7" x14ac:dyDescent="0.3">
      <c r="A403" s="10" t="s">
        <v>529</v>
      </c>
      <c r="B403" s="11" t="s">
        <v>522</v>
      </c>
      <c r="C403" s="24">
        <v>1598</v>
      </c>
      <c r="D403" s="25">
        <f t="shared" ca="1" si="18"/>
        <v>32907</v>
      </c>
      <c r="E403" s="25">
        <f t="shared" ca="1" si="19"/>
        <v>1849</v>
      </c>
      <c r="F403" s="25">
        <f t="shared" ca="1" si="20"/>
        <v>3017</v>
      </c>
      <c r="G403" s="26">
        <v>44044</v>
      </c>
    </row>
    <row r="404" spans="1:7" x14ac:dyDescent="0.3">
      <c r="A404" s="10" t="s">
        <v>529</v>
      </c>
      <c r="B404" s="11" t="s">
        <v>522</v>
      </c>
      <c r="C404" s="24">
        <v>1934</v>
      </c>
      <c r="D404" s="25">
        <f t="shared" ca="1" si="18"/>
        <v>79706</v>
      </c>
      <c r="E404" s="25">
        <f t="shared" ca="1" si="19"/>
        <v>1325</v>
      </c>
      <c r="F404" s="25">
        <f t="shared" ca="1" si="20"/>
        <v>1557</v>
      </c>
      <c r="G404" s="26">
        <v>44075</v>
      </c>
    </row>
    <row r="405" spans="1:7" x14ac:dyDescent="0.3">
      <c r="A405" s="10" t="s">
        <v>529</v>
      </c>
      <c r="B405" s="11" t="s">
        <v>522</v>
      </c>
      <c r="C405" s="24">
        <v>360</v>
      </c>
      <c r="D405" s="25">
        <f t="shared" ca="1" si="18"/>
        <v>18746</v>
      </c>
      <c r="E405" s="25">
        <f t="shared" ca="1" si="19"/>
        <v>3820</v>
      </c>
      <c r="F405" s="25">
        <f t="shared" ca="1" si="20"/>
        <v>5077</v>
      </c>
      <c r="G405" s="26">
        <v>44105</v>
      </c>
    </row>
    <row r="406" spans="1:7" x14ac:dyDescent="0.3">
      <c r="A406" s="10" t="s">
        <v>529</v>
      </c>
      <c r="B406" s="11" t="s">
        <v>522</v>
      </c>
      <c r="C406" s="24">
        <v>241</v>
      </c>
      <c r="D406" s="25">
        <f t="shared" ca="1" si="18"/>
        <v>68947</v>
      </c>
      <c r="E406" s="25">
        <f t="shared" ca="1" si="19"/>
        <v>3551</v>
      </c>
      <c r="F406" s="25">
        <f t="shared" ca="1" si="20"/>
        <v>1083</v>
      </c>
      <c r="G406" s="26">
        <v>44105</v>
      </c>
    </row>
    <row r="407" spans="1:7" x14ac:dyDescent="0.3">
      <c r="A407" s="10" t="s">
        <v>529</v>
      </c>
      <c r="B407" s="11" t="s">
        <v>522</v>
      </c>
      <c r="C407" s="24">
        <v>1359</v>
      </c>
      <c r="D407" s="25">
        <f t="shared" ca="1" si="18"/>
        <v>67325</v>
      </c>
      <c r="E407" s="25">
        <f t="shared" ca="1" si="19"/>
        <v>3189</v>
      </c>
      <c r="F407" s="25">
        <f t="shared" ca="1" si="20"/>
        <v>4180</v>
      </c>
      <c r="G407" s="26">
        <v>44136</v>
      </c>
    </row>
    <row r="408" spans="1:7" x14ac:dyDescent="0.3">
      <c r="A408" s="10" t="s">
        <v>529</v>
      </c>
      <c r="B408" s="11" t="s">
        <v>522</v>
      </c>
      <c r="C408" s="24">
        <v>1531</v>
      </c>
      <c r="D408" s="25">
        <f t="shared" ca="1" si="18"/>
        <v>61746</v>
      </c>
      <c r="E408" s="25">
        <f t="shared" ca="1" si="19"/>
        <v>3008</v>
      </c>
      <c r="F408" s="25">
        <f t="shared" ca="1" si="20"/>
        <v>3509</v>
      </c>
      <c r="G408" s="26">
        <v>44166</v>
      </c>
    </row>
    <row r="409" spans="1:7" x14ac:dyDescent="0.3">
      <c r="A409" s="10" t="s">
        <v>529</v>
      </c>
      <c r="B409" s="11" t="s">
        <v>522</v>
      </c>
      <c r="C409" s="24">
        <v>807</v>
      </c>
      <c r="D409" s="25">
        <f t="shared" ca="1" si="18"/>
        <v>63901</v>
      </c>
      <c r="E409" s="25">
        <f t="shared" ca="1" si="19"/>
        <v>1315</v>
      </c>
      <c r="F409" s="25">
        <f t="shared" ca="1" si="20"/>
        <v>1608</v>
      </c>
      <c r="G409" s="26">
        <v>43831</v>
      </c>
    </row>
    <row r="410" spans="1:7" x14ac:dyDescent="0.3">
      <c r="A410" s="10" t="s">
        <v>529</v>
      </c>
      <c r="B410" s="11" t="s">
        <v>522</v>
      </c>
      <c r="C410" s="24">
        <v>2708</v>
      </c>
      <c r="D410" s="25">
        <f t="shared" ca="1" si="18"/>
        <v>27057</v>
      </c>
      <c r="E410" s="25">
        <f t="shared" ca="1" si="19"/>
        <v>1308</v>
      </c>
      <c r="F410" s="25">
        <f t="shared" ca="1" si="20"/>
        <v>2804</v>
      </c>
      <c r="G410" s="26">
        <v>43862</v>
      </c>
    </row>
    <row r="411" spans="1:7" x14ac:dyDescent="0.3">
      <c r="A411" s="10" t="s">
        <v>529</v>
      </c>
      <c r="B411" s="11" t="s">
        <v>522</v>
      </c>
      <c r="C411" s="24">
        <v>357</v>
      </c>
      <c r="D411" s="25">
        <f t="shared" ca="1" si="18"/>
        <v>39518</v>
      </c>
      <c r="E411" s="25">
        <f t="shared" ca="1" si="19"/>
        <v>159</v>
      </c>
      <c r="F411" s="25">
        <f t="shared" ca="1" si="20"/>
        <v>4960</v>
      </c>
      <c r="G411" s="26">
        <v>44136</v>
      </c>
    </row>
    <row r="412" spans="1:7" x14ac:dyDescent="0.3">
      <c r="A412" s="10" t="s">
        <v>529</v>
      </c>
      <c r="B412" s="11" t="s">
        <v>522</v>
      </c>
      <c r="C412" s="24">
        <v>1013</v>
      </c>
      <c r="D412" s="25">
        <f t="shared" ca="1" si="18"/>
        <v>44928</v>
      </c>
      <c r="E412" s="25">
        <f t="shared" ca="1" si="19"/>
        <v>471</v>
      </c>
      <c r="F412" s="25">
        <f t="shared" ca="1" si="20"/>
        <v>2201</v>
      </c>
      <c r="G412" s="26">
        <v>44166</v>
      </c>
    </row>
    <row r="413" spans="1:7" x14ac:dyDescent="0.3">
      <c r="A413" s="10" t="s">
        <v>529</v>
      </c>
      <c r="B413" s="11" t="s">
        <v>522</v>
      </c>
      <c r="C413" s="24">
        <v>278</v>
      </c>
      <c r="D413" s="25">
        <f t="shared" ca="1" si="18"/>
        <v>63442</v>
      </c>
      <c r="E413" s="25">
        <f t="shared" ca="1" si="19"/>
        <v>451</v>
      </c>
      <c r="F413" s="25">
        <f t="shared" ca="1" si="20"/>
        <v>3659</v>
      </c>
      <c r="G413" s="26">
        <v>43862</v>
      </c>
    </row>
    <row r="414" spans="1:7" x14ac:dyDescent="0.3">
      <c r="A414" s="10" t="s">
        <v>529</v>
      </c>
      <c r="B414" s="11" t="s">
        <v>522</v>
      </c>
      <c r="C414" s="24">
        <v>1158</v>
      </c>
      <c r="D414" s="25">
        <f t="shared" ca="1" si="18"/>
        <v>61866</v>
      </c>
      <c r="E414" s="25">
        <f t="shared" ca="1" si="19"/>
        <v>3180</v>
      </c>
      <c r="F414" s="25">
        <f t="shared" ca="1" si="20"/>
        <v>1411</v>
      </c>
      <c r="G414" s="26">
        <v>43891</v>
      </c>
    </row>
    <row r="415" spans="1:7" x14ac:dyDescent="0.3">
      <c r="A415" s="10" t="s">
        <v>529</v>
      </c>
      <c r="B415" s="11" t="s">
        <v>522</v>
      </c>
      <c r="C415" s="24">
        <v>1085</v>
      </c>
      <c r="D415" s="25">
        <f t="shared" ca="1" si="18"/>
        <v>24827</v>
      </c>
      <c r="E415" s="25">
        <f t="shared" ca="1" si="19"/>
        <v>3637</v>
      </c>
      <c r="F415" s="25">
        <f t="shared" ca="1" si="20"/>
        <v>5306</v>
      </c>
      <c r="G415" s="26">
        <v>44105</v>
      </c>
    </row>
    <row r="416" spans="1:7" x14ac:dyDescent="0.3">
      <c r="A416" s="10" t="s">
        <v>529</v>
      </c>
      <c r="B416" s="11" t="s">
        <v>522</v>
      </c>
      <c r="C416" s="24">
        <v>1175</v>
      </c>
      <c r="D416" s="25">
        <f t="shared" ca="1" si="18"/>
        <v>56031</v>
      </c>
      <c r="E416" s="25">
        <f t="shared" ca="1" si="19"/>
        <v>1085</v>
      </c>
      <c r="F416" s="25">
        <f t="shared" ca="1" si="20"/>
        <v>1561</v>
      </c>
      <c r="G416" s="26">
        <v>44105</v>
      </c>
    </row>
    <row r="417" spans="1:7" x14ac:dyDescent="0.3">
      <c r="A417" s="10" t="s">
        <v>529</v>
      </c>
      <c r="B417" s="11" t="s">
        <v>523</v>
      </c>
      <c r="C417" s="24">
        <v>921</v>
      </c>
      <c r="D417" s="25">
        <f t="shared" ca="1" si="18"/>
        <v>30959</v>
      </c>
      <c r="E417" s="25">
        <f t="shared" ca="1" si="19"/>
        <v>196</v>
      </c>
      <c r="F417" s="25">
        <f t="shared" ca="1" si="20"/>
        <v>2908</v>
      </c>
      <c r="G417" s="26">
        <v>43891</v>
      </c>
    </row>
    <row r="418" spans="1:7" x14ac:dyDescent="0.3">
      <c r="A418" s="10" t="s">
        <v>529</v>
      </c>
      <c r="B418" s="11" t="s">
        <v>523</v>
      </c>
      <c r="C418" s="24">
        <v>1545</v>
      </c>
      <c r="D418" s="25">
        <f t="shared" ca="1" si="18"/>
        <v>51684</v>
      </c>
      <c r="E418" s="25">
        <f t="shared" ca="1" si="19"/>
        <v>162</v>
      </c>
      <c r="F418" s="25">
        <f t="shared" ca="1" si="20"/>
        <v>4508</v>
      </c>
      <c r="G418" s="26">
        <v>43983</v>
      </c>
    </row>
    <row r="419" spans="1:7" x14ac:dyDescent="0.3">
      <c r="A419" s="10" t="s">
        <v>529</v>
      </c>
      <c r="B419" s="11" t="s">
        <v>523</v>
      </c>
      <c r="C419" s="24">
        <v>2146</v>
      </c>
      <c r="D419" s="25">
        <f t="shared" ca="1" si="18"/>
        <v>37510</v>
      </c>
      <c r="E419" s="25">
        <f t="shared" ca="1" si="19"/>
        <v>3863</v>
      </c>
      <c r="F419" s="25">
        <f t="shared" ca="1" si="20"/>
        <v>3841</v>
      </c>
      <c r="G419" s="26">
        <v>44075</v>
      </c>
    </row>
    <row r="420" spans="1:7" x14ac:dyDescent="0.3">
      <c r="A420" s="10" t="s">
        <v>529</v>
      </c>
      <c r="B420" s="11" t="s">
        <v>523</v>
      </c>
      <c r="C420" s="24">
        <v>1958</v>
      </c>
      <c r="D420" s="25">
        <f t="shared" ca="1" si="18"/>
        <v>64702</v>
      </c>
      <c r="E420" s="25">
        <f t="shared" ca="1" si="19"/>
        <v>3144</v>
      </c>
      <c r="F420" s="25">
        <f t="shared" ca="1" si="20"/>
        <v>5345</v>
      </c>
      <c r="G420" s="26">
        <v>43862</v>
      </c>
    </row>
    <row r="421" spans="1:7" x14ac:dyDescent="0.3">
      <c r="A421" s="10" t="s">
        <v>529</v>
      </c>
      <c r="B421" s="11" t="s">
        <v>523</v>
      </c>
      <c r="C421" s="24">
        <v>1706</v>
      </c>
      <c r="D421" s="25">
        <f t="shared" ca="1" si="18"/>
        <v>39936</v>
      </c>
      <c r="E421" s="25">
        <f t="shared" ca="1" si="19"/>
        <v>618</v>
      </c>
      <c r="F421" s="25">
        <f t="shared" ca="1" si="20"/>
        <v>3610</v>
      </c>
      <c r="G421" s="26">
        <v>44166</v>
      </c>
    </row>
    <row r="422" spans="1:7" x14ac:dyDescent="0.3">
      <c r="A422" s="10" t="s">
        <v>529</v>
      </c>
      <c r="B422" s="11" t="s">
        <v>523</v>
      </c>
      <c r="C422" s="24">
        <v>1859</v>
      </c>
      <c r="D422" s="25">
        <f t="shared" ca="1" si="18"/>
        <v>52461</v>
      </c>
      <c r="E422" s="25">
        <f t="shared" ca="1" si="19"/>
        <v>3389</v>
      </c>
      <c r="F422" s="25">
        <f t="shared" ca="1" si="20"/>
        <v>4713</v>
      </c>
      <c r="G422" s="26">
        <v>44044</v>
      </c>
    </row>
    <row r="423" spans="1:7" x14ac:dyDescent="0.3">
      <c r="A423" s="10" t="s">
        <v>529</v>
      </c>
      <c r="B423" s="11" t="s">
        <v>523</v>
      </c>
      <c r="C423" s="24">
        <v>2021</v>
      </c>
      <c r="D423" s="25">
        <f t="shared" ca="1" si="18"/>
        <v>71048</v>
      </c>
      <c r="E423" s="25">
        <f t="shared" ca="1" si="19"/>
        <v>3444</v>
      </c>
      <c r="F423" s="25">
        <f t="shared" ca="1" si="20"/>
        <v>5777</v>
      </c>
      <c r="G423" s="26">
        <v>44105</v>
      </c>
    </row>
    <row r="424" spans="1:7" x14ac:dyDescent="0.3">
      <c r="A424" s="10" t="s">
        <v>529</v>
      </c>
      <c r="B424" s="11" t="s">
        <v>523</v>
      </c>
      <c r="C424" s="24">
        <v>2342</v>
      </c>
      <c r="D424" s="25">
        <f t="shared" ca="1" si="18"/>
        <v>48770</v>
      </c>
      <c r="E424" s="25">
        <f t="shared" ca="1" si="19"/>
        <v>3068</v>
      </c>
      <c r="F424" s="25">
        <f t="shared" ca="1" si="20"/>
        <v>3869</v>
      </c>
      <c r="G424" s="26">
        <v>44136</v>
      </c>
    </row>
    <row r="425" spans="1:7" x14ac:dyDescent="0.3">
      <c r="A425" s="10" t="s">
        <v>529</v>
      </c>
      <c r="B425" s="11" t="s">
        <v>523</v>
      </c>
      <c r="C425" s="24">
        <v>1460</v>
      </c>
      <c r="D425" s="25">
        <f t="shared" ca="1" si="18"/>
        <v>69496</v>
      </c>
      <c r="E425" s="25">
        <f t="shared" ca="1" si="19"/>
        <v>1853</v>
      </c>
      <c r="F425" s="25">
        <f t="shared" ca="1" si="20"/>
        <v>5489</v>
      </c>
      <c r="G425" s="26">
        <v>43952</v>
      </c>
    </row>
    <row r="426" spans="1:7" x14ac:dyDescent="0.3">
      <c r="A426" s="10" t="s">
        <v>529</v>
      </c>
      <c r="B426" s="11" t="s">
        <v>523</v>
      </c>
      <c r="C426" s="24">
        <v>645</v>
      </c>
      <c r="D426" s="25">
        <f t="shared" ca="1" si="18"/>
        <v>45205</v>
      </c>
      <c r="E426" s="25">
        <f t="shared" ca="1" si="19"/>
        <v>2700</v>
      </c>
      <c r="F426" s="25">
        <f t="shared" ca="1" si="20"/>
        <v>5835</v>
      </c>
      <c r="G426" s="26">
        <v>44013</v>
      </c>
    </row>
    <row r="427" spans="1:7" x14ac:dyDescent="0.3">
      <c r="A427" s="10" t="s">
        <v>529</v>
      </c>
      <c r="B427" s="11" t="s">
        <v>523</v>
      </c>
      <c r="C427" s="24">
        <v>711</v>
      </c>
      <c r="D427" s="25">
        <f t="shared" ca="1" si="18"/>
        <v>33515</v>
      </c>
      <c r="E427" s="25">
        <f t="shared" ca="1" si="19"/>
        <v>3781</v>
      </c>
      <c r="F427" s="25">
        <f t="shared" ca="1" si="20"/>
        <v>3470</v>
      </c>
      <c r="G427" s="26">
        <v>44166</v>
      </c>
    </row>
    <row r="428" spans="1:7" x14ac:dyDescent="0.3">
      <c r="A428" s="10" t="s">
        <v>529</v>
      </c>
      <c r="B428" s="11" t="s">
        <v>523</v>
      </c>
      <c r="C428" s="24">
        <v>766</v>
      </c>
      <c r="D428" s="25">
        <f t="shared" ca="1" si="18"/>
        <v>65750</v>
      </c>
      <c r="E428" s="25">
        <f t="shared" ca="1" si="19"/>
        <v>388</v>
      </c>
      <c r="F428" s="25">
        <f t="shared" ca="1" si="20"/>
        <v>4823</v>
      </c>
      <c r="G428" s="26">
        <v>43831</v>
      </c>
    </row>
    <row r="429" spans="1:7" x14ac:dyDescent="0.3">
      <c r="A429" s="10" t="s">
        <v>529</v>
      </c>
      <c r="B429" s="11" t="s">
        <v>523</v>
      </c>
      <c r="C429" s="24">
        <v>1199</v>
      </c>
      <c r="D429" s="25">
        <f t="shared" ca="1" si="18"/>
        <v>27248</v>
      </c>
      <c r="E429" s="25">
        <f t="shared" ca="1" si="19"/>
        <v>3810</v>
      </c>
      <c r="F429" s="25">
        <f t="shared" ca="1" si="20"/>
        <v>1069</v>
      </c>
      <c r="G429" s="26">
        <v>43922</v>
      </c>
    </row>
    <row r="430" spans="1:7" x14ac:dyDescent="0.3">
      <c r="A430" s="10" t="s">
        <v>529</v>
      </c>
      <c r="B430" s="11" t="s">
        <v>524</v>
      </c>
      <c r="C430" s="24">
        <v>4220</v>
      </c>
      <c r="D430" s="25">
        <f t="shared" ca="1" si="18"/>
        <v>19411</v>
      </c>
      <c r="E430" s="25">
        <f t="shared" ca="1" si="19"/>
        <v>710</v>
      </c>
      <c r="F430" s="25">
        <f t="shared" ca="1" si="20"/>
        <v>4483</v>
      </c>
      <c r="G430" s="26">
        <v>43922</v>
      </c>
    </row>
    <row r="431" spans="1:7" x14ac:dyDescent="0.3">
      <c r="A431" s="10" t="s">
        <v>529</v>
      </c>
      <c r="B431" s="11" t="s">
        <v>524</v>
      </c>
      <c r="C431" s="24">
        <v>1686</v>
      </c>
      <c r="D431" s="25">
        <f t="shared" ca="1" si="18"/>
        <v>26106</v>
      </c>
      <c r="E431" s="25">
        <f t="shared" ca="1" si="19"/>
        <v>3799</v>
      </c>
      <c r="F431" s="25">
        <f t="shared" ca="1" si="20"/>
        <v>4279</v>
      </c>
      <c r="G431" s="26">
        <v>44013</v>
      </c>
    </row>
    <row r="432" spans="1:7" x14ac:dyDescent="0.3">
      <c r="A432" s="10" t="s">
        <v>529</v>
      </c>
      <c r="B432" s="11" t="s">
        <v>524</v>
      </c>
      <c r="C432" s="24">
        <v>259</v>
      </c>
      <c r="D432" s="25">
        <f t="shared" ca="1" si="18"/>
        <v>61936</v>
      </c>
      <c r="E432" s="25">
        <f t="shared" ca="1" si="19"/>
        <v>2024</v>
      </c>
      <c r="F432" s="25">
        <f t="shared" ca="1" si="20"/>
        <v>5794</v>
      </c>
      <c r="G432" s="26">
        <v>43891</v>
      </c>
    </row>
    <row r="433" spans="1:7" x14ac:dyDescent="0.3">
      <c r="A433" s="10" t="s">
        <v>529</v>
      </c>
      <c r="B433" s="11" t="s">
        <v>524</v>
      </c>
      <c r="C433" s="24">
        <v>2276</v>
      </c>
      <c r="D433" s="25">
        <f t="shared" ca="1" si="18"/>
        <v>73743</v>
      </c>
      <c r="E433" s="25">
        <f t="shared" ca="1" si="19"/>
        <v>2962</v>
      </c>
      <c r="F433" s="25">
        <f t="shared" ca="1" si="20"/>
        <v>4805</v>
      </c>
      <c r="G433" s="26">
        <v>43952</v>
      </c>
    </row>
    <row r="434" spans="1:7" x14ac:dyDescent="0.3">
      <c r="A434" s="10" t="s">
        <v>529</v>
      </c>
      <c r="B434" s="11" t="s">
        <v>524</v>
      </c>
      <c r="C434" s="24">
        <v>1907</v>
      </c>
      <c r="D434" s="25">
        <f t="shared" ca="1" si="18"/>
        <v>39197</v>
      </c>
      <c r="E434" s="25">
        <f t="shared" ca="1" si="19"/>
        <v>2389</v>
      </c>
      <c r="F434" s="25">
        <f t="shared" ca="1" si="20"/>
        <v>1605</v>
      </c>
      <c r="G434" s="26">
        <v>44075</v>
      </c>
    </row>
    <row r="435" spans="1:7" x14ac:dyDescent="0.3">
      <c r="A435" s="10" t="s">
        <v>529</v>
      </c>
      <c r="B435" s="11" t="s">
        <v>524</v>
      </c>
      <c r="C435" s="24">
        <v>1350</v>
      </c>
      <c r="D435" s="25">
        <f t="shared" ca="1" si="18"/>
        <v>18456</v>
      </c>
      <c r="E435" s="25">
        <f t="shared" ca="1" si="19"/>
        <v>515</v>
      </c>
      <c r="F435" s="25">
        <f t="shared" ca="1" si="20"/>
        <v>1234</v>
      </c>
      <c r="G435" s="26">
        <v>43862</v>
      </c>
    </row>
    <row r="436" spans="1:7" x14ac:dyDescent="0.3">
      <c r="A436" s="10" t="s">
        <v>529</v>
      </c>
      <c r="B436" s="11" t="s">
        <v>524</v>
      </c>
      <c r="C436" s="24">
        <v>1250</v>
      </c>
      <c r="D436" s="25">
        <f t="shared" ca="1" si="18"/>
        <v>46184</v>
      </c>
      <c r="E436" s="25">
        <f t="shared" ca="1" si="19"/>
        <v>2581</v>
      </c>
      <c r="F436" s="25">
        <f t="shared" ca="1" si="20"/>
        <v>2750</v>
      </c>
      <c r="G436" s="26">
        <v>44166</v>
      </c>
    </row>
    <row r="437" spans="1:7" x14ac:dyDescent="0.3">
      <c r="A437" s="10" t="s">
        <v>529</v>
      </c>
      <c r="B437" s="11" t="s">
        <v>524</v>
      </c>
      <c r="C437" s="24">
        <v>1366</v>
      </c>
      <c r="D437" s="25">
        <f t="shared" ca="1" si="18"/>
        <v>56371</v>
      </c>
      <c r="E437" s="25">
        <f t="shared" ca="1" si="19"/>
        <v>960</v>
      </c>
      <c r="F437" s="25">
        <f t="shared" ca="1" si="20"/>
        <v>3111</v>
      </c>
      <c r="G437" s="26">
        <v>43983</v>
      </c>
    </row>
    <row r="438" spans="1:7" x14ac:dyDescent="0.3">
      <c r="A438" s="10" t="s">
        <v>529</v>
      </c>
      <c r="B438" s="11" t="s">
        <v>524</v>
      </c>
      <c r="C438" s="24">
        <v>1520</v>
      </c>
      <c r="D438" s="25">
        <f t="shared" ca="1" si="18"/>
        <v>25787</v>
      </c>
      <c r="E438" s="25">
        <f t="shared" ca="1" si="19"/>
        <v>100</v>
      </c>
      <c r="F438" s="25">
        <f t="shared" ca="1" si="20"/>
        <v>3485</v>
      </c>
      <c r="G438" s="26">
        <v>44136</v>
      </c>
    </row>
    <row r="439" spans="1:7" x14ac:dyDescent="0.3">
      <c r="A439" s="10" t="s">
        <v>529</v>
      </c>
      <c r="B439" s="11" t="s">
        <v>524</v>
      </c>
      <c r="C439" s="24">
        <v>711</v>
      </c>
      <c r="D439" s="25">
        <f t="shared" ca="1" si="18"/>
        <v>27481</v>
      </c>
      <c r="E439" s="25">
        <f t="shared" ca="1" si="19"/>
        <v>1081</v>
      </c>
      <c r="F439" s="25">
        <f t="shared" ca="1" si="20"/>
        <v>2428</v>
      </c>
      <c r="G439" s="26">
        <v>44166</v>
      </c>
    </row>
    <row r="440" spans="1:7" x14ac:dyDescent="0.3">
      <c r="A440" s="10" t="s">
        <v>529</v>
      </c>
      <c r="B440" s="11" t="s">
        <v>524</v>
      </c>
      <c r="C440" s="24">
        <v>2574</v>
      </c>
      <c r="D440" s="25">
        <f t="shared" ca="1" si="18"/>
        <v>38917</v>
      </c>
      <c r="E440" s="25">
        <f t="shared" ca="1" si="19"/>
        <v>3805</v>
      </c>
      <c r="F440" s="25">
        <f t="shared" ca="1" si="20"/>
        <v>3224</v>
      </c>
      <c r="G440" s="26">
        <v>44044</v>
      </c>
    </row>
    <row r="441" spans="1:7" x14ac:dyDescent="0.3">
      <c r="A441" s="10" t="s">
        <v>529</v>
      </c>
      <c r="B441" s="11" t="s">
        <v>524</v>
      </c>
      <c r="C441" s="24">
        <v>472</v>
      </c>
      <c r="D441" s="25">
        <f t="shared" ca="1" si="18"/>
        <v>56848</v>
      </c>
      <c r="E441" s="25">
        <f t="shared" ca="1" si="19"/>
        <v>1490</v>
      </c>
      <c r="F441" s="25">
        <f t="shared" ca="1" si="20"/>
        <v>5585</v>
      </c>
      <c r="G441" s="26">
        <v>44105</v>
      </c>
    </row>
    <row r="442" spans="1:7" x14ac:dyDescent="0.3">
      <c r="A442" s="10" t="s">
        <v>529</v>
      </c>
      <c r="B442" s="11" t="s">
        <v>524</v>
      </c>
      <c r="C442" s="24">
        <v>3165</v>
      </c>
      <c r="D442" s="25">
        <f t="shared" ca="1" si="18"/>
        <v>45364</v>
      </c>
      <c r="E442" s="25">
        <f t="shared" ca="1" si="19"/>
        <v>1057</v>
      </c>
      <c r="F442" s="25">
        <f t="shared" ca="1" si="20"/>
        <v>4429</v>
      </c>
      <c r="G442" s="26">
        <v>43831</v>
      </c>
    </row>
    <row r="443" spans="1:7" x14ac:dyDescent="0.3">
      <c r="A443" s="10" t="s">
        <v>529</v>
      </c>
      <c r="B443" s="11" t="s">
        <v>525</v>
      </c>
      <c r="C443" s="24">
        <v>1321</v>
      </c>
      <c r="D443" s="25">
        <f t="shared" ca="1" si="18"/>
        <v>46025</v>
      </c>
      <c r="E443" s="25">
        <f t="shared" ca="1" si="19"/>
        <v>2626</v>
      </c>
      <c r="F443" s="25">
        <f t="shared" ca="1" si="20"/>
        <v>5223</v>
      </c>
      <c r="G443" s="26">
        <v>43831</v>
      </c>
    </row>
    <row r="444" spans="1:7" x14ac:dyDescent="0.3">
      <c r="A444" s="10" t="s">
        <v>529</v>
      </c>
      <c r="B444" s="11" t="s">
        <v>525</v>
      </c>
      <c r="C444" s="24">
        <v>888</v>
      </c>
      <c r="D444" s="25">
        <f t="shared" ca="1" si="18"/>
        <v>33155</v>
      </c>
      <c r="E444" s="25">
        <f t="shared" ca="1" si="19"/>
        <v>1265</v>
      </c>
      <c r="F444" s="25">
        <f t="shared" ca="1" si="20"/>
        <v>4770</v>
      </c>
      <c r="G444" s="26">
        <v>43983</v>
      </c>
    </row>
    <row r="445" spans="1:7" x14ac:dyDescent="0.3">
      <c r="A445" s="10" t="s">
        <v>529</v>
      </c>
      <c r="B445" s="11" t="s">
        <v>525</v>
      </c>
      <c r="C445" s="24">
        <v>1513</v>
      </c>
      <c r="D445" s="25">
        <f t="shared" ca="1" si="18"/>
        <v>67564</v>
      </c>
      <c r="E445" s="25">
        <f t="shared" ca="1" si="19"/>
        <v>3554</v>
      </c>
      <c r="F445" s="25">
        <f t="shared" ca="1" si="20"/>
        <v>3876</v>
      </c>
      <c r="G445" s="26">
        <v>44166</v>
      </c>
    </row>
    <row r="446" spans="1:7" x14ac:dyDescent="0.3">
      <c r="A446" s="10" t="s">
        <v>529</v>
      </c>
      <c r="B446" s="11" t="s">
        <v>525</v>
      </c>
      <c r="C446" s="24">
        <v>2580</v>
      </c>
      <c r="D446" s="25">
        <f t="shared" ca="1" si="18"/>
        <v>29267</v>
      </c>
      <c r="E446" s="25">
        <f t="shared" ca="1" si="19"/>
        <v>1170</v>
      </c>
      <c r="F446" s="25">
        <f t="shared" ca="1" si="20"/>
        <v>4205</v>
      </c>
      <c r="G446" s="26">
        <v>43922</v>
      </c>
    </row>
    <row r="447" spans="1:7" x14ac:dyDescent="0.3">
      <c r="A447" s="10" t="s">
        <v>529</v>
      </c>
      <c r="B447" s="11" t="s">
        <v>525</v>
      </c>
      <c r="C447" s="24">
        <v>689</v>
      </c>
      <c r="D447" s="25">
        <f t="shared" ca="1" si="18"/>
        <v>55772</v>
      </c>
      <c r="E447" s="25">
        <f t="shared" ca="1" si="19"/>
        <v>129</v>
      </c>
      <c r="F447" s="25">
        <f t="shared" ca="1" si="20"/>
        <v>2759</v>
      </c>
      <c r="G447" s="26">
        <v>43983</v>
      </c>
    </row>
    <row r="448" spans="1:7" x14ac:dyDescent="0.3">
      <c r="A448" s="10" t="s">
        <v>529</v>
      </c>
      <c r="B448" s="11" t="s">
        <v>525</v>
      </c>
      <c r="C448" s="24">
        <v>2021</v>
      </c>
      <c r="D448" s="25">
        <f t="shared" ca="1" si="18"/>
        <v>62804</v>
      </c>
      <c r="E448" s="25">
        <f t="shared" ca="1" si="19"/>
        <v>1978</v>
      </c>
      <c r="F448" s="25">
        <f t="shared" ca="1" si="20"/>
        <v>4812</v>
      </c>
      <c r="G448" s="26">
        <v>44105</v>
      </c>
    </row>
    <row r="449" spans="1:7" x14ac:dyDescent="0.3">
      <c r="A449" s="10" t="s">
        <v>529</v>
      </c>
      <c r="B449" s="11" t="s">
        <v>525</v>
      </c>
      <c r="C449" s="24">
        <v>1116</v>
      </c>
      <c r="D449" s="25">
        <f t="shared" ca="1" si="18"/>
        <v>63723</v>
      </c>
      <c r="E449" s="25">
        <f t="shared" ca="1" si="19"/>
        <v>1447</v>
      </c>
      <c r="F449" s="25">
        <f t="shared" ca="1" si="20"/>
        <v>2486</v>
      </c>
      <c r="G449" s="26">
        <v>43862</v>
      </c>
    </row>
    <row r="450" spans="1:7" x14ac:dyDescent="0.3">
      <c r="A450" s="10" t="s">
        <v>529</v>
      </c>
      <c r="B450" s="11" t="s">
        <v>525</v>
      </c>
      <c r="C450" s="24">
        <v>663</v>
      </c>
      <c r="D450" s="25">
        <f t="shared" ca="1" si="18"/>
        <v>33770</v>
      </c>
      <c r="E450" s="25">
        <f t="shared" ca="1" si="19"/>
        <v>3122</v>
      </c>
      <c r="F450" s="25">
        <f t="shared" ca="1" si="20"/>
        <v>4822</v>
      </c>
      <c r="G450" s="26">
        <v>43952</v>
      </c>
    </row>
    <row r="451" spans="1:7" x14ac:dyDescent="0.3">
      <c r="A451" s="10" t="s">
        <v>529</v>
      </c>
      <c r="B451" s="11" t="s">
        <v>525</v>
      </c>
      <c r="C451" s="24">
        <v>1580</v>
      </c>
      <c r="D451" s="25">
        <f t="shared" ref="D451:D514" ca="1" si="21">RANDBETWEEN(10000,80000)</f>
        <v>26966</v>
      </c>
      <c r="E451" s="25">
        <f t="shared" ref="E451:E514" ca="1" si="22">RANDBETWEEN(80,4000)</f>
        <v>346</v>
      </c>
      <c r="F451" s="25">
        <f t="shared" ref="F451:F514" ca="1" si="23">RANDBETWEEN(1000,6000)</f>
        <v>2047</v>
      </c>
      <c r="G451" s="26">
        <v>44075</v>
      </c>
    </row>
    <row r="452" spans="1:7" x14ac:dyDescent="0.3">
      <c r="A452" s="10" t="s">
        <v>529</v>
      </c>
      <c r="B452" s="11" t="s">
        <v>525</v>
      </c>
      <c r="C452" s="24">
        <v>792</v>
      </c>
      <c r="D452" s="25">
        <f t="shared" ca="1" si="21"/>
        <v>70904</v>
      </c>
      <c r="E452" s="25">
        <f t="shared" ca="1" si="22"/>
        <v>2846</v>
      </c>
      <c r="F452" s="25">
        <f t="shared" ca="1" si="23"/>
        <v>2083</v>
      </c>
      <c r="G452" s="26">
        <v>43891</v>
      </c>
    </row>
    <row r="453" spans="1:7" x14ac:dyDescent="0.3">
      <c r="A453" s="10" t="s">
        <v>529</v>
      </c>
      <c r="B453" s="11" t="s">
        <v>525</v>
      </c>
      <c r="C453" s="24">
        <v>2811</v>
      </c>
      <c r="D453" s="25">
        <f t="shared" ca="1" si="21"/>
        <v>62063</v>
      </c>
      <c r="E453" s="25">
        <f t="shared" ca="1" si="22"/>
        <v>1561</v>
      </c>
      <c r="F453" s="25">
        <f t="shared" ca="1" si="23"/>
        <v>2922</v>
      </c>
      <c r="G453" s="26">
        <v>44013</v>
      </c>
    </row>
    <row r="454" spans="1:7" x14ac:dyDescent="0.3">
      <c r="A454" s="10" t="s">
        <v>529</v>
      </c>
      <c r="B454" s="11" t="s">
        <v>525</v>
      </c>
      <c r="C454" s="24">
        <v>280</v>
      </c>
      <c r="D454" s="25">
        <f t="shared" ca="1" si="21"/>
        <v>77418</v>
      </c>
      <c r="E454" s="25">
        <f t="shared" ca="1" si="22"/>
        <v>3698</v>
      </c>
      <c r="F454" s="25">
        <f t="shared" ca="1" si="23"/>
        <v>5726</v>
      </c>
      <c r="G454" s="26">
        <v>44166</v>
      </c>
    </row>
    <row r="455" spans="1:7" x14ac:dyDescent="0.3">
      <c r="A455" s="10" t="s">
        <v>529</v>
      </c>
      <c r="B455" s="11" t="s">
        <v>525</v>
      </c>
      <c r="C455" s="24">
        <v>1513</v>
      </c>
      <c r="D455" s="25">
        <f t="shared" ca="1" si="21"/>
        <v>43176</v>
      </c>
      <c r="E455" s="25">
        <f t="shared" ca="1" si="22"/>
        <v>201</v>
      </c>
      <c r="F455" s="25">
        <f t="shared" ca="1" si="23"/>
        <v>3170</v>
      </c>
      <c r="G455" s="26">
        <v>44136</v>
      </c>
    </row>
    <row r="456" spans="1:7" x14ac:dyDescent="0.3">
      <c r="A456" s="10" t="s">
        <v>529</v>
      </c>
      <c r="B456" s="11" t="s">
        <v>525</v>
      </c>
      <c r="C456" s="24">
        <v>2767</v>
      </c>
      <c r="D456" s="25">
        <f t="shared" ca="1" si="21"/>
        <v>14058</v>
      </c>
      <c r="E456" s="25">
        <f t="shared" ca="1" si="22"/>
        <v>2184</v>
      </c>
      <c r="F456" s="25">
        <f t="shared" ca="1" si="23"/>
        <v>3778</v>
      </c>
      <c r="G456" s="26">
        <v>44044</v>
      </c>
    </row>
    <row r="457" spans="1:7" x14ac:dyDescent="0.3">
      <c r="A457" s="10" t="s">
        <v>529</v>
      </c>
      <c r="B457" s="11" t="s">
        <v>525</v>
      </c>
      <c r="C457" s="24">
        <v>1085</v>
      </c>
      <c r="D457" s="25">
        <f t="shared" ca="1" si="21"/>
        <v>37608</v>
      </c>
      <c r="E457" s="25">
        <f t="shared" ca="1" si="22"/>
        <v>2994</v>
      </c>
      <c r="F457" s="25">
        <f t="shared" ca="1" si="23"/>
        <v>2290</v>
      </c>
      <c r="G457" s="26">
        <v>44105</v>
      </c>
    </row>
    <row r="458" spans="1:7" x14ac:dyDescent="0.3">
      <c r="A458" s="10" t="s">
        <v>529</v>
      </c>
      <c r="B458" s="11" t="s">
        <v>526</v>
      </c>
      <c r="C458" s="24">
        <v>2838</v>
      </c>
      <c r="D458" s="25">
        <f t="shared" ca="1" si="21"/>
        <v>24493</v>
      </c>
      <c r="E458" s="25">
        <f t="shared" ca="1" si="22"/>
        <v>3557</v>
      </c>
      <c r="F458" s="25">
        <f t="shared" ca="1" si="23"/>
        <v>3196</v>
      </c>
      <c r="G458" s="26">
        <v>43922</v>
      </c>
    </row>
    <row r="459" spans="1:7" x14ac:dyDescent="0.3">
      <c r="A459" s="10" t="s">
        <v>529</v>
      </c>
      <c r="B459" s="11" t="s">
        <v>526</v>
      </c>
      <c r="C459" s="24">
        <v>888</v>
      </c>
      <c r="D459" s="25">
        <f t="shared" ca="1" si="21"/>
        <v>69038</v>
      </c>
      <c r="E459" s="25">
        <f t="shared" ca="1" si="22"/>
        <v>2076</v>
      </c>
      <c r="F459" s="25">
        <f t="shared" ca="1" si="23"/>
        <v>4702</v>
      </c>
      <c r="G459" s="26">
        <v>43983</v>
      </c>
    </row>
    <row r="460" spans="1:7" x14ac:dyDescent="0.3">
      <c r="A460" s="10" t="s">
        <v>529</v>
      </c>
      <c r="B460" s="11" t="s">
        <v>526</v>
      </c>
      <c r="C460" s="24">
        <v>263</v>
      </c>
      <c r="D460" s="25">
        <f t="shared" ca="1" si="21"/>
        <v>12398</v>
      </c>
      <c r="E460" s="25">
        <f t="shared" ca="1" si="22"/>
        <v>116</v>
      </c>
      <c r="F460" s="25">
        <f t="shared" ca="1" si="23"/>
        <v>3584</v>
      </c>
      <c r="G460" s="26">
        <v>43891</v>
      </c>
    </row>
    <row r="461" spans="1:7" x14ac:dyDescent="0.3">
      <c r="A461" s="10" t="s">
        <v>529</v>
      </c>
      <c r="B461" s="11" t="s">
        <v>526</v>
      </c>
      <c r="C461" s="24">
        <v>986</v>
      </c>
      <c r="D461" s="25">
        <f t="shared" ca="1" si="21"/>
        <v>19559</v>
      </c>
      <c r="E461" s="25">
        <f t="shared" ca="1" si="22"/>
        <v>3402</v>
      </c>
      <c r="F461" s="25">
        <f t="shared" ca="1" si="23"/>
        <v>3387</v>
      </c>
      <c r="G461" s="26">
        <v>44075</v>
      </c>
    </row>
    <row r="462" spans="1:7" x14ac:dyDescent="0.3">
      <c r="A462" s="10" t="s">
        <v>529</v>
      </c>
      <c r="B462" s="11" t="s">
        <v>526</v>
      </c>
      <c r="C462" s="24">
        <v>2877</v>
      </c>
      <c r="D462" s="25">
        <f t="shared" ca="1" si="21"/>
        <v>45083</v>
      </c>
      <c r="E462" s="25">
        <f t="shared" ca="1" si="22"/>
        <v>3018</v>
      </c>
      <c r="F462" s="25">
        <f t="shared" ca="1" si="23"/>
        <v>5528</v>
      </c>
      <c r="G462" s="26">
        <v>44105</v>
      </c>
    </row>
    <row r="463" spans="1:7" x14ac:dyDescent="0.3">
      <c r="A463" s="10" t="s">
        <v>529</v>
      </c>
      <c r="B463" s="11" t="s">
        <v>526</v>
      </c>
      <c r="C463" s="24">
        <v>1570</v>
      </c>
      <c r="D463" s="25">
        <f t="shared" ca="1" si="21"/>
        <v>69619</v>
      </c>
      <c r="E463" s="25">
        <f t="shared" ca="1" si="22"/>
        <v>2381</v>
      </c>
      <c r="F463" s="25">
        <f t="shared" ca="1" si="23"/>
        <v>1717</v>
      </c>
      <c r="G463" s="26">
        <v>43983</v>
      </c>
    </row>
    <row r="464" spans="1:7" x14ac:dyDescent="0.3">
      <c r="A464" s="10" t="s">
        <v>529</v>
      </c>
      <c r="B464" s="11" t="s">
        <v>526</v>
      </c>
      <c r="C464" s="24">
        <v>2479</v>
      </c>
      <c r="D464" s="25">
        <f t="shared" ca="1" si="21"/>
        <v>31161</v>
      </c>
      <c r="E464" s="25">
        <f t="shared" ca="1" si="22"/>
        <v>96</v>
      </c>
      <c r="F464" s="25">
        <f t="shared" ca="1" si="23"/>
        <v>2709</v>
      </c>
      <c r="G464" s="26">
        <v>43831</v>
      </c>
    </row>
    <row r="465" spans="1:7" x14ac:dyDescent="0.3">
      <c r="A465" s="10" t="s">
        <v>529</v>
      </c>
      <c r="B465" s="11" t="s">
        <v>526</v>
      </c>
      <c r="C465" s="24">
        <v>2338</v>
      </c>
      <c r="D465" s="25">
        <f t="shared" ca="1" si="21"/>
        <v>28809</v>
      </c>
      <c r="E465" s="25">
        <f t="shared" ca="1" si="22"/>
        <v>348</v>
      </c>
      <c r="F465" s="25">
        <f t="shared" ca="1" si="23"/>
        <v>1515</v>
      </c>
      <c r="G465" s="26">
        <v>43983</v>
      </c>
    </row>
    <row r="466" spans="1:7" x14ac:dyDescent="0.3">
      <c r="A466" s="10" t="s">
        <v>529</v>
      </c>
      <c r="B466" s="11" t="s">
        <v>526</v>
      </c>
      <c r="C466" s="24">
        <v>422</v>
      </c>
      <c r="D466" s="25">
        <f t="shared" ca="1" si="21"/>
        <v>74848</v>
      </c>
      <c r="E466" s="25">
        <f t="shared" ca="1" si="22"/>
        <v>435</v>
      </c>
      <c r="F466" s="25">
        <f t="shared" ca="1" si="23"/>
        <v>1741</v>
      </c>
      <c r="G466" s="26">
        <v>44044</v>
      </c>
    </row>
    <row r="467" spans="1:7" x14ac:dyDescent="0.3">
      <c r="A467" s="10" t="s">
        <v>529</v>
      </c>
      <c r="B467" s="11" t="s">
        <v>526</v>
      </c>
      <c r="C467" s="24">
        <v>2659</v>
      </c>
      <c r="D467" s="25">
        <f t="shared" ca="1" si="21"/>
        <v>63859</v>
      </c>
      <c r="E467" s="25">
        <f t="shared" ca="1" si="22"/>
        <v>1339</v>
      </c>
      <c r="F467" s="25">
        <f t="shared" ca="1" si="23"/>
        <v>3104</v>
      </c>
      <c r="G467" s="26">
        <v>43862</v>
      </c>
    </row>
    <row r="468" spans="1:7" x14ac:dyDescent="0.3">
      <c r="A468" s="10" t="s">
        <v>529</v>
      </c>
      <c r="B468" s="11" t="s">
        <v>526</v>
      </c>
      <c r="C468" s="24">
        <v>880</v>
      </c>
      <c r="D468" s="25">
        <f t="shared" ca="1" si="21"/>
        <v>28924</v>
      </c>
      <c r="E468" s="25">
        <f t="shared" ca="1" si="22"/>
        <v>453</v>
      </c>
      <c r="F468" s="25">
        <f t="shared" ca="1" si="23"/>
        <v>2877</v>
      </c>
      <c r="G468" s="26">
        <v>43952</v>
      </c>
    </row>
    <row r="469" spans="1:7" x14ac:dyDescent="0.3">
      <c r="A469" s="10" t="s">
        <v>529</v>
      </c>
      <c r="B469" s="11" t="s">
        <v>526</v>
      </c>
      <c r="C469" s="24">
        <v>360</v>
      </c>
      <c r="D469" s="25">
        <f t="shared" ca="1" si="21"/>
        <v>35729</v>
      </c>
      <c r="E469" s="25">
        <f t="shared" ca="1" si="22"/>
        <v>2459</v>
      </c>
      <c r="F469" s="25">
        <f t="shared" ca="1" si="23"/>
        <v>5983</v>
      </c>
      <c r="G469" s="26">
        <v>44105</v>
      </c>
    </row>
    <row r="470" spans="1:7" x14ac:dyDescent="0.3">
      <c r="A470" s="10" t="s">
        <v>529</v>
      </c>
      <c r="B470" s="11" t="s">
        <v>526</v>
      </c>
      <c r="C470" s="24">
        <v>1531</v>
      </c>
      <c r="D470" s="25">
        <f t="shared" ca="1" si="21"/>
        <v>23889</v>
      </c>
      <c r="E470" s="25">
        <f t="shared" ca="1" si="22"/>
        <v>1039</v>
      </c>
      <c r="F470" s="25">
        <f t="shared" ca="1" si="23"/>
        <v>2285</v>
      </c>
      <c r="G470" s="26">
        <v>44166</v>
      </c>
    </row>
    <row r="471" spans="1:7" x14ac:dyDescent="0.3">
      <c r="A471" s="10" t="s">
        <v>529</v>
      </c>
      <c r="B471" s="11" t="s">
        <v>526</v>
      </c>
      <c r="C471" s="24">
        <v>280</v>
      </c>
      <c r="D471" s="25">
        <f t="shared" ca="1" si="21"/>
        <v>37435</v>
      </c>
      <c r="E471" s="25">
        <f t="shared" ca="1" si="22"/>
        <v>3886</v>
      </c>
      <c r="F471" s="25">
        <f t="shared" ca="1" si="23"/>
        <v>1930</v>
      </c>
      <c r="G471" s="26">
        <v>44166</v>
      </c>
    </row>
    <row r="472" spans="1:7" x14ac:dyDescent="0.3">
      <c r="A472" s="10" t="s">
        <v>529</v>
      </c>
      <c r="B472" s="11" t="s">
        <v>526</v>
      </c>
      <c r="C472" s="24">
        <v>492</v>
      </c>
      <c r="D472" s="25">
        <f t="shared" ca="1" si="21"/>
        <v>48512</v>
      </c>
      <c r="E472" s="25">
        <f t="shared" ca="1" si="22"/>
        <v>1480</v>
      </c>
      <c r="F472" s="25">
        <f t="shared" ca="1" si="23"/>
        <v>1295</v>
      </c>
      <c r="G472" s="26">
        <v>44013</v>
      </c>
    </row>
    <row r="473" spans="1:7" x14ac:dyDescent="0.3">
      <c r="A473" s="10" t="s">
        <v>529</v>
      </c>
      <c r="B473" s="11" t="s">
        <v>526</v>
      </c>
      <c r="C473" s="24">
        <v>1175</v>
      </c>
      <c r="D473" s="25">
        <f t="shared" ca="1" si="21"/>
        <v>39044</v>
      </c>
      <c r="E473" s="25">
        <f t="shared" ca="1" si="22"/>
        <v>339</v>
      </c>
      <c r="F473" s="25">
        <f t="shared" ca="1" si="23"/>
        <v>1494</v>
      </c>
      <c r="G473" s="26">
        <v>44105</v>
      </c>
    </row>
    <row r="474" spans="1:7" x14ac:dyDescent="0.3">
      <c r="A474" s="10" t="s">
        <v>529</v>
      </c>
      <c r="B474" s="11" t="s">
        <v>526</v>
      </c>
      <c r="C474" s="24">
        <v>552</v>
      </c>
      <c r="D474" s="25">
        <f t="shared" ca="1" si="21"/>
        <v>17107</v>
      </c>
      <c r="E474" s="25">
        <f t="shared" ca="1" si="22"/>
        <v>565</v>
      </c>
      <c r="F474" s="25">
        <f t="shared" ca="1" si="23"/>
        <v>4457</v>
      </c>
      <c r="G474" s="26">
        <v>44136</v>
      </c>
    </row>
    <row r="475" spans="1:7" x14ac:dyDescent="0.3">
      <c r="A475" s="10" t="s">
        <v>529</v>
      </c>
      <c r="B475" s="11" t="s">
        <v>527</v>
      </c>
      <c r="C475" s="24">
        <v>2161</v>
      </c>
      <c r="D475" s="25">
        <f t="shared" ca="1" si="21"/>
        <v>46360</v>
      </c>
      <c r="E475" s="25">
        <f t="shared" ca="1" si="22"/>
        <v>2752</v>
      </c>
      <c r="F475" s="25">
        <f t="shared" ca="1" si="23"/>
        <v>1462</v>
      </c>
      <c r="G475" s="26">
        <v>43891</v>
      </c>
    </row>
    <row r="476" spans="1:7" x14ac:dyDescent="0.3">
      <c r="A476" s="10" t="s">
        <v>529</v>
      </c>
      <c r="B476" s="11" t="s">
        <v>527</v>
      </c>
      <c r="C476" s="24">
        <v>1006</v>
      </c>
      <c r="D476" s="25">
        <f t="shared" ca="1" si="21"/>
        <v>40273</v>
      </c>
      <c r="E476" s="25">
        <f t="shared" ca="1" si="22"/>
        <v>3656</v>
      </c>
      <c r="F476" s="25">
        <f t="shared" ca="1" si="23"/>
        <v>3463</v>
      </c>
      <c r="G476" s="26">
        <v>43983</v>
      </c>
    </row>
    <row r="477" spans="1:7" x14ac:dyDescent="0.3">
      <c r="A477" s="10" t="s">
        <v>529</v>
      </c>
      <c r="B477" s="11" t="s">
        <v>527</v>
      </c>
      <c r="C477" s="24">
        <v>1545</v>
      </c>
      <c r="D477" s="25">
        <f t="shared" ca="1" si="21"/>
        <v>79835</v>
      </c>
      <c r="E477" s="25">
        <f t="shared" ca="1" si="22"/>
        <v>3573</v>
      </c>
      <c r="F477" s="25">
        <f t="shared" ca="1" si="23"/>
        <v>1812</v>
      </c>
      <c r="G477" s="26">
        <v>43983</v>
      </c>
    </row>
    <row r="478" spans="1:7" x14ac:dyDescent="0.3">
      <c r="A478" s="10" t="s">
        <v>529</v>
      </c>
      <c r="B478" s="11" t="s">
        <v>527</v>
      </c>
      <c r="C478" s="24">
        <v>2877</v>
      </c>
      <c r="D478" s="25">
        <f t="shared" ca="1" si="21"/>
        <v>26490</v>
      </c>
      <c r="E478" s="25">
        <f t="shared" ca="1" si="22"/>
        <v>1412</v>
      </c>
      <c r="F478" s="25">
        <f t="shared" ca="1" si="23"/>
        <v>1180</v>
      </c>
      <c r="G478" s="26">
        <v>44105</v>
      </c>
    </row>
    <row r="479" spans="1:7" x14ac:dyDescent="0.3">
      <c r="A479" s="10" t="s">
        <v>529</v>
      </c>
      <c r="B479" s="11" t="s">
        <v>527</v>
      </c>
      <c r="C479" s="24">
        <v>807</v>
      </c>
      <c r="D479" s="25">
        <f t="shared" ca="1" si="21"/>
        <v>49416</v>
      </c>
      <c r="E479" s="25">
        <f t="shared" ca="1" si="22"/>
        <v>3529</v>
      </c>
      <c r="F479" s="25">
        <f t="shared" ca="1" si="23"/>
        <v>4231</v>
      </c>
      <c r="G479" s="26">
        <v>43862</v>
      </c>
    </row>
    <row r="480" spans="1:7" x14ac:dyDescent="0.3">
      <c r="A480" s="10" t="s">
        <v>529</v>
      </c>
      <c r="B480" s="11" t="s">
        <v>527</v>
      </c>
      <c r="C480" s="24">
        <v>1250</v>
      </c>
      <c r="D480" s="25">
        <f t="shared" ca="1" si="21"/>
        <v>65955</v>
      </c>
      <c r="E480" s="25">
        <f t="shared" ca="1" si="22"/>
        <v>1188</v>
      </c>
      <c r="F480" s="25">
        <f t="shared" ca="1" si="23"/>
        <v>1580</v>
      </c>
      <c r="G480" s="26">
        <v>44166</v>
      </c>
    </row>
    <row r="481" spans="1:7" x14ac:dyDescent="0.3">
      <c r="A481" s="10" t="s">
        <v>529</v>
      </c>
      <c r="B481" s="11" t="s">
        <v>527</v>
      </c>
      <c r="C481" s="24">
        <v>1530</v>
      </c>
      <c r="D481" s="25">
        <f t="shared" ca="1" si="21"/>
        <v>41687</v>
      </c>
      <c r="E481" s="25">
        <f t="shared" ca="1" si="22"/>
        <v>1088</v>
      </c>
      <c r="F481" s="25">
        <f t="shared" ca="1" si="23"/>
        <v>3022</v>
      </c>
      <c r="G481" s="26">
        <v>43952</v>
      </c>
    </row>
    <row r="482" spans="1:7" x14ac:dyDescent="0.3">
      <c r="A482" s="10" t="s">
        <v>529</v>
      </c>
      <c r="B482" s="11" t="s">
        <v>527</v>
      </c>
      <c r="C482" s="24">
        <v>1001</v>
      </c>
      <c r="D482" s="25">
        <f t="shared" ca="1" si="21"/>
        <v>26784</v>
      </c>
      <c r="E482" s="25">
        <f t="shared" ca="1" si="22"/>
        <v>2334</v>
      </c>
      <c r="F482" s="25">
        <f t="shared" ca="1" si="23"/>
        <v>2594</v>
      </c>
      <c r="G482" s="26">
        <v>44044</v>
      </c>
    </row>
    <row r="483" spans="1:7" x14ac:dyDescent="0.3">
      <c r="A483" s="10" t="s">
        <v>529</v>
      </c>
      <c r="B483" s="11" t="s">
        <v>527</v>
      </c>
      <c r="C483" s="24">
        <v>2087</v>
      </c>
      <c r="D483" s="25">
        <f t="shared" ca="1" si="21"/>
        <v>53984</v>
      </c>
      <c r="E483" s="25">
        <f t="shared" ca="1" si="22"/>
        <v>2240</v>
      </c>
      <c r="F483" s="25">
        <f t="shared" ca="1" si="23"/>
        <v>1991</v>
      </c>
      <c r="G483" s="26">
        <v>44075</v>
      </c>
    </row>
    <row r="484" spans="1:7" x14ac:dyDescent="0.3">
      <c r="A484" s="10" t="s">
        <v>529</v>
      </c>
      <c r="B484" s="11" t="s">
        <v>527</v>
      </c>
      <c r="C484" s="24">
        <v>2338</v>
      </c>
      <c r="D484" s="25">
        <f t="shared" ca="1" si="21"/>
        <v>12806</v>
      </c>
      <c r="E484" s="25">
        <f t="shared" ca="1" si="22"/>
        <v>2439</v>
      </c>
      <c r="F484" s="25">
        <f t="shared" ca="1" si="23"/>
        <v>5787</v>
      </c>
      <c r="G484" s="26">
        <v>43983</v>
      </c>
    </row>
    <row r="485" spans="1:7" x14ac:dyDescent="0.3">
      <c r="A485" s="10" t="s">
        <v>529</v>
      </c>
      <c r="B485" s="11" t="s">
        <v>527</v>
      </c>
      <c r="C485" s="24">
        <v>1307</v>
      </c>
      <c r="D485" s="25">
        <f t="shared" ca="1" si="21"/>
        <v>55398</v>
      </c>
      <c r="E485" s="25">
        <f t="shared" ca="1" si="22"/>
        <v>172</v>
      </c>
      <c r="F485" s="25">
        <f t="shared" ca="1" si="23"/>
        <v>4749</v>
      </c>
      <c r="G485" s="26">
        <v>44013</v>
      </c>
    </row>
    <row r="486" spans="1:7" x14ac:dyDescent="0.3">
      <c r="A486" s="10" t="s">
        <v>529</v>
      </c>
      <c r="B486" s="11" t="s">
        <v>527</v>
      </c>
      <c r="C486" s="24">
        <v>681</v>
      </c>
      <c r="D486" s="25">
        <f t="shared" ca="1" si="21"/>
        <v>51873</v>
      </c>
      <c r="E486" s="25">
        <f t="shared" ca="1" si="22"/>
        <v>2852</v>
      </c>
      <c r="F486" s="25">
        <f t="shared" ca="1" si="23"/>
        <v>3283</v>
      </c>
      <c r="G486" s="26">
        <v>43831</v>
      </c>
    </row>
    <row r="487" spans="1:7" x14ac:dyDescent="0.3">
      <c r="A487" s="10" t="s">
        <v>529</v>
      </c>
      <c r="B487" s="11" t="s">
        <v>527</v>
      </c>
      <c r="C487" s="24">
        <v>510</v>
      </c>
      <c r="D487" s="25">
        <f t="shared" ca="1" si="21"/>
        <v>60532</v>
      </c>
      <c r="E487" s="25">
        <f t="shared" ca="1" si="22"/>
        <v>3372</v>
      </c>
      <c r="F487" s="25">
        <f t="shared" ca="1" si="23"/>
        <v>5489</v>
      </c>
      <c r="G487" s="26">
        <v>43922</v>
      </c>
    </row>
    <row r="488" spans="1:7" x14ac:dyDescent="0.3">
      <c r="A488" s="10" t="s">
        <v>529</v>
      </c>
      <c r="B488" s="11" t="s">
        <v>527</v>
      </c>
      <c r="C488" s="24">
        <v>241</v>
      </c>
      <c r="D488" s="25">
        <f t="shared" ca="1" si="21"/>
        <v>66360</v>
      </c>
      <c r="E488" s="25">
        <f t="shared" ca="1" si="22"/>
        <v>2945</v>
      </c>
      <c r="F488" s="25">
        <f t="shared" ca="1" si="23"/>
        <v>2973</v>
      </c>
      <c r="G488" s="26">
        <v>44105</v>
      </c>
    </row>
    <row r="489" spans="1:7" x14ac:dyDescent="0.3">
      <c r="A489" s="10" t="s">
        <v>529</v>
      </c>
      <c r="B489" s="11" t="s">
        <v>527</v>
      </c>
      <c r="C489" s="24">
        <v>2665</v>
      </c>
      <c r="D489" s="25">
        <f t="shared" ca="1" si="21"/>
        <v>30633</v>
      </c>
      <c r="E489" s="25">
        <f t="shared" ca="1" si="22"/>
        <v>1038</v>
      </c>
      <c r="F489" s="25">
        <f t="shared" ca="1" si="23"/>
        <v>1776</v>
      </c>
      <c r="G489" s="26">
        <v>44136</v>
      </c>
    </row>
    <row r="490" spans="1:7" x14ac:dyDescent="0.3">
      <c r="A490" s="10" t="s">
        <v>529</v>
      </c>
      <c r="B490" s="11" t="s">
        <v>527</v>
      </c>
      <c r="C490" s="24">
        <v>472</v>
      </c>
      <c r="D490" s="25">
        <f t="shared" ca="1" si="21"/>
        <v>10564</v>
      </c>
      <c r="E490" s="25">
        <f t="shared" ca="1" si="22"/>
        <v>3892</v>
      </c>
      <c r="F490" s="25">
        <f t="shared" ca="1" si="23"/>
        <v>4840</v>
      </c>
      <c r="G490" s="26">
        <v>44105</v>
      </c>
    </row>
    <row r="491" spans="1:7" x14ac:dyDescent="0.3">
      <c r="A491" s="10" t="s">
        <v>529</v>
      </c>
      <c r="B491" s="11" t="s">
        <v>527</v>
      </c>
      <c r="C491" s="24">
        <v>1013</v>
      </c>
      <c r="D491" s="25">
        <f t="shared" ca="1" si="21"/>
        <v>71995</v>
      </c>
      <c r="E491" s="25">
        <f t="shared" ca="1" si="22"/>
        <v>939</v>
      </c>
      <c r="F491" s="25">
        <f t="shared" ca="1" si="23"/>
        <v>4357</v>
      </c>
      <c r="G491" s="26">
        <v>44166</v>
      </c>
    </row>
    <row r="492" spans="1:7" x14ac:dyDescent="0.3">
      <c r="A492" s="10" t="s">
        <v>530</v>
      </c>
      <c r="B492" s="11" t="s">
        <v>522</v>
      </c>
      <c r="C492" s="24">
        <v>974</v>
      </c>
      <c r="D492" s="25">
        <f t="shared" ca="1" si="21"/>
        <v>53544</v>
      </c>
      <c r="E492" s="25">
        <f t="shared" ca="1" si="22"/>
        <v>1196</v>
      </c>
      <c r="F492" s="25">
        <f t="shared" ca="1" si="23"/>
        <v>2569</v>
      </c>
      <c r="G492" s="26">
        <v>43862</v>
      </c>
    </row>
    <row r="493" spans="1:7" x14ac:dyDescent="0.3">
      <c r="A493" s="10" t="s">
        <v>530</v>
      </c>
      <c r="B493" s="11" t="s">
        <v>522</v>
      </c>
      <c r="C493" s="24">
        <v>883</v>
      </c>
      <c r="D493" s="25">
        <f t="shared" ca="1" si="21"/>
        <v>28647</v>
      </c>
      <c r="E493" s="25">
        <f t="shared" ca="1" si="22"/>
        <v>3253</v>
      </c>
      <c r="F493" s="25">
        <f t="shared" ca="1" si="23"/>
        <v>5064</v>
      </c>
      <c r="G493" s="26">
        <v>44044</v>
      </c>
    </row>
    <row r="494" spans="1:7" x14ac:dyDescent="0.3">
      <c r="A494" s="10" t="s">
        <v>530</v>
      </c>
      <c r="B494" s="11" t="s">
        <v>522</v>
      </c>
      <c r="C494" s="24">
        <v>2472</v>
      </c>
      <c r="D494" s="25">
        <f t="shared" ca="1" si="21"/>
        <v>28340</v>
      </c>
      <c r="E494" s="25">
        <f t="shared" ca="1" si="22"/>
        <v>118</v>
      </c>
      <c r="F494" s="25">
        <f t="shared" ca="1" si="23"/>
        <v>5972</v>
      </c>
      <c r="G494" s="26">
        <v>44075</v>
      </c>
    </row>
    <row r="495" spans="1:7" x14ac:dyDescent="0.3">
      <c r="A495" s="10" t="s">
        <v>530</v>
      </c>
      <c r="B495" s="11" t="s">
        <v>522</v>
      </c>
      <c r="C495" s="24">
        <v>1823</v>
      </c>
      <c r="D495" s="25">
        <f t="shared" ca="1" si="21"/>
        <v>29546</v>
      </c>
      <c r="E495" s="25">
        <f t="shared" ca="1" si="22"/>
        <v>3608</v>
      </c>
      <c r="F495" s="25">
        <f t="shared" ca="1" si="23"/>
        <v>1366</v>
      </c>
      <c r="G495" s="26">
        <v>44013</v>
      </c>
    </row>
    <row r="496" spans="1:7" x14ac:dyDescent="0.3">
      <c r="A496" s="10" t="s">
        <v>530</v>
      </c>
      <c r="B496" s="11" t="s">
        <v>522</v>
      </c>
      <c r="C496" s="24">
        <v>662</v>
      </c>
      <c r="D496" s="25">
        <f t="shared" ca="1" si="21"/>
        <v>56817</v>
      </c>
      <c r="E496" s="25">
        <f t="shared" ca="1" si="22"/>
        <v>3020</v>
      </c>
      <c r="F496" s="25">
        <f t="shared" ca="1" si="23"/>
        <v>5875</v>
      </c>
      <c r="G496" s="26">
        <v>43983</v>
      </c>
    </row>
    <row r="497" spans="1:7" x14ac:dyDescent="0.3">
      <c r="A497" s="10" t="s">
        <v>530</v>
      </c>
      <c r="B497" s="11" t="s">
        <v>522</v>
      </c>
      <c r="C497" s="24">
        <v>1084</v>
      </c>
      <c r="D497" s="25">
        <f t="shared" ca="1" si="21"/>
        <v>43919</v>
      </c>
      <c r="E497" s="25">
        <f t="shared" ca="1" si="22"/>
        <v>137</v>
      </c>
      <c r="F497" s="25">
        <f t="shared" ca="1" si="23"/>
        <v>4624</v>
      </c>
      <c r="G497" s="26">
        <v>44166</v>
      </c>
    </row>
    <row r="498" spans="1:7" x14ac:dyDescent="0.3">
      <c r="A498" s="10" t="s">
        <v>530</v>
      </c>
      <c r="B498" s="11" t="s">
        <v>522</v>
      </c>
      <c r="C498" s="24">
        <v>2031</v>
      </c>
      <c r="D498" s="25">
        <f t="shared" ca="1" si="21"/>
        <v>23596</v>
      </c>
      <c r="E498" s="25">
        <f t="shared" ca="1" si="22"/>
        <v>3919</v>
      </c>
      <c r="F498" s="25">
        <f t="shared" ca="1" si="23"/>
        <v>1040</v>
      </c>
      <c r="G498" s="26">
        <v>44105</v>
      </c>
    </row>
    <row r="499" spans="1:7" x14ac:dyDescent="0.3">
      <c r="A499" s="10" t="s">
        <v>530</v>
      </c>
      <c r="B499" s="11" t="s">
        <v>522</v>
      </c>
      <c r="C499" s="24">
        <v>1138</v>
      </c>
      <c r="D499" s="25">
        <f t="shared" ca="1" si="21"/>
        <v>71821</v>
      </c>
      <c r="E499" s="25">
        <f t="shared" ca="1" si="22"/>
        <v>1709</v>
      </c>
      <c r="F499" s="25">
        <f t="shared" ca="1" si="23"/>
        <v>5529</v>
      </c>
      <c r="G499" s="26">
        <v>44166</v>
      </c>
    </row>
    <row r="500" spans="1:7" x14ac:dyDescent="0.3">
      <c r="A500" s="10" t="s">
        <v>530</v>
      </c>
      <c r="B500" s="11" t="s">
        <v>522</v>
      </c>
      <c r="C500" s="24">
        <v>2689</v>
      </c>
      <c r="D500" s="25">
        <f t="shared" ca="1" si="21"/>
        <v>37645</v>
      </c>
      <c r="E500" s="25">
        <f t="shared" ca="1" si="22"/>
        <v>2626</v>
      </c>
      <c r="F500" s="25">
        <f t="shared" ca="1" si="23"/>
        <v>1468</v>
      </c>
      <c r="G500" s="26">
        <v>44105</v>
      </c>
    </row>
    <row r="501" spans="1:7" x14ac:dyDescent="0.3">
      <c r="A501" s="10" t="s">
        <v>530</v>
      </c>
      <c r="B501" s="11" t="s">
        <v>522</v>
      </c>
      <c r="C501" s="24">
        <v>1607</v>
      </c>
      <c r="D501" s="25">
        <f t="shared" ca="1" si="21"/>
        <v>34417</v>
      </c>
      <c r="E501" s="25">
        <f t="shared" ca="1" si="22"/>
        <v>810</v>
      </c>
      <c r="F501" s="25">
        <f t="shared" ca="1" si="23"/>
        <v>5688</v>
      </c>
      <c r="G501" s="26">
        <v>43922</v>
      </c>
    </row>
    <row r="502" spans="1:7" x14ac:dyDescent="0.3">
      <c r="A502" s="10" t="s">
        <v>530</v>
      </c>
      <c r="B502" s="11" t="s">
        <v>522</v>
      </c>
      <c r="C502" s="24">
        <v>1114</v>
      </c>
      <c r="D502" s="25">
        <f t="shared" ca="1" si="21"/>
        <v>36098</v>
      </c>
      <c r="E502" s="25">
        <f t="shared" ca="1" si="22"/>
        <v>2849</v>
      </c>
      <c r="F502" s="25">
        <f t="shared" ca="1" si="23"/>
        <v>5369</v>
      </c>
      <c r="G502" s="26">
        <v>43891</v>
      </c>
    </row>
    <row r="503" spans="1:7" x14ac:dyDescent="0.3">
      <c r="A503" s="10" t="s">
        <v>530</v>
      </c>
      <c r="B503" s="11" t="s">
        <v>522</v>
      </c>
      <c r="C503" s="24">
        <v>2460</v>
      </c>
      <c r="D503" s="25">
        <f t="shared" ca="1" si="21"/>
        <v>19187</v>
      </c>
      <c r="E503" s="25">
        <f t="shared" ca="1" si="22"/>
        <v>2853</v>
      </c>
      <c r="F503" s="25">
        <f t="shared" ca="1" si="23"/>
        <v>3154</v>
      </c>
      <c r="G503" s="26">
        <v>43983</v>
      </c>
    </row>
    <row r="504" spans="1:7" x14ac:dyDescent="0.3">
      <c r="A504" s="10" t="s">
        <v>530</v>
      </c>
      <c r="B504" s="11" t="s">
        <v>522</v>
      </c>
      <c r="C504" s="24">
        <v>2993</v>
      </c>
      <c r="D504" s="25">
        <f t="shared" ca="1" si="21"/>
        <v>46422</v>
      </c>
      <c r="E504" s="25">
        <f t="shared" ca="1" si="22"/>
        <v>3760</v>
      </c>
      <c r="F504" s="25">
        <f t="shared" ca="1" si="23"/>
        <v>3809</v>
      </c>
      <c r="G504" s="26">
        <v>44075</v>
      </c>
    </row>
    <row r="505" spans="1:7" x14ac:dyDescent="0.3">
      <c r="A505" s="10" t="s">
        <v>530</v>
      </c>
      <c r="B505" s="11" t="s">
        <v>522</v>
      </c>
      <c r="C505" s="24">
        <v>1362</v>
      </c>
      <c r="D505" s="25">
        <f t="shared" ca="1" si="21"/>
        <v>63779</v>
      </c>
      <c r="E505" s="25">
        <f t="shared" ca="1" si="22"/>
        <v>3867</v>
      </c>
      <c r="F505" s="25">
        <f t="shared" ca="1" si="23"/>
        <v>3263</v>
      </c>
      <c r="G505" s="26">
        <v>44166</v>
      </c>
    </row>
    <row r="506" spans="1:7" x14ac:dyDescent="0.3">
      <c r="A506" s="10" t="s">
        <v>530</v>
      </c>
      <c r="B506" s="11" t="s">
        <v>522</v>
      </c>
      <c r="C506" s="24">
        <v>2565</v>
      </c>
      <c r="D506" s="25">
        <f t="shared" ca="1" si="21"/>
        <v>38080</v>
      </c>
      <c r="E506" s="25">
        <f t="shared" ca="1" si="22"/>
        <v>2506</v>
      </c>
      <c r="F506" s="25">
        <f t="shared" ca="1" si="23"/>
        <v>3952</v>
      </c>
      <c r="G506" s="26">
        <v>43831</v>
      </c>
    </row>
    <row r="507" spans="1:7" x14ac:dyDescent="0.3">
      <c r="A507" s="10" t="s">
        <v>530</v>
      </c>
      <c r="B507" s="11" t="s">
        <v>522</v>
      </c>
      <c r="C507" s="24">
        <v>2417</v>
      </c>
      <c r="D507" s="25">
        <f t="shared" ca="1" si="21"/>
        <v>47054</v>
      </c>
      <c r="E507" s="25">
        <f t="shared" ca="1" si="22"/>
        <v>1565</v>
      </c>
      <c r="F507" s="25">
        <f t="shared" ca="1" si="23"/>
        <v>2781</v>
      </c>
      <c r="G507" s="26">
        <v>43831</v>
      </c>
    </row>
    <row r="508" spans="1:7" x14ac:dyDescent="0.3">
      <c r="A508" s="10" t="s">
        <v>530</v>
      </c>
      <c r="B508" s="11" t="s">
        <v>522</v>
      </c>
      <c r="C508" s="24">
        <v>1038</v>
      </c>
      <c r="D508" s="25">
        <f t="shared" ca="1" si="21"/>
        <v>20839</v>
      </c>
      <c r="E508" s="25">
        <f t="shared" ca="1" si="22"/>
        <v>1445</v>
      </c>
      <c r="F508" s="25">
        <f t="shared" ca="1" si="23"/>
        <v>3440</v>
      </c>
      <c r="G508" s="26">
        <v>43983</v>
      </c>
    </row>
    <row r="509" spans="1:7" x14ac:dyDescent="0.3">
      <c r="A509" s="10" t="s">
        <v>530</v>
      </c>
      <c r="B509" s="11" t="s">
        <v>522</v>
      </c>
      <c r="C509" s="24">
        <v>591</v>
      </c>
      <c r="D509" s="25">
        <f t="shared" ca="1" si="21"/>
        <v>68976</v>
      </c>
      <c r="E509" s="25">
        <f t="shared" ca="1" si="22"/>
        <v>1312</v>
      </c>
      <c r="F509" s="25">
        <f t="shared" ca="1" si="23"/>
        <v>5642</v>
      </c>
      <c r="G509" s="26">
        <v>43952</v>
      </c>
    </row>
    <row r="510" spans="1:7" x14ac:dyDescent="0.3">
      <c r="A510" s="10" t="s">
        <v>530</v>
      </c>
      <c r="B510" s="11" t="s">
        <v>522</v>
      </c>
      <c r="C510" s="24">
        <v>1122</v>
      </c>
      <c r="D510" s="25">
        <f t="shared" ca="1" si="21"/>
        <v>64483</v>
      </c>
      <c r="E510" s="25">
        <f t="shared" ca="1" si="22"/>
        <v>766</v>
      </c>
      <c r="F510" s="25">
        <f t="shared" ca="1" si="23"/>
        <v>1806</v>
      </c>
      <c r="G510" s="26">
        <v>43891</v>
      </c>
    </row>
    <row r="511" spans="1:7" x14ac:dyDescent="0.3">
      <c r="A511" s="10" t="s">
        <v>530</v>
      </c>
      <c r="B511" s="11" t="s">
        <v>522</v>
      </c>
      <c r="C511" s="24">
        <v>1984</v>
      </c>
      <c r="D511" s="25">
        <f t="shared" ca="1" si="21"/>
        <v>27535</v>
      </c>
      <c r="E511" s="25">
        <f t="shared" ca="1" si="22"/>
        <v>1085</v>
      </c>
      <c r="F511" s="25">
        <f t="shared" ca="1" si="23"/>
        <v>4222</v>
      </c>
      <c r="G511" s="26">
        <v>44044</v>
      </c>
    </row>
    <row r="512" spans="1:7" x14ac:dyDescent="0.3">
      <c r="A512" s="10" t="s">
        <v>530</v>
      </c>
      <c r="B512" s="11" t="s">
        <v>522</v>
      </c>
      <c r="C512" s="24">
        <v>886</v>
      </c>
      <c r="D512" s="25">
        <f t="shared" ca="1" si="21"/>
        <v>74547</v>
      </c>
      <c r="E512" s="25">
        <f t="shared" ca="1" si="22"/>
        <v>2094</v>
      </c>
      <c r="F512" s="25">
        <f t="shared" ca="1" si="23"/>
        <v>2582</v>
      </c>
      <c r="G512" s="26">
        <v>43983</v>
      </c>
    </row>
    <row r="513" spans="1:7" x14ac:dyDescent="0.3">
      <c r="A513" s="10" t="s">
        <v>530</v>
      </c>
      <c r="B513" s="11" t="s">
        <v>522</v>
      </c>
      <c r="C513" s="24">
        <v>2156</v>
      </c>
      <c r="D513" s="25">
        <f t="shared" ca="1" si="21"/>
        <v>22353</v>
      </c>
      <c r="E513" s="25">
        <f t="shared" ca="1" si="22"/>
        <v>2301</v>
      </c>
      <c r="F513" s="25">
        <f t="shared" ca="1" si="23"/>
        <v>1095</v>
      </c>
      <c r="G513" s="26">
        <v>44105</v>
      </c>
    </row>
    <row r="514" spans="1:7" x14ac:dyDescent="0.3">
      <c r="A514" s="10" t="s">
        <v>530</v>
      </c>
      <c r="B514" s="11" t="s">
        <v>522</v>
      </c>
      <c r="C514" s="24">
        <v>905</v>
      </c>
      <c r="D514" s="25">
        <f t="shared" ca="1" si="21"/>
        <v>60381</v>
      </c>
      <c r="E514" s="25">
        <f t="shared" ca="1" si="22"/>
        <v>2421</v>
      </c>
      <c r="F514" s="25">
        <f t="shared" ca="1" si="23"/>
        <v>1961</v>
      </c>
      <c r="G514" s="26">
        <v>44105</v>
      </c>
    </row>
    <row r="515" spans="1:7" x14ac:dyDescent="0.3">
      <c r="A515" s="10" t="s">
        <v>530</v>
      </c>
      <c r="B515" s="11" t="s">
        <v>522</v>
      </c>
      <c r="C515" s="24">
        <v>2150</v>
      </c>
      <c r="D515" s="25">
        <f t="shared" ref="D515:D578" ca="1" si="24">RANDBETWEEN(10000,80000)</f>
        <v>10694</v>
      </c>
      <c r="E515" s="25">
        <f t="shared" ref="E515:E578" ca="1" si="25">RANDBETWEEN(80,4000)</f>
        <v>1717</v>
      </c>
      <c r="F515" s="25">
        <f t="shared" ref="F515:F578" ca="1" si="26">RANDBETWEEN(1000,6000)</f>
        <v>2271</v>
      </c>
      <c r="G515" s="26">
        <v>44136</v>
      </c>
    </row>
    <row r="516" spans="1:7" x14ac:dyDescent="0.3">
      <c r="A516" s="10" t="s">
        <v>530</v>
      </c>
      <c r="B516" s="11" t="s">
        <v>522</v>
      </c>
      <c r="C516" s="24">
        <v>1197</v>
      </c>
      <c r="D516" s="25">
        <f t="shared" ca="1" si="24"/>
        <v>33762</v>
      </c>
      <c r="E516" s="25">
        <f t="shared" ca="1" si="25"/>
        <v>724</v>
      </c>
      <c r="F516" s="25">
        <f t="shared" ca="1" si="26"/>
        <v>2175</v>
      </c>
      <c r="G516" s="26">
        <v>44136</v>
      </c>
    </row>
    <row r="517" spans="1:7" x14ac:dyDescent="0.3">
      <c r="A517" s="10" t="s">
        <v>530</v>
      </c>
      <c r="B517" s="11" t="s">
        <v>522</v>
      </c>
      <c r="C517" s="24">
        <v>1233</v>
      </c>
      <c r="D517" s="25">
        <f t="shared" ca="1" si="24"/>
        <v>36310</v>
      </c>
      <c r="E517" s="25">
        <f t="shared" ca="1" si="25"/>
        <v>3891</v>
      </c>
      <c r="F517" s="25">
        <f t="shared" ca="1" si="26"/>
        <v>1889</v>
      </c>
      <c r="G517" s="26">
        <v>44166</v>
      </c>
    </row>
    <row r="518" spans="1:7" x14ac:dyDescent="0.3">
      <c r="A518" s="10" t="s">
        <v>530</v>
      </c>
      <c r="B518" s="11" t="s">
        <v>522</v>
      </c>
      <c r="C518" s="24">
        <v>571</v>
      </c>
      <c r="D518" s="25">
        <f t="shared" ca="1" si="24"/>
        <v>75237</v>
      </c>
      <c r="E518" s="25">
        <f t="shared" ca="1" si="25"/>
        <v>2903</v>
      </c>
      <c r="F518" s="25">
        <f t="shared" ca="1" si="26"/>
        <v>2727</v>
      </c>
      <c r="G518" s="26">
        <v>44013</v>
      </c>
    </row>
    <row r="519" spans="1:7" x14ac:dyDescent="0.3">
      <c r="A519" s="10" t="s">
        <v>530</v>
      </c>
      <c r="B519" s="11" t="s">
        <v>522</v>
      </c>
      <c r="C519" s="24">
        <v>260</v>
      </c>
      <c r="D519" s="25">
        <f t="shared" ca="1" si="24"/>
        <v>20142</v>
      </c>
      <c r="E519" s="25">
        <f t="shared" ca="1" si="25"/>
        <v>3832</v>
      </c>
      <c r="F519" s="25">
        <f t="shared" ca="1" si="26"/>
        <v>3630</v>
      </c>
      <c r="G519" s="26">
        <v>43862</v>
      </c>
    </row>
    <row r="520" spans="1:7" x14ac:dyDescent="0.3">
      <c r="A520" s="10" t="s">
        <v>530</v>
      </c>
      <c r="B520" s="11" t="s">
        <v>522</v>
      </c>
      <c r="C520" s="24">
        <v>2535</v>
      </c>
      <c r="D520" s="25">
        <f t="shared" ca="1" si="24"/>
        <v>50174</v>
      </c>
      <c r="E520" s="25">
        <f t="shared" ca="1" si="25"/>
        <v>1373</v>
      </c>
      <c r="F520" s="25">
        <f t="shared" ca="1" si="26"/>
        <v>3863</v>
      </c>
      <c r="G520" s="26">
        <v>43922</v>
      </c>
    </row>
    <row r="521" spans="1:7" x14ac:dyDescent="0.3">
      <c r="A521" s="10" t="s">
        <v>530</v>
      </c>
      <c r="B521" s="11" t="s">
        <v>522</v>
      </c>
      <c r="C521" s="24">
        <v>2851</v>
      </c>
      <c r="D521" s="25">
        <f t="shared" ca="1" si="24"/>
        <v>48759</v>
      </c>
      <c r="E521" s="25">
        <f t="shared" ca="1" si="25"/>
        <v>1142</v>
      </c>
      <c r="F521" s="25">
        <f t="shared" ca="1" si="26"/>
        <v>2280</v>
      </c>
      <c r="G521" s="26">
        <v>43952</v>
      </c>
    </row>
    <row r="522" spans="1:7" x14ac:dyDescent="0.3">
      <c r="A522" s="10" t="s">
        <v>530</v>
      </c>
      <c r="B522" s="11" t="s">
        <v>523</v>
      </c>
      <c r="C522" s="24">
        <v>2470</v>
      </c>
      <c r="D522" s="25">
        <f t="shared" ca="1" si="24"/>
        <v>25670</v>
      </c>
      <c r="E522" s="25">
        <f t="shared" ca="1" si="25"/>
        <v>726</v>
      </c>
      <c r="F522" s="25">
        <f t="shared" ca="1" si="26"/>
        <v>5898</v>
      </c>
      <c r="G522" s="26">
        <v>43983</v>
      </c>
    </row>
    <row r="523" spans="1:7" x14ac:dyDescent="0.3">
      <c r="A523" s="10" t="s">
        <v>530</v>
      </c>
      <c r="B523" s="11" t="s">
        <v>523</v>
      </c>
      <c r="C523" s="24">
        <v>958</v>
      </c>
      <c r="D523" s="25">
        <f t="shared" ca="1" si="24"/>
        <v>15216</v>
      </c>
      <c r="E523" s="25">
        <f t="shared" ca="1" si="25"/>
        <v>3031</v>
      </c>
      <c r="F523" s="25">
        <f t="shared" ca="1" si="26"/>
        <v>1102</v>
      </c>
      <c r="G523" s="26">
        <v>44044</v>
      </c>
    </row>
    <row r="524" spans="1:7" x14ac:dyDescent="0.3">
      <c r="A524" s="10" t="s">
        <v>530</v>
      </c>
      <c r="B524" s="11" t="s">
        <v>523</v>
      </c>
      <c r="C524" s="24">
        <v>2214</v>
      </c>
      <c r="D524" s="25">
        <f t="shared" ca="1" si="24"/>
        <v>38938</v>
      </c>
      <c r="E524" s="25">
        <f t="shared" ca="1" si="25"/>
        <v>1493</v>
      </c>
      <c r="F524" s="25">
        <f t="shared" ca="1" si="26"/>
        <v>2008</v>
      </c>
      <c r="G524" s="26">
        <v>43891</v>
      </c>
    </row>
    <row r="525" spans="1:7" x14ac:dyDescent="0.3">
      <c r="A525" s="10" t="s">
        <v>530</v>
      </c>
      <c r="B525" s="11" t="s">
        <v>523</v>
      </c>
      <c r="C525" s="24">
        <v>690</v>
      </c>
      <c r="D525" s="25">
        <f t="shared" ca="1" si="24"/>
        <v>21847</v>
      </c>
      <c r="E525" s="25">
        <f t="shared" ca="1" si="25"/>
        <v>3817</v>
      </c>
      <c r="F525" s="25">
        <f t="shared" ca="1" si="26"/>
        <v>2759</v>
      </c>
      <c r="G525" s="26">
        <v>44136</v>
      </c>
    </row>
    <row r="526" spans="1:7" x14ac:dyDescent="0.3">
      <c r="A526" s="10" t="s">
        <v>530</v>
      </c>
      <c r="B526" s="11" t="s">
        <v>523</v>
      </c>
      <c r="C526" s="24">
        <v>2031</v>
      </c>
      <c r="D526" s="25">
        <f t="shared" ca="1" si="24"/>
        <v>61132</v>
      </c>
      <c r="E526" s="25">
        <f t="shared" ca="1" si="25"/>
        <v>1131</v>
      </c>
      <c r="F526" s="25">
        <f t="shared" ca="1" si="26"/>
        <v>3321</v>
      </c>
      <c r="G526" s="26">
        <v>44105</v>
      </c>
    </row>
    <row r="527" spans="1:7" x14ac:dyDescent="0.3">
      <c r="A527" s="10" t="s">
        <v>530</v>
      </c>
      <c r="B527" s="11" t="s">
        <v>523</v>
      </c>
      <c r="C527" s="24">
        <v>1138</v>
      </c>
      <c r="D527" s="25">
        <f t="shared" ca="1" si="24"/>
        <v>36544</v>
      </c>
      <c r="E527" s="25">
        <f t="shared" ca="1" si="25"/>
        <v>3722</v>
      </c>
      <c r="F527" s="25">
        <f t="shared" ca="1" si="26"/>
        <v>1776</v>
      </c>
      <c r="G527" s="26">
        <v>44166</v>
      </c>
    </row>
    <row r="528" spans="1:7" x14ac:dyDescent="0.3">
      <c r="A528" s="10" t="s">
        <v>530</v>
      </c>
      <c r="B528" s="11" t="s">
        <v>523</v>
      </c>
      <c r="C528" s="24">
        <v>980</v>
      </c>
      <c r="D528" s="25">
        <f t="shared" ca="1" si="24"/>
        <v>69573</v>
      </c>
      <c r="E528" s="25">
        <f t="shared" ca="1" si="25"/>
        <v>3352</v>
      </c>
      <c r="F528" s="25">
        <f t="shared" ca="1" si="26"/>
        <v>5625</v>
      </c>
      <c r="G528" s="26">
        <v>43922</v>
      </c>
    </row>
    <row r="529" spans="1:7" x14ac:dyDescent="0.3">
      <c r="A529" s="10" t="s">
        <v>530</v>
      </c>
      <c r="B529" s="11" t="s">
        <v>523</v>
      </c>
      <c r="C529" s="24">
        <v>2340</v>
      </c>
      <c r="D529" s="25">
        <f t="shared" ca="1" si="24"/>
        <v>30426</v>
      </c>
      <c r="E529" s="25">
        <f t="shared" ca="1" si="25"/>
        <v>2464</v>
      </c>
      <c r="F529" s="25">
        <f t="shared" ca="1" si="26"/>
        <v>4728</v>
      </c>
      <c r="G529" s="26">
        <v>43831</v>
      </c>
    </row>
    <row r="530" spans="1:7" x14ac:dyDescent="0.3">
      <c r="A530" s="10" t="s">
        <v>530</v>
      </c>
      <c r="B530" s="11" t="s">
        <v>523</v>
      </c>
      <c r="C530" s="24">
        <v>2157</v>
      </c>
      <c r="D530" s="25">
        <f t="shared" ca="1" si="24"/>
        <v>11005</v>
      </c>
      <c r="E530" s="25">
        <f t="shared" ca="1" si="25"/>
        <v>3290</v>
      </c>
      <c r="F530" s="25">
        <f t="shared" ca="1" si="26"/>
        <v>3704</v>
      </c>
      <c r="G530" s="26">
        <v>44166</v>
      </c>
    </row>
    <row r="531" spans="1:7" x14ac:dyDescent="0.3">
      <c r="A531" s="10" t="s">
        <v>530</v>
      </c>
      <c r="B531" s="11" t="s">
        <v>523</v>
      </c>
      <c r="C531" s="24">
        <v>2420</v>
      </c>
      <c r="D531" s="25">
        <f t="shared" ca="1" si="24"/>
        <v>65150</v>
      </c>
      <c r="E531" s="25">
        <f t="shared" ca="1" si="25"/>
        <v>3858</v>
      </c>
      <c r="F531" s="25">
        <f t="shared" ca="1" si="26"/>
        <v>1862</v>
      </c>
      <c r="G531" s="26">
        <v>44075</v>
      </c>
    </row>
    <row r="532" spans="1:7" x14ac:dyDescent="0.3">
      <c r="A532" s="10" t="s">
        <v>530</v>
      </c>
      <c r="B532" s="11" t="s">
        <v>523</v>
      </c>
      <c r="C532" s="24">
        <v>2661</v>
      </c>
      <c r="D532" s="25">
        <f t="shared" ca="1" si="24"/>
        <v>71588</v>
      </c>
      <c r="E532" s="25">
        <f t="shared" ca="1" si="25"/>
        <v>3195</v>
      </c>
      <c r="F532" s="25">
        <f t="shared" ca="1" si="26"/>
        <v>4419</v>
      </c>
      <c r="G532" s="26">
        <v>43952</v>
      </c>
    </row>
    <row r="533" spans="1:7" x14ac:dyDescent="0.3">
      <c r="A533" s="10" t="s">
        <v>530</v>
      </c>
      <c r="B533" s="11" t="s">
        <v>523</v>
      </c>
      <c r="C533" s="24">
        <v>604</v>
      </c>
      <c r="D533" s="25">
        <f t="shared" ca="1" si="24"/>
        <v>38376</v>
      </c>
      <c r="E533" s="25">
        <f t="shared" ca="1" si="25"/>
        <v>1406</v>
      </c>
      <c r="F533" s="25">
        <f t="shared" ca="1" si="26"/>
        <v>3832</v>
      </c>
      <c r="G533" s="26">
        <v>43983</v>
      </c>
    </row>
    <row r="534" spans="1:7" x14ac:dyDescent="0.3">
      <c r="A534" s="10" t="s">
        <v>530</v>
      </c>
      <c r="B534" s="11" t="s">
        <v>523</v>
      </c>
      <c r="C534" s="24">
        <v>2255</v>
      </c>
      <c r="D534" s="25">
        <f t="shared" ca="1" si="24"/>
        <v>52876</v>
      </c>
      <c r="E534" s="25">
        <f t="shared" ca="1" si="25"/>
        <v>3588</v>
      </c>
      <c r="F534" s="25">
        <f t="shared" ca="1" si="26"/>
        <v>1613</v>
      </c>
      <c r="G534" s="26">
        <v>44013</v>
      </c>
    </row>
    <row r="535" spans="1:7" x14ac:dyDescent="0.3">
      <c r="A535" s="10" t="s">
        <v>530</v>
      </c>
      <c r="B535" s="11" t="s">
        <v>523</v>
      </c>
      <c r="C535" s="24">
        <v>546</v>
      </c>
      <c r="D535" s="25">
        <f t="shared" ca="1" si="24"/>
        <v>22720</v>
      </c>
      <c r="E535" s="25">
        <f t="shared" ca="1" si="25"/>
        <v>3273</v>
      </c>
      <c r="F535" s="25">
        <f t="shared" ca="1" si="26"/>
        <v>3239</v>
      </c>
      <c r="G535" s="26">
        <v>44105</v>
      </c>
    </row>
    <row r="536" spans="1:7" x14ac:dyDescent="0.3">
      <c r="A536" s="10" t="s">
        <v>530</v>
      </c>
      <c r="B536" s="11" t="s">
        <v>523</v>
      </c>
      <c r="C536" s="24">
        <v>1368</v>
      </c>
      <c r="D536" s="25">
        <f t="shared" ca="1" si="24"/>
        <v>77772</v>
      </c>
      <c r="E536" s="25">
        <f t="shared" ca="1" si="25"/>
        <v>2091</v>
      </c>
      <c r="F536" s="25">
        <f t="shared" ca="1" si="26"/>
        <v>5542</v>
      </c>
      <c r="G536" s="26">
        <v>43862</v>
      </c>
    </row>
    <row r="537" spans="1:7" x14ac:dyDescent="0.3">
      <c r="A537" s="10" t="s">
        <v>530</v>
      </c>
      <c r="B537" s="11" t="s">
        <v>524</v>
      </c>
      <c r="C537" s="24">
        <v>1101</v>
      </c>
      <c r="D537" s="25">
        <f t="shared" ca="1" si="24"/>
        <v>18032</v>
      </c>
      <c r="E537" s="25">
        <f t="shared" ca="1" si="25"/>
        <v>928</v>
      </c>
      <c r="F537" s="25">
        <f t="shared" ca="1" si="26"/>
        <v>3531</v>
      </c>
      <c r="G537" s="26">
        <v>43891</v>
      </c>
    </row>
    <row r="538" spans="1:7" x14ac:dyDescent="0.3">
      <c r="A538" s="10" t="s">
        <v>530</v>
      </c>
      <c r="B538" s="11" t="s">
        <v>524</v>
      </c>
      <c r="C538" s="24">
        <v>1865</v>
      </c>
      <c r="D538" s="25">
        <f t="shared" ca="1" si="24"/>
        <v>59088</v>
      </c>
      <c r="E538" s="25">
        <f t="shared" ca="1" si="25"/>
        <v>3700</v>
      </c>
      <c r="F538" s="25">
        <f t="shared" ca="1" si="26"/>
        <v>5568</v>
      </c>
      <c r="G538" s="26">
        <v>43862</v>
      </c>
    </row>
    <row r="539" spans="1:7" x14ac:dyDescent="0.3">
      <c r="A539" s="10" t="s">
        <v>530</v>
      </c>
      <c r="B539" s="11" t="s">
        <v>524</v>
      </c>
      <c r="C539" s="24">
        <v>1074</v>
      </c>
      <c r="D539" s="25">
        <f t="shared" ca="1" si="24"/>
        <v>27160</v>
      </c>
      <c r="E539" s="25">
        <f t="shared" ca="1" si="25"/>
        <v>3019</v>
      </c>
      <c r="F539" s="25">
        <f t="shared" ca="1" si="26"/>
        <v>2887</v>
      </c>
      <c r="G539" s="26">
        <v>43922</v>
      </c>
    </row>
    <row r="540" spans="1:7" x14ac:dyDescent="0.3">
      <c r="A540" s="10" t="s">
        <v>530</v>
      </c>
      <c r="B540" s="11" t="s">
        <v>524</v>
      </c>
      <c r="C540" s="24">
        <v>1683</v>
      </c>
      <c r="D540" s="25">
        <f t="shared" ca="1" si="24"/>
        <v>50250</v>
      </c>
      <c r="E540" s="25">
        <f t="shared" ca="1" si="25"/>
        <v>3500</v>
      </c>
      <c r="F540" s="25">
        <f t="shared" ca="1" si="26"/>
        <v>2402</v>
      </c>
      <c r="G540" s="26">
        <v>44013</v>
      </c>
    </row>
    <row r="541" spans="1:7" x14ac:dyDescent="0.3">
      <c r="A541" s="10" t="s">
        <v>530</v>
      </c>
      <c r="B541" s="11" t="s">
        <v>524</v>
      </c>
      <c r="C541" s="24">
        <v>1123</v>
      </c>
      <c r="D541" s="25">
        <f t="shared" ca="1" si="24"/>
        <v>39818</v>
      </c>
      <c r="E541" s="25">
        <f t="shared" ca="1" si="25"/>
        <v>116</v>
      </c>
      <c r="F541" s="25">
        <f t="shared" ca="1" si="26"/>
        <v>4913</v>
      </c>
      <c r="G541" s="26">
        <v>44044</v>
      </c>
    </row>
    <row r="542" spans="1:7" x14ac:dyDescent="0.3">
      <c r="A542" s="10" t="s">
        <v>530</v>
      </c>
      <c r="B542" s="11" t="s">
        <v>524</v>
      </c>
      <c r="C542" s="24">
        <v>1679</v>
      </c>
      <c r="D542" s="25">
        <f t="shared" ca="1" si="24"/>
        <v>43336</v>
      </c>
      <c r="E542" s="25">
        <f t="shared" ca="1" si="25"/>
        <v>202</v>
      </c>
      <c r="F542" s="25">
        <f t="shared" ca="1" si="26"/>
        <v>1734</v>
      </c>
      <c r="G542" s="26">
        <v>44075</v>
      </c>
    </row>
    <row r="543" spans="1:7" x14ac:dyDescent="0.3">
      <c r="A543" s="10" t="s">
        <v>530</v>
      </c>
      <c r="B543" s="11" t="s">
        <v>524</v>
      </c>
      <c r="C543" s="24">
        <v>2460</v>
      </c>
      <c r="D543" s="25">
        <f t="shared" ca="1" si="24"/>
        <v>61803</v>
      </c>
      <c r="E543" s="25">
        <f t="shared" ca="1" si="25"/>
        <v>651</v>
      </c>
      <c r="F543" s="25">
        <f t="shared" ca="1" si="26"/>
        <v>1905</v>
      </c>
      <c r="G543" s="26">
        <v>43983</v>
      </c>
    </row>
    <row r="544" spans="1:7" x14ac:dyDescent="0.3">
      <c r="A544" s="10" t="s">
        <v>530</v>
      </c>
      <c r="B544" s="11" t="s">
        <v>524</v>
      </c>
      <c r="C544" s="24">
        <v>635</v>
      </c>
      <c r="D544" s="25">
        <f t="shared" ca="1" si="24"/>
        <v>61170</v>
      </c>
      <c r="E544" s="25">
        <f t="shared" ca="1" si="25"/>
        <v>1927</v>
      </c>
      <c r="F544" s="25">
        <f t="shared" ca="1" si="26"/>
        <v>1605</v>
      </c>
      <c r="G544" s="26">
        <v>44166</v>
      </c>
    </row>
    <row r="545" spans="1:7" x14ac:dyDescent="0.3">
      <c r="A545" s="10" t="s">
        <v>530</v>
      </c>
      <c r="B545" s="11" t="s">
        <v>524</v>
      </c>
      <c r="C545" s="24">
        <v>1694</v>
      </c>
      <c r="D545" s="25">
        <f t="shared" ca="1" si="24"/>
        <v>12220</v>
      </c>
      <c r="E545" s="25">
        <f t="shared" ca="1" si="25"/>
        <v>3268</v>
      </c>
      <c r="F545" s="25">
        <f t="shared" ca="1" si="26"/>
        <v>1688</v>
      </c>
      <c r="G545" s="26">
        <v>44136</v>
      </c>
    </row>
    <row r="546" spans="1:7" x14ac:dyDescent="0.3">
      <c r="A546" s="10" t="s">
        <v>530</v>
      </c>
      <c r="B546" s="11" t="s">
        <v>524</v>
      </c>
      <c r="C546" s="24">
        <v>1038</v>
      </c>
      <c r="D546" s="25">
        <f t="shared" ca="1" si="24"/>
        <v>66606</v>
      </c>
      <c r="E546" s="25">
        <f t="shared" ca="1" si="25"/>
        <v>3779</v>
      </c>
      <c r="F546" s="25">
        <f t="shared" ca="1" si="26"/>
        <v>5994</v>
      </c>
      <c r="G546" s="26">
        <v>43983</v>
      </c>
    </row>
    <row r="547" spans="1:7" x14ac:dyDescent="0.3">
      <c r="A547" s="10" t="s">
        <v>530</v>
      </c>
      <c r="B547" s="11" t="s">
        <v>524</v>
      </c>
      <c r="C547" s="24">
        <v>2039</v>
      </c>
      <c r="D547" s="25">
        <f t="shared" ca="1" si="24"/>
        <v>48312</v>
      </c>
      <c r="E547" s="25">
        <f t="shared" ca="1" si="25"/>
        <v>2023</v>
      </c>
      <c r="F547" s="25">
        <f t="shared" ca="1" si="26"/>
        <v>1337</v>
      </c>
      <c r="G547" s="26">
        <v>43952</v>
      </c>
    </row>
    <row r="548" spans="1:7" x14ac:dyDescent="0.3">
      <c r="A548" s="10" t="s">
        <v>530</v>
      </c>
      <c r="B548" s="11" t="s">
        <v>524</v>
      </c>
      <c r="C548" s="24">
        <v>2629</v>
      </c>
      <c r="D548" s="25">
        <f t="shared" ca="1" si="24"/>
        <v>63615</v>
      </c>
      <c r="E548" s="25">
        <f t="shared" ca="1" si="25"/>
        <v>303</v>
      </c>
      <c r="F548" s="25">
        <f t="shared" ca="1" si="26"/>
        <v>2512</v>
      </c>
      <c r="G548" s="26">
        <v>43831</v>
      </c>
    </row>
    <row r="549" spans="1:7" x14ac:dyDescent="0.3">
      <c r="A549" s="10" t="s">
        <v>530</v>
      </c>
      <c r="B549" s="11" t="s">
        <v>524</v>
      </c>
      <c r="C549" s="24">
        <v>2157</v>
      </c>
      <c r="D549" s="25">
        <f t="shared" ca="1" si="24"/>
        <v>48420</v>
      </c>
      <c r="E549" s="25">
        <f t="shared" ca="1" si="25"/>
        <v>3440</v>
      </c>
      <c r="F549" s="25">
        <f t="shared" ca="1" si="26"/>
        <v>2402</v>
      </c>
      <c r="G549" s="26">
        <v>44166</v>
      </c>
    </row>
    <row r="550" spans="1:7" x14ac:dyDescent="0.3">
      <c r="A550" s="10" t="s">
        <v>530</v>
      </c>
      <c r="B550" s="11" t="s">
        <v>524</v>
      </c>
      <c r="C550" s="24">
        <v>410</v>
      </c>
      <c r="D550" s="25">
        <f t="shared" ca="1" si="24"/>
        <v>48546</v>
      </c>
      <c r="E550" s="25">
        <f t="shared" ca="1" si="25"/>
        <v>1713</v>
      </c>
      <c r="F550" s="25">
        <f t="shared" ca="1" si="26"/>
        <v>5816</v>
      </c>
      <c r="G550" s="26">
        <v>44105</v>
      </c>
    </row>
    <row r="551" spans="1:7" x14ac:dyDescent="0.3">
      <c r="A551" s="10" t="s">
        <v>530</v>
      </c>
      <c r="B551" s="11" t="s">
        <v>524</v>
      </c>
      <c r="C551" s="24">
        <v>546</v>
      </c>
      <c r="D551" s="25">
        <f t="shared" ca="1" si="24"/>
        <v>32811</v>
      </c>
      <c r="E551" s="25">
        <f t="shared" ca="1" si="25"/>
        <v>2291</v>
      </c>
      <c r="F551" s="25">
        <f t="shared" ca="1" si="26"/>
        <v>4598</v>
      </c>
      <c r="G551" s="26">
        <v>44105</v>
      </c>
    </row>
    <row r="552" spans="1:7" x14ac:dyDescent="0.3">
      <c r="A552" s="10" t="s">
        <v>530</v>
      </c>
      <c r="B552" s="11" t="s">
        <v>525</v>
      </c>
      <c r="C552" s="24">
        <v>2470</v>
      </c>
      <c r="D552" s="25">
        <f t="shared" ca="1" si="24"/>
        <v>37753</v>
      </c>
      <c r="E552" s="25">
        <f t="shared" ca="1" si="25"/>
        <v>1576</v>
      </c>
      <c r="F552" s="25">
        <f t="shared" ca="1" si="26"/>
        <v>4104</v>
      </c>
      <c r="G552" s="26">
        <v>43983</v>
      </c>
    </row>
    <row r="553" spans="1:7" x14ac:dyDescent="0.3">
      <c r="A553" s="10" t="s">
        <v>530</v>
      </c>
      <c r="B553" s="11" t="s">
        <v>525</v>
      </c>
      <c r="C553" s="24">
        <v>1210</v>
      </c>
      <c r="D553" s="25">
        <f t="shared" ca="1" si="24"/>
        <v>70064</v>
      </c>
      <c r="E553" s="25">
        <f t="shared" ca="1" si="25"/>
        <v>3780</v>
      </c>
      <c r="F553" s="25">
        <f t="shared" ca="1" si="26"/>
        <v>4891</v>
      </c>
      <c r="G553" s="26">
        <v>43891</v>
      </c>
    </row>
    <row r="554" spans="1:7" x14ac:dyDescent="0.3">
      <c r="A554" s="10" t="s">
        <v>530</v>
      </c>
      <c r="B554" s="11" t="s">
        <v>525</v>
      </c>
      <c r="C554" s="24">
        <v>1397</v>
      </c>
      <c r="D554" s="25">
        <f t="shared" ca="1" si="24"/>
        <v>32440</v>
      </c>
      <c r="E554" s="25">
        <f t="shared" ca="1" si="25"/>
        <v>3958</v>
      </c>
      <c r="F554" s="25">
        <f t="shared" ca="1" si="26"/>
        <v>3881</v>
      </c>
      <c r="G554" s="26">
        <v>44105</v>
      </c>
    </row>
    <row r="555" spans="1:7" x14ac:dyDescent="0.3">
      <c r="A555" s="10" t="s">
        <v>530</v>
      </c>
      <c r="B555" s="11" t="s">
        <v>525</v>
      </c>
      <c r="C555" s="24">
        <v>2791</v>
      </c>
      <c r="D555" s="25">
        <f t="shared" ca="1" si="24"/>
        <v>46467</v>
      </c>
      <c r="E555" s="25">
        <f t="shared" ca="1" si="25"/>
        <v>932</v>
      </c>
      <c r="F555" s="25">
        <f t="shared" ca="1" si="26"/>
        <v>1457</v>
      </c>
      <c r="G555" s="26">
        <v>44136</v>
      </c>
    </row>
    <row r="556" spans="1:7" x14ac:dyDescent="0.3">
      <c r="A556" s="10" t="s">
        <v>530</v>
      </c>
      <c r="B556" s="11" t="s">
        <v>525</v>
      </c>
      <c r="C556" s="24">
        <v>562</v>
      </c>
      <c r="D556" s="25">
        <f t="shared" ca="1" si="24"/>
        <v>64938</v>
      </c>
      <c r="E556" s="25">
        <f t="shared" ca="1" si="25"/>
        <v>2868</v>
      </c>
      <c r="F556" s="25">
        <f t="shared" ca="1" si="26"/>
        <v>5070</v>
      </c>
      <c r="G556" s="26">
        <v>44075</v>
      </c>
    </row>
    <row r="557" spans="1:7" x14ac:dyDescent="0.3">
      <c r="A557" s="10" t="s">
        <v>530</v>
      </c>
      <c r="B557" s="11" t="s">
        <v>525</v>
      </c>
      <c r="C557" s="24">
        <v>727</v>
      </c>
      <c r="D557" s="25">
        <f t="shared" ca="1" si="24"/>
        <v>26465</v>
      </c>
      <c r="E557" s="25">
        <f t="shared" ca="1" si="25"/>
        <v>2819</v>
      </c>
      <c r="F557" s="25">
        <f t="shared" ca="1" si="26"/>
        <v>1849</v>
      </c>
      <c r="G557" s="26">
        <v>43862</v>
      </c>
    </row>
    <row r="558" spans="1:7" x14ac:dyDescent="0.3">
      <c r="A558" s="10" t="s">
        <v>530</v>
      </c>
      <c r="B558" s="11" t="s">
        <v>525</v>
      </c>
      <c r="C558" s="24">
        <v>1540</v>
      </c>
      <c r="D558" s="25">
        <f t="shared" ca="1" si="24"/>
        <v>63676</v>
      </c>
      <c r="E558" s="25">
        <f t="shared" ca="1" si="25"/>
        <v>3548</v>
      </c>
      <c r="F558" s="25">
        <f t="shared" ca="1" si="26"/>
        <v>4952</v>
      </c>
      <c r="G558" s="26">
        <v>44044</v>
      </c>
    </row>
    <row r="559" spans="1:7" x14ac:dyDescent="0.3">
      <c r="A559" s="10" t="s">
        <v>530</v>
      </c>
      <c r="B559" s="11" t="s">
        <v>525</v>
      </c>
      <c r="C559" s="24">
        <v>1362</v>
      </c>
      <c r="D559" s="25">
        <f t="shared" ca="1" si="24"/>
        <v>10292</v>
      </c>
      <c r="E559" s="25">
        <f t="shared" ca="1" si="25"/>
        <v>529</v>
      </c>
      <c r="F559" s="25">
        <f t="shared" ca="1" si="26"/>
        <v>3271</v>
      </c>
      <c r="G559" s="26">
        <v>44166</v>
      </c>
    </row>
    <row r="560" spans="1:7" x14ac:dyDescent="0.3">
      <c r="A560" s="10" t="s">
        <v>530</v>
      </c>
      <c r="B560" s="11" t="s">
        <v>525</v>
      </c>
      <c r="C560" s="24">
        <v>521</v>
      </c>
      <c r="D560" s="25">
        <f t="shared" ca="1" si="24"/>
        <v>22133</v>
      </c>
      <c r="E560" s="25">
        <f t="shared" ca="1" si="25"/>
        <v>3731</v>
      </c>
      <c r="F560" s="25">
        <f t="shared" ca="1" si="26"/>
        <v>3745</v>
      </c>
      <c r="G560" s="26">
        <v>44166</v>
      </c>
    </row>
    <row r="561" spans="1:7" x14ac:dyDescent="0.3">
      <c r="A561" s="10" t="s">
        <v>530</v>
      </c>
      <c r="B561" s="11" t="s">
        <v>525</v>
      </c>
      <c r="C561" s="24">
        <v>886</v>
      </c>
      <c r="D561" s="25">
        <f t="shared" ca="1" si="24"/>
        <v>66297</v>
      </c>
      <c r="E561" s="25">
        <f t="shared" ca="1" si="25"/>
        <v>3619</v>
      </c>
      <c r="F561" s="25">
        <f t="shared" ca="1" si="26"/>
        <v>5304</v>
      </c>
      <c r="G561" s="26">
        <v>43983</v>
      </c>
    </row>
    <row r="562" spans="1:7" x14ac:dyDescent="0.3">
      <c r="A562" s="10" t="s">
        <v>530</v>
      </c>
      <c r="B562" s="11" t="s">
        <v>525</v>
      </c>
      <c r="C562" s="24">
        <v>2156</v>
      </c>
      <c r="D562" s="25">
        <f t="shared" ca="1" si="24"/>
        <v>53789</v>
      </c>
      <c r="E562" s="25">
        <f t="shared" ca="1" si="25"/>
        <v>3441</v>
      </c>
      <c r="F562" s="25">
        <f t="shared" ca="1" si="26"/>
        <v>5818</v>
      </c>
      <c r="G562" s="26">
        <v>44105</v>
      </c>
    </row>
    <row r="563" spans="1:7" x14ac:dyDescent="0.3">
      <c r="A563" s="10" t="s">
        <v>530</v>
      </c>
      <c r="B563" s="11" t="s">
        <v>525</v>
      </c>
      <c r="C563" s="24">
        <v>2579</v>
      </c>
      <c r="D563" s="25">
        <f t="shared" ca="1" si="24"/>
        <v>75733</v>
      </c>
      <c r="E563" s="25">
        <f t="shared" ca="1" si="25"/>
        <v>3232</v>
      </c>
      <c r="F563" s="25">
        <f t="shared" ca="1" si="26"/>
        <v>5765</v>
      </c>
      <c r="G563" s="26">
        <v>43922</v>
      </c>
    </row>
    <row r="564" spans="1:7" x14ac:dyDescent="0.3">
      <c r="A564" s="10" t="s">
        <v>530</v>
      </c>
      <c r="B564" s="11" t="s">
        <v>525</v>
      </c>
      <c r="C564" s="24">
        <v>801</v>
      </c>
      <c r="D564" s="25">
        <f t="shared" ca="1" si="24"/>
        <v>29013</v>
      </c>
      <c r="E564" s="25">
        <f t="shared" ca="1" si="25"/>
        <v>814</v>
      </c>
      <c r="F564" s="25">
        <f t="shared" ca="1" si="26"/>
        <v>4621</v>
      </c>
      <c r="G564" s="26">
        <v>44013</v>
      </c>
    </row>
    <row r="565" spans="1:7" x14ac:dyDescent="0.3">
      <c r="A565" s="10" t="s">
        <v>530</v>
      </c>
      <c r="B565" s="11" t="s">
        <v>526</v>
      </c>
      <c r="C565" s="24">
        <v>1397</v>
      </c>
      <c r="D565" s="25">
        <f t="shared" ca="1" si="24"/>
        <v>56797</v>
      </c>
      <c r="E565" s="25">
        <f t="shared" ca="1" si="25"/>
        <v>1061</v>
      </c>
      <c r="F565" s="25">
        <f t="shared" ca="1" si="26"/>
        <v>5096</v>
      </c>
      <c r="G565" s="26">
        <v>44105</v>
      </c>
    </row>
    <row r="566" spans="1:7" x14ac:dyDescent="0.3">
      <c r="A566" s="10" t="s">
        <v>530</v>
      </c>
      <c r="B566" s="11" t="s">
        <v>526</v>
      </c>
      <c r="C566" s="24">
        <v>662</v>
      </c>
      <c r="D566" s="25">
        <f t="shared" ca="1" si="24"/>
        <v>56036</v>
      </c>
      <c r="E566" s="25">
        <f t="shared" ca="1" si="25"/>
        <v>1656</v>
      </c>
      <c r="F566" s="25">
        <f t="shared" ca="1" si="26"/>
        <v>5233</v>
      </c>
      <c r="G566" s="26">
        <v>43983</v>
      </c>
    </row>
    <row r="567" spans="1:7" x14ac:dyDescent="0.3">
      <c r="A567" s="10" t="s">
        <v>530</v>
      </c>
      <c r="B567" s="11" t="s">
        <v>526</v>
      </c>
      <c r="C567" s="24">
        <v>1916</v>
      </c>
      <c r="D567" s="25">
        <f t="shared" ca="1" si="24"/>
        <v>59074</v>
      </c>
      <c r="E567" s="25">
        <f t="shared" ca="1" si="25"/>
        <v>922</v>
      </c>
      <c r="F567" s="25">
        <f t="shared" ca="1" si="26"/>
        <v>2070</v>
      </c>
      <c r="G567" s="26">
        <v>43922</v>
      </c>
    </row>
    <row r="568" spans="1:7" x14ac:dyDescent="0.3">
      <c r="A568" s="10" t="s">
        <v>530</v>
      </c>
      <c r="B568" s="11" t="s">
        <v>526</v>
      </c>
      <c r="C568" s="24">
        <v>1642</v>
      </c>
      <c r="D568" s="25">
        <f t="shared" ca="1" si="24"/>
        <v>13376</v>
      </c>
      <c r="E568" s="25">
        <f t="shared" ca="1" si="25"/>
        <v>683</v>
      </c>
      <c r="F568" s="25">
        <f t="shared" ca="1" si="26"/>
        <v>4396</v>
      </c>
      <c r="G568" s="26">
        <v>44044</v>
      </c>
    </row>
    <row r="569" spans="1:7" x14ac:dyDescent="0.3">
      <c r="A569" s="10" t="s">
        <v>530</v>
      </c>
      <c r="B569" s="11" t="s">
        <v>526</v>
      </c>
      <c r="C569" s="24">
        <v>2689</v>
      </c>
      <c r="D569" s="25">
        <f t="shared" ca="1" si="24"/>
        <v>26969</v>
      </c>
      <c r="E569" s="25">
        <f t="shared" ca="1" si="25"/>
        <v>2863</v>
      </c>
      <c r="F569" s="25">
        <f t="shared" ca="1" si="26"/>
        <v>3960</v>
      </c>
      <c r="G569" s="26">
        <v>44105</v>
      </c>
    </row>
    <row r="570" spans="1:7" x14ac:dyDescent="0.3">
      <c r="A570" s="10" t="s">
        <v>530</v>
      </c>
      <c r="B570" s="11" t="s">
        <v>526</v>
      </c>
      <c r="C570" s="24">
        <v>1498</v>
      </c>
      <c r="D570" s="25">
        <f t="shared" ca="1" si="24"/>
        <v>47222</v>
      </c>
      <c r="E570" s="25">
        <f t="shared" ca="1" si="25"/>
        <v>1551</v>
      </c>
      <c r="F570" s="25">
        <f t="shared" ca="1" si="26"/>
        <v>2096</v>
      </c>
      <c r="G570" s="26">
        <v>43983</v>
      </c>
    </row>
    <row r="571" spans="1:7" x14ac:dyDescent="0.3">
      <c r="A571" s="10" t="s">
        <v>530</v>
      </c>
      <c r="B571" s="11" t="s">
        <v>526</v>
      </c>
      <c r="C571" s="24">
        <v>2747</v>
      </c>
      <c r="D571" s="25">
        <f t="shared" ca="1" si="24"/>
        <v>38722</v>
      </c>
      <c r="E571" s="25">
        <f t="shared" ca="1" si="25"/>
        <v>2282</v>
      </c>
      <c r="F571" s="25">
        <f t="shared" ca="1" si="26"/>
        <v>4154</v>
      </c>
      <c r="G571" s="26">
        <v>43862</v>
      </c>
    </row>
    <row r="572" spans="1:7" x14ac:dyDescent="0.3">
      <c r="A572" s="10" t="s">
        <v>530</v>
      </c>
      <c r="B572" s="11" t="s">
        <v>526</v>
      </c>
      <c r="C572" s="24">
        <v>877</v>
      </c>
      <c r="D572" s="25">
        <f t="shared" ca="1" si="24"/>
        <v>14103</v>
      </c>
      <c r="E572" s="25">
        <f t="shared" ca="1" si="25"/>
        <v>3480</v>
      </c>
      <c r="F572" s="25">
        <f t="shared" ca="1" si="26"/>
        <v>1237</v>
      </c>
      <c r="G572" s="26">
        <v>44136</v>
      </c>
    </row>
    <row r="573" spans="1:7" x14ac:dyDescent="0.3">
      <c r="A573" s="10" t="s">
        <v>530</v>
      </c>
      <c r="B573" s="11" t="s">
        <v>526</v>
      </c>
      <c r="C573" s="24">
        <v>521</v>
      </c>
      <c r="D573" s="25">
        <f t="shared" ca="1" si="24"/>
        <v>18099</v>
      </c>
      <c r="E573" s="25">
        <f t="shared" ca="1" si="25"/>
        <v>839</v>
      </c>
      <c r="F573" s="25">
        <f t="shared" ca="1" si="26"/>
        <v>4157</v>
      </c>
      <c r="G573" s="26">
        <v>44166</v>
      </c>
    </row>
    <row r="574" spans="1:7" x14ac:dyDescent="0.3">
      <c r="A574" s="10" t="s">
        <v>530</v>
      </c>
      <c r="B574" s="11" t="s">
        <v>526</v>
      </c>
      <c r="C574" s="24">
        <v>341</v>
      </c>
      <c r="D574" s="25">
        <f t="shared" ca="1" si="24"/>
        <v>49261</v>
      </c>
      <c r="E574" s="25">
        <f t="shared" ca="1" si="25"/>
        <v>1191</v>
      </c>
      <c r="F574" s="25">
        <f t="shared" ca="1" si="26"/>
        <v>5432</v>
      </c>
      <c r="G574" s="26">
        <v>43952</v>
      </c>
    </row>
    <row r="575" spans="1:7" x14ac:dyDescent="0.3">
      <c r="A575" s="10" t="s">
        <v>530</v>
      </c>
      <c r="B575" s="11" t="s">
        <v>526</v>
      </c>
      <c r="C575" s="24">
        <v>641</v>
      </c>
      <c r="D575" s="25">
        <f t="shared" ca="1" si="24"/>
        <v>28025</v>
      </c>
      <c r="E575" s="25">
        <f t="shared" ca="1" si="25"/>
        <v>2199</v>
      </c>
      <c r="F575" s="25">
        <f t="shared" ca="1" si="26"/>
        <v>4795</v>
      </c>
      <c r="G575" s="26">
        <v>44013</v>
      </c>
    </row>
    <row r="576" spans="1:7" x14ac:dyDescent="0.3">
      <c r="A576" s="10" t="s">
        <v>530</v>
      </c>
      <c r="B576" s="11" t="s">
        <v>526</v>
      </c>
      <c r="C576" s="24">
        <v>432</v>
      </c>
      <c r="D576" s="25">
        <f t="shared" ca="1" si="24"/>
        <v>56482</v>
      </c>
      <c r="E576" s="25">
        <f t="shared" ca="1" si="25"/>
        <v>1573</v>
      </c>
      <c r="F576" s="25">
        <f t="shared" ca="1" si="26"/>
        <v>3175</v>
      </c>
      <c r="G576" s="26">
        <v>44075</v>
      </c>
    </row>
    <row r="577" spans="1:7" x14ac:dyDescent="0.3">
      <c r="A577" s="10" t="s">
        <v>530</v>
      </c>
      <c r="B577" s="11" t="s">
        <v>526</v>
      </c>
      <c r="C577" s="24">
        <v>554</v>
      </c>
      <c r="D577" s="25">
        <f t="shared" ca="1" si="24"/>
        <v>34499</v>
      </c>
      <c r="E577" s="25">
        <f t="shared" ca="1" si="25"/>
        <v>1875</v>
      </c>
      <c r="F577" s="25">
        <f t="shared" ca="1" si="26"/>
        <v>3573</v>
      </c>
      <c r="G577" s="26">
        <v>43831</v>
      </c>
    </row>
    <row r="578" spans="1:7" x14ac:dyDescent="0.3">
      <c r="A578" s="10" t="s">
        <v>530</v>
      </c>
      <c r="B578" s="11" t="s">
        <v>526</v>
      </c>
      <c r="C578" s="24">
        <v>1233</v>
      </c>
      <c r="D578" s="25">
        <f t="shared" ca="1" si="24"/>
        <v>13013</v>
      </c>
      <c r="E578" s="25">
        <f t="shared" ca="1" si="25"/>
        <v>2330</v>
      </c>
      <c r="F578" s="25">
        <f t="shared" ca="1" si="26"/>
        <v>4907</v>
      </c>
      <c r="G578" s="26">
        <v>44166</v>
      </c>
    </row>
    <row r="579" spans="1:7" x14ac:dyDescent="0.3">
      <c r="A579" s="10" t="s">
        <v>530</v>
      </c>
      <c r="B579" s="11" t="s">
        <v>526</v>
      </c>
      <c r="C579" s="24">
        <v>2903</v>
      </c>
      <c r="D579" s="25">
        <f t="shared" ref="D579:D642" ca="1" si="27">RANDBETWEEN(10000,80000)</f>
        <v>68727</v>
      </c>
      <c r="E579" s="25">
        <f t="shared" ref="E579:E642" ca="1" si="28">RANDBETWEEN(80,4000)</f>
        <v>2220</v>
      </c>
      <c r="F579" s="25">
        <f t="shared" ref="F579:F642" ca="1" si="29">RANDBETWEEN(1000,6000)</f>
        <v>3089</v>
      </c>
      <c r="G579" s="26">
        <v>43891</v>
      </c>
    </row>
    <row r="580" spans="1:7" x14ac:dyDescent="0.3">
      <c r="A580" s="10" t="s">
        <v>530</v>
      </c>
      <c r="B580" s="11" t="s">
        <v>527</v>
      </c>
      <c r="C580" s="24">
        <v>1493</v>
      </c>
      <c r="D580" s="25">
        <f t="shared" ca="1" si="27"/>
        <v>59399</v>
      </c>
      <c r="E580" s="25">
        <f t="shared" ca="1" si="28"/>
        <v>3857</v>
      </c>
      <c r="F580" s="25">
        <f t="shared" ca="1" si="29"/>
        <v>5447</v>
      </c>
      <c r="G580" s="26">
        <v>43831</v>
      </c>
    </row>
    <row r="581" spans="1:7" x14ac:dyDescent="0.3">
      <c r="A581" s="10" t="s">
        <v>530</v>
      </c>
      <c r="B581" s="11" t="s">
        <v>527</v>
      </c>
      <c r="C581" s="24">
        <v>362</v>
      </c>
      <c r="D581" s="25">
        <f t="shared" ca="1" si="27"/>
        <v>53593</v>
      </c>
      <c r="E581" s="25">
        <f t="shared" ca="1" si="28"/>
        <v>1754</v>
      </c>
      <c r="F581" s="25">
        <f t="shared" ca="1" si="29"/>
        <v>5192</v>
      </c>
      <c r="G581" s="26">
        <v>43952</v>
      </c>
    </row>
    <row r="582" spans="1:7" x14ac:dyDescent="0.3">
      <c r="A582" s="10" t="s">
        <v>530</v>
      </c>
      <c r="B582" s="11" t="s">
        <v>527</v>
      </c>
      <c r="C582" s="24">
        <v>1084</v>
      </c>
      <c r="D582" s="25">
        <f t="shared" ca="1" si="27"/>
        <v>77655</v>
      </c>
      <c r="E582" s="25">
        <f t="shared" ca="1" si="28"/>
        <v>382</v>
      </c>
      <c r="F582" s="25">
        <f t="shared" ca="1" si="29"/>
        <v>3199</v>
      </c>
      <c r="G582" s="26">
        <v>44166</v>
      </c>
    </row>
    <row r="583" spans="1:7" x14ac:dyDescent="0.3">
      <c r="A583" s="10" t="s">
        <v>530</v>
      </c>
      <c r="B583" s="11" t="s">
        <v>527</v>
      </c>
      <c r="C583" s="24">
        <v>2861</v>
      </c>
      <c r="D583" s="25">
        <f t="shared" ca="1" si="27"/>
        <v>51603</v>
      </c>
      <c r="E583" s="25">
        <f t="shared" ca="1" si="28"/>
        <v>510</v>
      </c>
      <c r="F583" s="25">
        <f t="shared" ca="1" si="29"/>
        <v>2939</v>
      </c>
      <c r="G583" s="26">
        <v>43831</v>
      </c>
    </row>
    <row r="584" spans="1:7" x14ac:dyDescent="0.3">
      <c r="A584" s="10" t="s">
        <v>530</v>
      </c>
      <c r="B584" s="11" t="s">
        <v>527</v>
      </c>
      <c r="C584" s="24">
        <v>1498</v>
      </c>
      <c r="D584" s="25">
        <f t="shared" ca="1" si="27"/>
        <v>24009</v>
      </c>
      <c r="E584" s="25">
        <f t="shared" ca="1" si="28"/>
        <v>1513</v>
      </c>
      <c r="F584" s="25">
        <f t="shared" ca="1" si="29"/>
        <v>4276</v>
      </c>
      <c r="G584" s="26">
        <v>43983</v>
      </c>
    </row>
    <row r="585" spans="1:7" x14ac:dyDescent="0.3">
      <c r="A585" s="10" t="s">
        <v>530</v>
      </c>
      <c r="B585" s="11" t="s">
        <v>527</v>
      </c>
      <c r="C585" s="24">
        <v>1333</v>
      </c>
      <c r="D585" s="25">
        <f t="shared" ca="1" si="27"/>
        <v>18382</v>
      </c>
      <c r="E585" s="25">
        <f t="shared" ca="1" si="28"/>
        <v>121</v>
      </c>
      <c r="F585" s="25">
        <f t="shared" ca="1" si="29"/>
        <v>4015</v>
      </c>
      <c r="G585" s="26">
        <v>44136</v>
      </c>
    </row>
    <row r="586" spans="1:7" x14ac:dyDescent="0.3">
      <c r="A586" s="10" t="s">
        <v>530</v>
      </c>
      <c r="B586" s="11" t="s">
        <v>527</v>
      </c>
      <c r="C586" s="24">
        <v>609</v>
      </c>
      <c r="D586" s="25">
        <f t="shared" ca="1" si="27"/>
        <v>14053</v>
      </c>
      <c r="E586" s="25">
        <f t="shared" ca="1" si="28"/>
        <v>2058</v>
      </c>
      <c r="F586" s="25">
        <f t="shared" ca="1" si="29"/>
        <v>4630</v>
      </c>
      <c r="G586" s="26">
        <v>44044</v>
      </c>
    </row>
    <row r="587" spans="1:7" x14ac:dyDescent="0.3">
      <c r="A587" s="10" t="s">
        <v>530</v>
      </c>
      <c r="B587" s="11" t="s">
        <v>527</v>
      </c>
      <c r="C587" s="24">
        <v>635</v>
      </c>
      <c r="D587" s="25">
        <f t="shared" ca="1" si="27"/>
        <v>53259</v>
      </c>
      <c r="E587" s="25">
        <f t="shared" ca="1" si="28"/>
        <v>1437</v>
      </c>
      <c r="F587" s="25">
        <f t="shared" ca="1" si="29"/>
        <v>4310</v>
      </c>
      <c r="G587" s="26">
        <v>44166</v>
      </c>
    </row>
    <row r="588" spans="1:7" x14ac:dyDescent="0.3">
      <c r="A588" s="10" t="s">
        <v>530</v>
      </c>
      <c r="B588" s="11" t="s">
        <v>527</v>
      </c>
      <c r="C588" s="24">
        <v>245</v>
      </c>
      <c r="D588" s="25">
        <f t="shared" ca="1" si="27"/>
        <v>72851</v>
      </c>
      <c r="E588" s="25">
        <f t="shared" ca="1" si="28"/>
        <v>3033</v>
      </c>
      <c r="F588" s="25">
        <f t="shared" ca="1" si="29"/>
        <v>3109</v>
      </c>
      <c r="G588" s="26">
        <v>43952</v>
      </c>
    </row>
    <row r="589" spans="1:7" x14ac:dyDescent="0.3">
      <c r="A589" s="10" t="s">
        <v>530</v>
      </c>
      <c r="B589" s="11" t="s">
        <v>527</v>
      </c>
      <c r="C589" s="24">
        <v>2110</v>
      </c>
      <c r="D589" s="25">
        <f t="shared" ca="1" si="27"/>
        <v>11548</v>
      </c>
      <c r="E589" s="25">
        <f t="shared" ca="1" si="28"/>
        <v>320</v>
      </c>
      <c r="F589" s="25">
        <f t="shared" ca="1" si="29"/>
        <v>3425</v>
      </c>
      <c r="G589" s="26">
        <v>44075</v>
      </c>
    </row>
    <row r="590" spans="1:7" x14ac:dyDescent="0.3">
      <c r="A590" s="10" t="s">
        <v>530</v>
      </c>
      <c r="B590" s="11" t="s">
        <v>527</v>
      </c>
      <c r="C590" s="24">
        <v>2628</v>
      </c>
      <c r="D590" s="25">
        <f t="shared" ca="1" si="27"/>
        <v>50607</v>
      </c>
      <c r="E590" s="25">
        <f t="shared" ca="1" si="28"/>
        <v>2893</v>
      </c>
      <c r="F590" s="25">
        <f t="shared" ca="1" si="29"/>
        <v>3847</v>
      </c>
      <c r="G590" s="26">
        <v>43922</v>
      </c>
    </row>
    <row r="591" spans="1:7" x14ac:dyDescent="0.3">
      <c r="A591" s="10" t="s">
        <v>530</v>
      </c>
      <c r="B591" s="11" t="s">
        <v>527</v>
      </c>
      <c r="C591" s="24">
        <v>1395</v>
      </c>
      <c r="D591" s="25">
        <f t="shared" ca="1" si="27"/>
        <v>40659</v>
      </c>
      <c r="E591" s="25">
        <f t="shared" ca="1" si="28"/>
        <v>3113</v>
      </c>
      <c r="F591" s="25">
        <f t="shared" ca="1" si="29"/>
        <v>4404</v>
      </c>
      <c r="G591" s="26">
        <v>44013</v>
      </c>
    </row>
    <row r="592" spans="1:7" x14ac:dyDescent="0.3">
      <c r="A592" s="10" t="s">
        <v>530</v>
      </c>
      <c r="B592" s="11" t="s">
        <v>527</v>
      </c>
      <c r="C592" s="24">
        <v>905</v>
      </c>
      <c r="D592" s="25">
        <f t="shared" ca="1" si="27"/>
        <v>21384</v>
      </c>
      <c r="E592" s="25">
        <f t="shared" ca="1" si="28"/>
        <v>2245</v>
      </c>
      <c r="F592" s="25">
        <f t="shared" ca="1" si="29"/>
        <v>1373</v>
      </c>
      <c r="G592" s="26">
        <v>44105</v>
      </c>
    </row>
    <row r="593" spans="1:7" x14ac:dyDescent="0.3">
      <c r="A593" s="10" t="s">
        <v>530</v>
      </c>
      <c r="B593" s="11" t="s">
        <v>527</v>
      </c>
      <c r="C593" s="24">
        <v>604</v>
      </c>
      <c r="D593" s="25">
        <f t="shared" ca="1" si="27"/>
        <v>18201</v>
      </c>
      <c r="E593" s="25">
        <f t="shared" ca="1" si="28"/>
        <v>3978</v>
      </c>
      <c r="F593" s="25">
        <f t="shared" ca="1" si="29"/>
        <v>4401</v>
      </c>
      <c r="G593" s="26">
        <v>43983</v>
      </c>
    </row>
    <row r="594" spans="1:7" x14ac:dyDescent="0.3">
      <c r="A594" s="10" t="s">
        <v>530</v>
      </c>
      <c r="B594" s="11" t="s">
        <v>527</v>
      </c>
      <c r="C594" s="24">
        <v>410</v>
      </c>
      <c r="D594" s="25">
        <f t="shared" ca="1" si="27"/>
        <v>77043</v>
      </c>
      <c r="E594" s="25">
        <f t="shared" ca="1" si="28"/>
        <v>1015</v>
      </c>
      <c r="F594" s="25">
        <f t="shared" ca="1" si="29"/>
        <v>3832</v>
      </c>
      <c r="G594" s="26">
        <v>44105</v>
      </c>
    </row>
    <row r="595" spans="1:7" x14ac:dyDescent="0.3">
      <c r="A595" s="10" t="s">
        <v>530</v>
      </c>
      <c r="B595" s="11" t="s">
        <v>527</v>
      </c>
      <c r="C595" s="24">
        <v>1575</v>
      </c>
      <c r="D595" s="25">
        <f t="shared" ca="1" si="27"/>
        <v>49791</v>
      </c>
      <c r="E595" s="25">
        <f t="shared" ca="1" si="28"/>
        <v>631</v>
      </c>
      <c r="F595" s="25">
        <f t="shared" ca="1" si="29"/>
        <v>4230</v>
      </c>
      <c r="G595" s="26">
        <v>43862</v>
      </c>
    </row>
    <row r="596" spans="1:7" x14ac:dyDescent="0.3">
      <c r="A596" s="10" t="s">
        <v>530</v>
      </c>
      <c r="B596" s="11" t="s">
        <v>527</v>
      </c>
      <c r="C596" s="24">
        <v>500</v>
      </c>
      <c r="D596" s="25">
        <f t="shared" ca="1" si="27"/>
        <v>52599</v>
      </c>
      <c r="E596" s="25">
        <f t="shared" ca="1" si="28"/>
        <v>706</v>
      </c>
      <c r="F596" s="25">
        <f t="shared" ca="1" si="29"/>
        <v>3744</v>
      </c>
      <c r="G596" s="26">
        <v>43891</v>
      </c>
    </row>
    <row r="597" spans="1:7" x14ac:dyDescent="0.3">
      <c r="A597" s="10" t="s">
        <v>531</v>
      </c>
      <c r="B597" s="11" t="s">
        <v>522</v>
      </c>
      <c r="C597" s="24">
        <v>1143</v>
      </c>
      <c r="D597" s="25">
        <f t="shared" ca="1" si="27"/>
        <v>57862</v>
      </c>
      <c r="E597" s="25">
        <f t="shared" ca="1" si="28"/>
        <v>524</v>
      </c>
      <c r="F597" s="25">
        <f t="shared" ca="1" si="29"/>
        <v>4249</v>
      </c>
      <c r="G597" s="26">
        <v>44105</v>
      </c>
    </row>
    <row r="598" spans="1:7" x14ac:dyDescent="0.3">
      <c r="A598" s="10" t="s">
        <v>531</v>
      </c>
      <c r="B598" s="11" t="s">
        <v>522</v>
      </c>
      <c r="C598" s="24">
        <v>1514</v>
      </c>
      <c r="D598" s="25">
        <f t="shared" ca="1" si="27"/>
        <v>34918</v>
      </c>
      <c r="E598" s="25">
        <f t="shared" ca="1" si="28"/>
        <v>1524</v>
      </c>
      <c r="F598" s="25">
        <f t="shared" ca="1" si="29"/>
        <v>4341</v>
      </c>
      <c r="G598" s="26">
        <v>43862</v>
      </c>
    </row>
    <row r="599" spans="1:7" x14ac:dyDescent="0.3">
      <c r="A599" s="10" t="s">
        <v>531</v>
      </c>
      <c r="B599" s="11" t="s">
        <v>522</v>
      </c>
      <c r="C599" s="24">
        <v>4493</v>
      </c>
      <c r="D599" s="25">
        <f t="shared" ca="1" si="27"/>
        <v>29013</v>
      </c>
      <c r="E599" s="25">
        <f t="shared" ca="1" si="28"/>
        <v>1649</v>
      </c>
      <c r="F599" s="25">
        <f t="shared" ca="1" si="29"/>
        <v>4365</v>
      </c>
      <c r="G599" s="26">
        <v>43922</v>
      </c>
    </row>
    <row r="600" spans="1:7" x14ac:dyDescent="0.3">
      <c r="A600" s="10" t="s">
        <v>531</v>
      </c>
      <c r="B600" s="11" t="s">
        <v>522</v>
      </c>
      <c r="C600" s="24">
        <v>727</v>
      </c>
      <c r="D600" s="25">
        <f t="shared" ca="1" si="27"/>
        <v>64217</v>
      </c>
      <c r="E600" s="25">
        <f t="shared" ca="1" si="28"/>
        <v>2961</v>
      </c>
      <c r="F600" s="25">
        <f t="shared" ca="1" si="29"/>
        <v>4001</v>
      </c>
      <c r="G600" s="26">
        <v>43983</v>
      </c>
    </row>
    <row r="601" spans="1:7" x14ac:dyDescent="0.3">
      <c r="A601" s="10" t="s">
        <v>531</v>
      </c>
      <c r="B601" s="11" t="s">
        <v>522</v>
      </c>
      <c r="C601" s="24">
        <v>2905</v>
      </c>
      <c r="D601" s="25">
        <f t="shared" ca="1" si="27"/>
        <v>66135</v>
      </c>
      <c r="E601" s="25">
        <f t="shared" ca="1" si="28"/>
        <v>3782</v>
      </c>
      <c r="F601" s="25">
        <f t="shared" ca="1" si="29"/>
        <v>2349</v>
      </c>
      <c r="G601" s="26">
        <v>44136</v>
      </c>
    </row>
    <row r="602" spans="1:7" x14ac:dyDescent="0.3">
      <c r="A602" s="10" t="s">
        <v>531</v>
      </c>
      <c r="B602" s="11" t="s">
        <v>522</v>
      </c>
      <c r="C602" s="24">
        <v>1142</v>
      </c>
      <c r="D602" s="25">
        <f t="shared" ca="1" si="27"/>
        <v>61862</v>
      </c>
      <c r="E602" s="25">
        <f t="shared" ca="1" si="28"/>
        <v>3649</v>
      </c>
      <c r="F602" s="25">
        <f t="shared" ca="1" si="29"/>
        <v>1727</v>
      </c>
      <c r="G602" s="26">
        <v>43983</v>
      </c>
    </row>
    <row r="603" spans="1:7" x14ac:dyDescent="0.3">
      <c r="A603" s="10" t="s">
        <v>531</v>
      </c>
      <c r="B603" s="11" t="s">
        <v>522</v>
      </c>
      <c r="C603" s="24">
        <v>1370</v>
      </c>
      <c r="D603" s="25">
        <f t="shared" ca="1" si="27"/>
        <v>19999</v>
      </c>
      <c r="E603" s="25">
        <f t="shared" ca="1" si="28"/>
        <v>458</v>
      </c>
      <c r="F603" s="25">
        <f t="shared" ca="1" si="29"/>
        <v>2012</v>
      </c>
      <c r="G603" s="26">
        <v>44013</v>
      </c>
    </row>
    <row r="604" spans="1:7" x14ac:dyDescent="0.3">
      <c r="A604" s="10" t="s">
        <v>531</v>
      </c>
      <c r="B604" s="11" t="s">
        <v>522</v>
      </c>
      <c r="C604" s="24">
        <v>2918</v>
      </c>
      <c r="D604" s="25">
        <f t="shared" ca="1" si="27"/>
        <v>78233</v>
      </c>
      <c r="E604" s="25">
        <f t="shared" ca="1" si="28"/>
        <v>3114</v>
      </c>
      <c r="F604" s="25">
        <f t="shared" ca="1" si="29"/>
        <v>3202</v>
      </c>
      <c r="G604" s="26">
        <v>43952</v>
      </c>
    </row>
    <row r="605" spans="1:7" x14ac:dyDescent="0.3">
      <c r="A605" s="10" t="s">
        <v>531</v>
      </c>
      <c r="B605" s="11" t="s">
        <v>522</v>
      </c>
      <c r="C605" s="24">
        <v>3450</v>
      </c>
      <c r="D605" s="25">
        <f t="shared" ca="1" si="27"/>
        <v>55493</v>
      </c>
      <c r="E605" s="25">
        <f t="shared" ca="1" si="28"/>
        <v>1937</v>
      </c>
      <c r="F605" s="25">
        <f t="shared" ca="1" si="29"/>
        <v>2355</v>
      </c>
      <c r="G605" s="26">
        <v>44013</v>
      </c>
    </row>
    <row r="606" spans="1:7" x14ac:dyDescent="0.3">
      <c r="A606" s="10" t="s">
        <v>531</v>
      </c>
      <c r="B606" s="11" t="s">
        <v>522</v>
      </c>
      <c r="C606" s="24">
        <v>1056</v>
      </c>
      <c r="D606" s="25">
        <f t="shared" ca="1" si="27"/>
        <v>55368</v>
      </c>
      <c r="E606" s="25">
        <f t="shared" ca="1" si="28"/>
        <v>3900</v>
      </c>
      <c r="F606" s="25">
        <f t="shared" ca="1" si="29"/>
        <v>4960</v>
      </c>
      <c r="G606" s="26">
        <v>44075</v>
      </c>
    </row>
    <row r="607" spans="1:7" x14ac:dyDescent="0.3">
      <c r="A607" s="10" t="s">
        <v>531</v>
      </c>
      <c r="B607" s="11" t="s">
        <v>522</v>
      </c>
      <c r="C607" s="24">
        <v>274</v>
      </c>
      <c r="D607" s="25">
        <f t="shared" ca="1" si="27"/>
        <v>24154</v>
      </c>
      <c r="E607" s="25">
        <f t="shared" ca="1" si="28"/>
        <v>2983</v>
      </c>
      <c r="F607" s="25">
        <f t="shared" ca="1" si="29"/>
        <v>3153</v>
      </c>
      <c r="G607" s="26">
        <v>44166</v>
      </c>
    </row>
    <row r="608" spans="1:7" x14ac:dyDescent="0.3">
      <c r="A608" s="10" t="s">
        <v>531</v>
      </c>
      <c r="B608" s="11" t="s">
        <v>522</v>
      </c>
      <c r="C608" s="24">
        <v>2992</v>
      </c>
      <c r="D608" s="25">
        <f t="shared" ca="1" si="27"/>
        <v>22612</v>
      </c>
      <c r="E608" s="25">
        <f t="shared" ca="1" si="28"/>
        <v>855</v>
      </c>
      <c r="F608" s="25">
        <f t="shared" ca="1" si="29"/>
        <v>4111</v>
      </c>
      <c r="G608" s="26">
        <v>43891</v>
      </c>
    </row>
    <row r="609" spans="1:7" x14ac:dyDescent="0.3">
      <c r="A609" s="10" t="s">
        <v>531</v>
      </c>
      <c r="B609" s="11" t="s">
        <v>522</v>
      </c>
      <c r="C609" s="24">
        <v>2327</v>
      </c>
      <c r="D609" s="25">
        <f t="shared" ca="1" si="27"/>
        <v>17950</v>
      </c>
      <c r="E609" s="25">
        <f t="shared" ca="1" si="28"/>
        <v>3481</v>
      </c>
      <c r="F609" s="25">
        <f t="shared" ca="1" si="29"/>
        <v>2014</v>
      </c>
      <c r="G609" s="26">
        <v>43952</v>
      </c>
    </row>
    <row r="610" spans="1:7" x14ac:dyDescent="0.3">
      <c r="A610" s="10" t="s">
        <v>531</v>
      </c>
      <c r="B610" s="11" t="s">
        <v>522</v>
      </c>
      <c r="C610" s="24">
        <v>991</v>
      </c>
      <c r="D610" s="25">
        <f t="shared" ca="1" si="27"/>
        <v>13585</v>
      </c>
      <c r="E610" s="25">
        <f t="shared" ca="1" si="28"/>
        <v>3896</v>
      </c>
      <c r="F610" s="25">
        <f t="shared" ca="1" si="29"/>
        <v>1708</v>
      </c>
      <c r="G610" s="26">
        <v>43983</v>
      </c>
    </row>
    <row r="611" spans="1:7" x14ac:dyDescent="0.3">
      <c r="A611" s="10" t="s">
        <v>531</v>
      </c>
      <c r="B611" s="11" t="s">
        <v>522</v>
      </c>
      <c r="C611" s="24">
        <v>602</v>
      </c>
      <c r="D611" s="25">
        <f t="shared" ca="1" si="27"/>
        <v>36691</v>
      </c>
      <c r="E611" s="25">
        <f t="shared" ca="1" si="28"/>
        <v>3291</v>
      </c>
      <c r="F611" s="25">
        <f t="shared" ca="1" si="29"/>
        <v>1244</v>
      </c>
      <c r="G611" s="26">
        <v>43983</v>
      </c>
    </row>
    <row r="612" spans="1:7" x14ac:dyDescent="0.3">
      <c r="A612" s="10" t="s">
        <v>531</v>
      </c>
      <c r="B612" s="11" t="s">
        <v>522</v>
      </c>
      <c r="C612" s="24">
        <v>861</v>
      </c>
      <c r="D612" s="25">
        <f t="shared" ca="1" si="27"/>
        <v>12801</v>
      </c>
      <c r="E612" s="25">
        <f t="shared" ca="1" si="28"/>
        <v>3331</v>
      </c>
      <c r="F612" s="25">
        <f t="shared" ca="1" si="29"/>
        <v>4847</v>
      </c>
      <c r="G612" s="26">
        <v>44105</v>
      </c>
    </row>
    <row r="613" spans="1:7" x14ac:dyDescent="0.3">
      <c r="A613" s="10" t="s">
        <v>531</v>
      </c>
      <c r="B613" s="11" t="s">
        <v>522</v>
      </c>
      <c r="C613" s="24">
        <v>2663</v>
      </c>
      <c r="D613" s="25">
        <f t="shared" ca="1" si="27"/>
        <v>29882</v>
      </c>
      <c r="E613" s="25">
        <f t="shared" ca="1" si="28"/>
        <v>1356</v>
      </c>
      <c r="F613" s="25">
        <f t="shared" ca="1" si="29"/>
        <v>6000</v>
      </c>
      <c r="G613" s="26">
        <v>44166</v>
      </c>
    </row>
    <row r="614" spans="1:7" x14ac:dyDescent="0.3">
      <c r="A614" s="10" t="s">
        <v>531</v>
      </c>
      <c r="B614" s="11" t="s">
        <v>522</v>
      </c>
      <c r="C614" s="24">
        <v>2198</v>
      </c>
      <c r="D614" s="25">
        <f t="shared" ca="1" si="27"/>
        <v>25562</v>
      </c>
      <c r="E614" s="25">
        <f t="shared" ca="1" si="28"/>
        <v>1250</v>
      </c>
      <c r="F614" s="25">
        <f t="shared" ca="1" si="29"/>
        <v>1459</v>
      </c>
      <c r="G614" s="26">
        <v>44044</v>
      </c>
    </row>
    <row r="615" spans="1:7" x14ac:dyDescent="0.3">
      <c r="A615" s="10" t="s">
        <v>531</v>
      </c>
      <c r="B615" s="11" t="s">
        <v>522</v>
      </c>
      <c r="C615" s="24">
        <v>1153</v>
      </c>
      <c r="D615" s="25">
        <f t="shared" ca="1" si="27"/>
        <v>68056</v>
      </c>
      <c r="E615" s="25">
        <f t="shared" ca="1" si="28"/>
        <v>2903</v>
      </c>
      <c r="F615" s="25">
        <f t="shared" ca="1" si="29"/>
        <v>4706</v>
      </c>
      <c r="G615" s="26">
        <v>44105</v>
      </c>
    </row>
    <row r="616" spans="1:7" x14ac:dyDescent="0.3">
      <c r="A616" s="10" t="s">
        <v>531</v>
      </c>
      <c r="B616" s="11" t="s">
        <v>522</v>
      </c>
      <c r="C616" s="24">
        <v>678</v>
      </c>
      <c r="D616" s="25">
        <f t="shared" ca="1" si="27"/>
        <v>25897</v>
      </c>
      <c r="E616" s="25">
        <f t="shared" ca="1" si="28"/>
        <v>998</v>
      </c>
      <c r="F616" s="25">
        <f t="shared" ca="1" si="29"/>
        <v>4107</v>
      </c>
      <c r="G616" s="26">
        <v>44044</v>
      </c>
    </row>
    <row r="617" spans="1:7" x14ac:dyDescent="0.3">
      <c r="A617" s="10" t="s">
        <v>531</v>
      </c>
      <c r="B617" s="11" t="s">
        <v>522</v>
      </c>
      <c r="C617" s="24">
        <v>3675</v>
      </c>
      <c r="D617" s="25">
        <f t="shared" ca="1" si="27"/>
        <v>21232</v>
      </c>
      <c r="E617" s="25">
        <f t="shared" ca="1" si="28"/>
        <v>3671</v>
      </c>
      <c r="F617" s="25">
        <f t="shared" ca="1" si="29"/>
        <v>3636</v>
      </c>
      <c r="G617" s="26">
        <v>43922</v>
      </c>
    </row>
    <row r="618" spans="1:7" x14ac:dyDescent="0.3">
      <c r="A618" s="10" t="s">
        <v>531</v>
      </c>
      <c r="B618" s="11" t="s">
        <v>522</v>
      </c>
      <c r="C618" s="24">
        <v>2797</v>
      </c>
      <c r="D618" s="25">
        <f t="shared" ca="1" si="27"/>
        <v>30441</v>
      </c>
      <c r="E618" s="25">
        <f t="shared" ca="1" si="28"/>
        <v>314</v>
      </c>
      <c r="F618" s="25">
        <f t="shared" ca="1" si="29"/>
        <v>2084</v>
      </c>
      <c r="G618" s="26">
        <v>44166</v>
      </c>
    </row>
    <row r="619" spans="1:7" x14ac:dyDescent="0.3">
      <c r="A619" s="10" t="s">
        <v>531</v>
      </c>
      <c r="B619" s="11" t="s">
        <v>522</v>
      </c>
      <c r="C619" s="24">
        <v>973</v>
      </c>
      <c r="D619" s="25">
        <f t="shared" ca="1" si="27"/>
        <v>68606</v>
      </c>
      <c r="E619" s="25">
        <f t="shared" ca="1" si="28"/>
        <v>972</v>
      </c>
      <c r="F619" s="25">
        <f t="shared" ca="1" si="29"/>
        <v>3557</v>
      </c>
      <c r="G619" s="26">
        <v>43891</v>
      </c>
    </row>
    <row r="620" spans="1:7" x14ac:dyDescent="0.3">
      <c r="A620" s="10" t="s">
        <v>531</v>
      </c>
      <c r="B620" s="11" t="s">
        <v>522</v>
      </c>
      <c r="C620" s="24">
        <v>3495</v>
      </c>
      <c r="D620" s="25">
        <f t="shared" ca="1" si="27"/>
        <v>57437</v>
      </c>
      <c r="E620" s="25">
        <f t="shared" ca="1" si="28"/>
        <v>209</v>
      </c>
      <c r="F620" s="25">
        <f t="shared" ca="1" si="29"/>
        <v>2299</v>
      </c>
      <c r="G620" s="26">
        <v>43831</v>
      </c>
    </row>
    <row r="621" spans="1:7" x14ac:dyDescent="0.3">
      <c r="A621" s="10" t="s">
        <v>531</v>
      </c>
      <c r="B621" s="11" t="s">
        <v>522</v>
      </c>
      <c r="C621" s="24">
        <v>1439</v>
      </c>
      <c r="D621" s="25">
        <f t="shared" ca="1" si="27"/>
        <v>62041</v>
      </c>
      <c r="E621" s="25">
        <f t="shared" ca="1" si="28"/>
        <v>2887</v>
      </c>
      <c r="F621" s="25">
        <f t="shared" ca="1" si="29"/>
        <v>4059</v>
      </c>
      <c r="G621" s="26">
        <v>43831</v>
      </c>
    </row>
    <row r="622" spans="1:7" x14ac:dyDescent="0.3">
      <c r="A622" s="10" t="s">
        <v>531</v>
      </c>
      <c r="B622" s="11" t="s">
        <v>522</v>
      </c>
      <c r="C622" s="24">
        <v>2641</v>
      </c>
      <c r="D622" s="25">
        <f t="shared" ca="1" si="27"/>
        <v>39760</v>
      </c>
      <c r="E622" s="25">
        <f t="shared" ca="1" si="28"/>
        <v>3407</v>
      </c>
      <c r="F622" s="25">
        <f t="shared" ca="1" si="29"/>
        <v>3264</v>
      </c>
      <c r="G622" s="26">
        <v>43862</v>
      </c>
    </row>
    <row r="623" spans="1:7" x14ac:dyDescent="0.3">
      <c r="A623" s="10" t="s">
        <v>531</v>
      </c>
      <c r="B623" s="11" t="s">
        <v>522</v>
      </c>
      <c r="C623" s="24">
        <v>1767</v>
      </c>
      <c r="D623" s="25">
        <f t="shared" ca="1" si="27"/>
        <v>48816</v>
      </c>
      <c r="E623" s="25">
        <f t="shared" ca="1" si="28"/>
        <v>3617</v>
      </c>
      <c r="F623" s="25">
        <f t="shared" ca="1" si="29"/>
        <v>1938</v>
      </c>
      <c r="G623" s="26">
        <v>44075</v>
      </c>
    </row>
    <row r="624" spans="1:7" x14ac:dyDescent="0.3">
      <c r="A624" s="10" t="s">
        <v>531</v>
      </c>
      <c r="B624" s="11" t="s">
        <v>522</v>
      </c>
      <c r="C624" s="24">
        <v>2914</v>
      </c>
      <c r="D624" s="25">
        <f t="shared" ca="1" si="27"/>
        <v>60987</v>
      </c>
      <c r="E624" s="25">
        <f t="shared" ca="1" si="28"/>
        <v>2416</v>
      </c>
      <c r="F624" s="25">
        <f t="shared" ca="1" si="29"/>
        <v>4146</v>
      </c>
      <c r="G624" s="26">
        <v>44105</v>
      </c>
    </row>
    <row r="625" spans="1:7" x14ac:dyDescent="0.3">
      <c r="A625" s="10" t="s">
        <v>531</v>
      </c>
      <c r="B625" s="11" t="s">
        <v>522</v>
      </c>
      <c r="C625" s="24">
        <v>1177</v>
      </c>
      <c r="D625" s="25">
        <f t="shared" ca="1" si="27"/>
        <v>26858</v>
      </c>
      <c r="E625" s="25">
        <f t="shared" ca="1" si="28"/>
        <v>1434</v>
      </c>
      <c r="F625" s="25">
        <f t="shared" ca="1" si="29"/>
        <v>4461</v>
      </c>
      <c r="G625" s="26">
        <v>44136</v>
      </c>
    </row>
    <row r="626" spans="1:7" x14ac:dyDescent="0.3">
      <c r="A626" s="10" t="s">
        <v>531</v>
      </c>
      <c r="B626" s="11" t="s">
        <v>522</v>
      </c>
      <c r="C626" s="24">
        <v>914</v>
      </c>
      <c r="D626" s="25">
        <f t="shared" ca="1" si="27"/>
        <v>56642</v>
      </c>
      <c r="E626" s="25">
        <f t="shared" ca="1" si="28"/>
        <v>2107</v>
      </c>
      <c r="F626" s="25">
        <f t="shared" ca="1" si="29"/>
        <v>1988</v>
      </c>
      <c r="G626" s="26">
        <v>44166</v>
      </c>
    </row>
    <row r="627" spans="1:7" x14ac:dyDescent="0.3">
      <c r="A627" s="10" t="s">
        <v>531</v>
      </c>
      <c r="B627" s="11" t="s">
        <v>523</v>
      </c>
      <c r="C627" s="24">
        <v>615</v>
      </c>
      <c r="D627" s="25">
        <f t="shared" ca="1" si="27"/>
        <v>15380</v>
      </c>
      <c r="E627" s="25">
        <f t="shared" ca="1" si="28"/>
        <v>952</v>
      </c>
      <c r="F627" s="25">
        <f t="shared" ca="1" si="29"/>
        <v>1286</v>
      </c>
      <c r="G627" s="26">
        <v>44166</v>
      </c>
    </row>
    <row r="628" spans="1:7" x14ac:dyDescent="0.3">
      <c r="A628" s="10" t="s">
        <v>531</v>
      </c>
      <c r="B628" s="11" t="s">
        <v>523</v>
      </c>
      <c r="C628" s="24">
        <v>2301</v>
      </c>
      <c r="D628" s="25">
        <f t="shared" ca="1" si="27"/>
        <v>71222</v>
      </c>
      <c r="E628" s="25">
        <f t="shared" ca="1" si="28"/>
        <v>2833</v>
      </c>
      <c r="F628" s="25">
        <f t="shared" ca="1" si="29"/>
        <v>2528</v>
      </c>
      <c r="G628" s="26">
        <v>43922</v>
      </c>
    </row>
    <row r="629" spans="1:7" x14ac:dyDescent="0.3">
      <c r="A629" s="10" t="s">
        <v>531</v>
      </c>
      <c r="B629" s="11" t="s">
        <v>523</v>
      </c>
      <c r="C629" s="24">
        <v>1142</v>
      </c>
      <c r="D629" s="25">
        <f t="shared" ca="1" si="27"/>
        <v>52934</v>
      </c>
      <c r="E629" s="25">
        <f t="shared" ca="1" si="28"/>
        <v>1181</v>
      </c>
      <c r="F629" s="25">
        <f t="shared" ca="1" si="29"/>
        <v>5860</v>
      </c>
      <c r="G629" s="26">
        <v>43983</v>
      </c>
    </row>
    <row r="630" spans="1:7" x14ac:dyDescent="0.3">
      <c r="A630" s="10" t="s">
        <v>531</v>
      </c>
      <c r="B630" s="11" t="s">
        <v>523</v>
      </c>
      <c r="C630" s="24">
        <v>1566</v>
      </c>
      <c r="D630" s="25">
        <f t="shared" ca="1" si="27"/>
        <v>52261</v>
      </c>
      <c r="E630" s="25">
        <f t="shared" ca="1" si="28"/>
        <v>3353</v>
      </c>
      <c r="F630" s="25">
        <f t="shared" ca="1" si="29"/>
        <v>3762</v>
      </c>
      <c r="G630" s="26">
        <v>44105</v>
      </c>
    </row>
    <row r="631" spans="1:7" x14ac:dyDescent="0.3">
      <c r="A631" s="10" t="s">
        <v>531</v>
      </c>
      <c r="B631" s="11" t="s">
        <v>523</v>
      </c>
      <c r="C631" s="24">
        <v>3627</v>
      </c>
      <c r="D631" s="25">
        <f t="shared" ca="1" si="27"/>
        <v>41278</v>
      </c>
      <c r="E631" s="25">
        <f t="shared" ca="1" si="28"/>
        <v>2813</v>
      </c>
      <c r="F631" s="25">
        <f t="shared" ca="1" si="29"/>
        <v>4683</v>
      </c>
      <c r="G631" s="26">
        <v>44013</v>
      </c>
    </row>
    <row r="632" spans="1:7" x14ac:dyDescent="0.3">
      <c r="A632" s="10" t="s">
        <v>531</v>
      </c>
      <c r="B632" s="11" t="s">
        <v>523</v>
      </c>
      <c r="C632" s="24">
        <v>2723</v>
      </c>
      <c r="D632" s="25">
        <f t="shared" ca="1" si="27"/>
        <v>76409</v>
      </c>
      <c r="E632" s="25">
        <f t="shared" ca="1" si="28"/>
        <v>563</v>
      </c>
      <c r="F632" s="25">
        <f t="shared" ca="1" si="29"/>
        <v>2318</v>
      </c>
      <c r="G632" s="26">
        <v>44136</v>
      </c>
    </row>
    <row r="633" spans="1:7" x14ac:dyDescent="0.3">
      <c r="A633" s="10" t="s">
        <v>531</v>
      </c>
      <c r="B633" s="11" t="s">
        <v>523</v>
      </c>
      <c r="C633" s="24">
        <v>1282</v>
      </c>
      <c r="D633" s="25">
        <f t="shared" ca="1" si="27"/>
        <v>56891</v>
      </c>
      <c r="E633" s="25">
        <f t="shared" ca="1" si="28"/>
        <v>451</v>
      </c>
      <c r="F633" s="25">
        <f t="shared" ca="1" si="29"/>
        <v>3688</v>
      </c>
      <c r="G633" s="26">
        <v>43983</v>
      </c>
    </row>
    <row r="634" spans="1:7" x14ac:dyDescent="0.3">
      <c r="A634" s="10" t="s">
        <v>531</v>
      </c>
      <c r="B634" s="11" t="s">
        <v>523</v>
      </c>
      <c r="C634" s="24">
        <v>2797</v>
      </c>
      <c r="D634" s="25">
        <f t="shared" ca="1" si="27"/>
        <v>35711</v>
      </c>
      <c r="E634" s="25">
        <f t="shared" ca="1" si="28"/>
        <v>3847</v>
      </c>
      <c r="F634" s="25">
        <f t="shared" ca="1" si="29"/>
        <v>5850</v>
      </c>
      <c r="G634" s="26">
        <v>44166</v>
      </c>
    </row>
    <row r="635" spans="1:7" x14ac:dyDescent="0.3">
      <c r="A635" s="10" t="s">
        <v>531</v>
      </c>
      <c r="B635" s="11" t="s">
        <v>523</v>
      </c>
      <c r="C635" s="24">
        <v>2328</v>
      </c>
      <c r="D635" s="25">
        <f t="shared" ca="1" si="27"/>
        <v>33058</v>
      </c>
      <c r="E635" s="25">
        <f t="shared" ca="1" si="28"/>
        <v>160</v>
      </c>
      <c r="F635" s="25">
        <f t="shared" ca="1" si="29"/>
        <v>1617</v>
      </c>
      <c r="G635" s="26">
        <v>44075</v>
      </c>
    </row>
    <row r="636" spans="1:7" x14ac:dyDescent="0.3">
      <c r="A636" s="10" t="s">
        <v>531</v>
      </c>
      <c r="B636" s="11" t="s">
        <v>523</v>
      </c>
      <c r="C636" s="24">
        <v>2313</v>
      </c>
      <c r="D636" s="25">
        <f t="shared" ca="1" si="27"/>
        <v>57399</v>
      </c>
      <c r="E636" s="25">
        <f t="shared" ca="1" si="28"/>
        <v>3839</v>
      </c>
      <c r="F636" s="25">
        <f t="shared" ca="1" si="29"/>
        <v>4762</v>
      </c>
      <c r="G636" s="26">
        <v>43952</v>
      </c>
    </row>
    <row r="637" spans="1:7" x14ac:dyDescent="0.3">
      <c r="A637" s="10" t="s">
        <v>531</v>
      </c>
      <c r="B637" s="11" t="s">
        <v>523</v>
      </c>
      <c r="C637" s="24">
        <v>677</v>
      </c>
      <c r="D637" s="25">
        <f t="shared" ca="1" si="27"/>
        <v>36284</v>
      </c>
      <c r="E637" s="25">
        <f t="shared" ca="1" si="28"/>
        <v>3120</v>
      </c>
      <c r="F637" s="25">
        <f t="shared" ca="1" si="29"/>
        <v>2737</v>
      </c>
      <c r="G637" s="26">
        <v>43891</v>
      </c>
    </row>
    <row r="638" spans="1:7" x14ac:dyDescent="0.3">
      <c r="A638" s="10" t="s">
        <v>531</v>
      </c>
      <c r="B638" s="11" t="s">
        <v>523</v>
      </c>
      <c r="C638" s="24">
        <v>983</v>
      </c>
      <c r="D638" s="25">
        <f t="shared" ca="1" si="27"/>
        <v>40959</v>
      </c>
      <c r="E638" s="25">
        <f t="shared" ca="1" si="28"/>
        <v>2868</v>
      </c>
      <c r="F638" s="25">
        <f t="shared" ca="1" si="29"/>
        <v>5390</v>
      </c>
      <c r="G638" s="26">
        <v>43831</v>
      </c>
    </row>
    <row r="639" spans="1:7" x14ac:dyDescent="0.3">
      <c r="A639" s="10" t="s">
        <v>531</v>
      </c>
      <c r="B639" s="11" t="s">
        <v>523</v>
      </c>
      <c r="C639" s="24">
        <v>1298</v>
      </c>
      <c r="D639" s="25">
        <f t="shared" ca="1" si="27"/>
        <v>32111</v>
      </c>
      <c r="E639" s="25">
        <f t="shared" ca="1" si="28"/>
        <v>3006</v>
      </c>
      <c r="F639" s="25">
        <f t="shared" ca="1" si="29"/>
        <v>4088</v>
      </c>
      <c r="G639" s="26">
        <v>43862</v>
      </c>
    </row>
    <row r="640" spans="1:7" x14ac:dyDescent="0.3">
      <c r="A640" s="10" t="s">
        <v>531</v>
      </c>
      <c r="B640" s="11" t="s">
        <v>524</v>
      </c>
      <c r="C640" s="24">
        <v>1953</v>
      </c>
      <c r="D640" s="25">
        <f t="shared" ca="1" si="27"/>
        <v>33921</v>
      </c>
      <c r="E640" s="25">
        <f t="shared" ca="1" si="28"/>
        <v>3434</v>
      </c>
      <c r="F640" s="25">
        <f t="shared" ca="1" si="29"/>
        <v>5954</v>
      </c>
      <c r="G640" s="26">
        <v>43922</v>
      </c>
    </row>
    <row r="641" spans="1:7" x14ac:dyDescent="0.3">
      <c r="A641" s="10" t="s">
        <v>531</v>
      </c>
      <c r="B641" s="11" t="s">
        <v>524</v>
      </c>
      <c r="C641" s="24">
        <v>2141</v>
      </c>
      <c r="D641" s="25">
        <f t="shared" ca="1" si="27"/>
        <v>70696</v>
      </c>
      <c r="E641" s="25">
        <f t="shared" ca="1" si="28"/>
        <v>1008</v>
      </c>
      <c r="F641" s="25">
        <f t="shared" ca="1" si="29"/>
        <v>3485</v>
      </c>
      <c r="G641" s="26">
        <v>44044</v>
      </c>
    </row>
    <row r="642" spans="1:7" x14ac:dyDescent="0.3">
      <c r="A642" s="10" t="s">
        <v>531</v>
      </c>
      <c r="B642" s="11" t="s">
        <v>524</v>
      </c>
      <c r="C642" s="24">
        <v>1143</v>
      </c>
      <c r="D642" s="25">
        <f t="shared" ca="1" si="27"/>
        <v>75362</v>
      </c>
      <c r="E642" s="25">
        <f t="shared" ca="1" si="28"/>
        <v>2955</v>
      </c>
      <c r="F642" s="25">
        <f t="shared" ca="1" si="29"/>
        <v>3791</v>
      </c>
      <c r="G642" s="26">
        <v>44105</v>
      </c>
    </row>
    <row r="643" spans="1:7" x14ac:dyDescent="0.3">
      <c r="A643" s="10" t="s">
        <v>531</v>
      </c>
      <c r="B643" s="11" t="s">
        <v>524</v>
      </c>
      <c r="C643" s="24">
        <v>615</v>
      </c>
      <c r="D643" s="25">
        <f t="shared" ref="D643:D701" ca="1" si="30">RANDBETWEEN(10000,80000)</f>
        <v>13932</v>
      </c>
      <c r="E643" s="25">
        <f t="shared" ref="E643:E701" ca="1" si="31">RANDBETWEEN(80,4000)</f>
        <v>3195</v>
      </c>
      <c r="F643" s="25">
        <f t="shared" ref="F643:F701" ca="1" si="32">RANDBETWEEN(1000,6000)</f>
        <v>3994</v>
      </c>
      <c r="G643" s="26">
        <v>44166</v>
      </c>
    </row>
    <row r="644" spans="1:7" x14ac:dyDescent="0.3">
      <c r="A644" s="10" t="s">
        <v>531</v>
      </c>
      <c r="B644" s="11" t="s">
        <v>524</v>
      </c>
      <c r="C644" s="24">
        <v>1236</v>
      </c>
      <c r="D644" s="25">
        <f t="shared" ca="1" si="30"/>
        <v>72115</v>
      </c>
      <c r="E644" s="25">
        <f t="shared" ca="1" si="31"/>
        <v>3352</v>
      </c>
      <c r="F644" s="25">
        <f t="shared" ca="1" si="32"/>
        <v>1607</v>
      </c>
      <c r="G644" s="26">
        <v>44136</v>
      </c>
    </row>
    <row r="645" spans="1:7" x14ac:dyDescent="0.3">
      <c r="A645" s="10" t="s">
        <v>531</v>
      </c>
      <c r="B645" s="11" t="s">
        <v>524</v>
      </c>
      <c r="C645" s="24">
        <v>1372</v>
      </c>
      <c r="D645" s="25">
        <f t="shared" ca="1" si="30"/>
        <v>22956</v>
      </c>
      <c r="E645" s="25">
        <f t="shared" ca="1" si="31"/>
        <v>3923</v>
      </c>
      <c r="F645" s="25">
        <f t="shared" ca="1" si="32"/>
        <v>3220</v>
      </c>
      <c r="G645" s="26">
        <v>44166</v>
      </c>
    </row>
    <row r="646" spans="1:7" x14ac:dyDescent="0.3">
      <c r="A646" s="10" t="s">
        <v>531</v>
      </c>
      <c r="B646" s="11" t="s">
        <v>524</v>
      </c>
      <c r="C646" s="24">
        <v>1282</v>
      </c>
      <c r="D646" s="25">
        <f t="shared" ca="1" si="30"/>
        <v>45529</v>
      </c>
      <c r="E646" s="25">
        <f t="shared" ca="1" si="31"/>
        <v>3072</v>
      </c>
      <c r="F646" s="25">
        <f t="shared" ca="1" si="32"/>
        <v>4844</v>
      </c>
      <c r="G646" s="26">
        <v>43983</v>
      </c>
    </row>
    <row r="647" spans="1:7" x14ac:dyDescent="0.3">
      <c r="A647" s="10" t="s">
        <v>531</v>
      </c>
      <c r="B647" s="11" t="s">
        <v>524</v>
      </c>
      <c r="C647" s="24">
        <v>2907</v>
      </c>
      <c r="D647" s="25">
        <f t="shared" ca="1" si="30"/>
        <v>52793</v>
      </c>
      <c r="E647" s="25">
        <f t="shared" ca="1" si="31"/>
        <v>476</v>
      </c>
      <c r="F647" s="25">
        <f t="shared" ca="1" si="32"/>
        <v>1722</v>
      </c>
      <c r="G647" s="26">
        <v>43983</v>
      </c>
    </row>
    <row r="648" spans="1:7" x14ac:dyDescent="0.3">
      <c r="A648" s="10" t="s">
        <v>531</v>
      </c>
      <c r="B648" s="11" t="s">
        <v>524</v>
      </c>
      <c r="C648" s="24">
        <v>2071</v>
      </c>
      <c r="D648" s="25">
        <f t="shared" ca="1" si="30"/>
        <v>49940</v>
      </c>
      <c r="E648" s="25">
        <f t="shared" ca="1" si="31"/>
        <v>1267</v>
      </c>
      <c r="F648" s="25">
        <f t="shared" ca="1" si="32"/>
        <v>4113</v>
      </c>
      <c r="G648" s="26">
        <v>44075</v>
      </c>
    </row>
    <row r="649" spans="1:7" x14ac:dyDescent="0.3">
      <c r="A649" s="10" t="s">
        <v>531</v>
      </c>
      <c r="B649" s="11" t="s">
        <v>524</v>
      </c>
      <c r="C649" s="24">
        <v>579</v>
      </c>
      <c r="D649" s="25">
        <f t="shared" ca="1" si="30"/>
        <v>55078</v>
      </c>
      <c r="E649" s="25">
        <f t="shared" ca="1" si="31"/>
        <v>2864</v>
      </c>
      <c r="F649" s="25">
        <f t="shared" ca="1" si="32"/>
        <v>5560</v>
      </c>
      <c r="G649" s="26">
        <v>43831</v>
      </c>
    </row>
    <row r="650" spans="1:7" x14ac:dyDescent="0.3">
      <c r="A650" s="10" t="s">
        <v>531</v>
      </c>
      <c r="B650" s="11" t="s">
        <v>524</v>
      </c>
      <c r="C650" s="24">
        <v>2993</v>
      </c>
      <c r="D650" s="25">
        <f t="shared" ca="1" si="30"/>
        <v>35481</v>
      </c>
      <c r="E650" s="25">
        <f t="shared" ca="1" si="31"/>
        <v>2016</v>
      </c>
      <c r="F650" s="25">
        <f t="shared" ca="1" si="32"/>
        <v>1505</v>
      </c>
      <c r="G650" s="26">
        <v>43891</v>
      </c>
    </row>
    <row r="651" spans="1:7" x14ac:dyDescent="0.3">
      <c r="A651" s="10" t="s">
        <v>531</v>
      </c>
      <c r="B651" s="11" t="s">
        <v>524</v>
      </c>
      <c r="C651" s="24">
        <v>3200</v>
      </c>
      <c r="D651" s="25">
        <f t="shared" ca="1" si="30"/>
        <v>27578</v>
      </c>
      <c r="E651" s="25">
        <f t="shared" ca="1" si="31"/>
        <v>2892</v>
      </c>
      <c r="F651" s="25">
        <f t="shared" ca="1" si="32"/>
        <v>4764</v>
      </c>
      <c r="G651" s="26">
        <v>44013</v>
      </c>
    </row>
    <row r="652" spans="1:7" x14ac:dyDescent="0.3">
      <c r="A652" s="10" t="s">
        <v>531</v>
      </c>
      <c r="B652" s="11" t="s">
        <v>524</v>
      </c>
      <c r="C652" s="24">
        <v>270</v>
      </c>
      <c r="D652" s="25">
        <f t="shared" ca="1" si="30"/>
        <v>28664</v>
      </c>
      <c r="E652" s="25">
        <f t="shared" ca="1" si="31"/>
        <v>1588</v>
      </c>
      <c r="F652" s="25">
        <f t="shared" ca="1" si="32"/>
        <v>4829</v>
      </c>
      <c r="G652" s="26">
        <v>43862</v>
      </c>
    </row>
    <row r="653" spans="1:7" x14ac:dyDescent="0.3">
      <c r="A653" s="10" t="s">
        <v>531</v>
      </c>
      <c r="B653" s="11" t="s">
        <v>524</v>
      </c>
      <c r="C653" s="24">
        <v>2844</v>
      </c>
      <c r="D653" s="25">
        <f t="shared" ca="1" si="30"/>
        <v>73014</v>
      </c>
      <c r="E653" s="25">
        <f t="shared" ca="1" si="31"/>
        <v>3483</v>
      </c>
      <c r="F653" s="25">
        <f t="shared" ca="1" si="32"/>
        <v>5666</v>
      </c>
      <c r="G653" s="26">
        <v>43952</v>
      </c>
    </row>
    <row r="654" spans="1:7" x14ac:dyDescent="0.3">
      <c r="A654" s="10" t="s">
        <v>531</v>
      </c>
      <c r="B654" s="11" t="s">
        <v>524</v>
      </c>
      <c r="C654" s="24">
        <v>2914</v>
      </c>
      <c r="D654" s="25">
        <f t="shared" ca="1" si="30"/>
        <v>32454</v>
      </c>
      <c r="E654" s="25">
        <f t="shared" ca="1" si="31"/>
        <v>1529</v>
      </c>
      <c r="F654" s="25">
        <f t="shared" ca="1" si="32"/>
        <v>5678</v>
      </c>
      <c r="G654" s="26">
        <v>44105</v>
      </c>
    </row>
    <row r="655" spans="1:7" x14ac:dyDescent="0.3">
      <c r="A655" s="10" t="s">
        <v>531</v>
      </c>
      <c r="B655" s="11" t="s">
        <v>525</v>
      </c>
      <c r="C655" s="24">
        <v>1858</v>
      </c>
      <c r="D655" s="25">
        <f t="shared" ca="1" si="30"/>
        <v>59307</v>
      </c>
      <c r="E655" s="25">
        <f t="shared" ca="1" si="31"/>
        <v>1288</v>
      </c>
      <c r="F655" s="25">
        <f t="shared" ca="1" si="32"/>
        <v>4627</v>
      </c>
      <c r="G655" s="26">
        <v>43862</v>
      </c>
    </row>
    <row r="656" spans="1:7" x14ac:dyDescent="0.3">
      <c r="A656" s="10" t="s">
        <v>531</v>
      </c>
      <c r="B656" s="11" t="s">
        <v>525</v>
      </c>
      <c r="C656" s="24">
        <v>2529</v>
      </c>
      <c r="D656" s="25">
        <f t="shared" ca="1" si="30"/>
        <v>36828</v>
      </c>
      <c r="E656" s="25">
        <f t="shared" ca="1" si="31"/>
        <v>1146</v>
      </c>
      <c r="F656" s="25">
        <f t="shared" ca="1" si="32"/>
        <v>5809</v>
      </c>
      <c r="G656" s="26">
        <v>44013</v>
      </c>
    </row>
    <row r="657" spans="1:7" x14ac:dyDescent="0.3">
      <c r="A657" s="10" t="s">
        <v>531</v>
      </c>
      <c r="B657" s="11" t="s">
        <v>525</v>
      </c>
      <c r="C657" s="24">
        <v>1947</v>
      </c>
      <c r="D657" s="25">
        <f t="shared" ca="1" si="30"/>
        <v>16334</v>
      </c>
      <c r="E657" s="25">
        <f t="shared" ca="1" si="31"/>
        <v>154</v>
      </c>
      <c r="F657" s="25">
        <f t="shared" ca="1" si="32"/>
        <v>5183</v>
      </c>
      <c r="G657" s="26">
        <v>44075</v>
      </c>
    </row>
    <row r="658" spans="1:7" x14ac:dyDescent="0.3">
      <c r="A658" s="10" t="s">
        <v>531</v>
      </c>
      <c r="B658" s="11" t="s">
        <v>525</v>
      </c>
      <c r="C658" s="24">
        <v>274</v>
      </c>
      <c r="D658" s="25">
        <f t="shared" ca="1" si="30"/>
        <v>37990</v>
      </c>
      <c r="E658" s="25">
        <f t="shared" ca="1" si="31"/>
        <v>1057</v>
      </c>
      <c r="F658" s="25">
        <f t="shared" ca="1" si="32"/>
        <v>1770</v>
      </c>
      <c r="G658" s="26">
        <v>44166</v>
      </c>
    </row>
    <row r="659" spans="1:7" x14ac:dyDescent="0.3">
      <c r="A659" s="10" t="s">
        <v>531</v>
      </c>
      <c r="B659" s="11" t="s">
        <v>525</v>
      </c>
      <c r="C659" s="24">
        <v>991</v>
      </c>
      <c r="D659" s="25">
        <f t="shared" ca="1" si="30"/>
        <v>39022</v>
      </c>
      <c r="E659" s="25">
        <f t="shared" ca="1" si="31"/>
        <v>3724</v>
      </c>
      <c r="F659" s="25">
        <f t="shared" ca="1" si="32"/>
        <v>2547</v>
      </c>
      <c r="G659" s="26">
        <v>43983</v>
      </c>
    </row>
    <row r="660" spans="1:7" x14ac:dyDescent="0.3">
      <c r="A660" s="10" t="s">
        <v>531</v>
      </c>
      <c r="B660" s="11" t="s">
        <v>525</v>
      </c>
      <c r="C660" s="24">
        <v>570</v>
      </c>
      <c r="D660" s="25">
        <f t="shared" ca="1" si="30"/>
        <v>50767</v>
      </c>
      <c r="E660" s="25">
        <f t="shared" ca="1" si="31"/>
        <v>3421</v>
      </c>
      <c r="F660" s="25">
        <f t="shared" ca="1" si="32"/>
        <v>4570</v>
      </c>
      <c r="G660" s="26">
        <v>44166</v>
      </c>
    </row>
    <row r="661" spans="1:7" x14ac:dyDescent="0.3">
      <c r="A661" s="10" t="s">
        <v>531</v>
      </c>
      <c r="B661" s="11" t="s">
        <v>525</v>
      </c>
      <c r="C661" s="24">
        <v>1118</v>
      </c>
      <c r="D661" s="25">
        <f t="shared" ca="1" si="30"/>
        <v>69777</v>
      </c>
      <c r="E661" s="25">
        <f t="shared" ca="1" si="31"/>
        <v>662</v>
      </c>
      <c r="F661" s="25">
        <f t="shared" ca="1" si="32"/>
        <v>3258</v>
      </c>
      <c r="G661" s="26">
        <v>43831</v>
      </c>
    </row>
    <row r="662" spans="1:7" x14ac:dyDescent="0.3">
      <c r="A662" s="10" t="s">
        <v>531</v>
      </c>
      <c r="B662" s="11" t="s">
        <v>525</v>
      </c>
      <c r="C662" s="24">
        <v>2030</v>
      </c>
      <c r="D662" s="25">
        <f t="shared" ca="1" si="30"/>
        <v>27853</v>
      </c>
      <c r="E662" s="25">
        <f t="shared" ca="1" si="31"/>
        <v>606</v>
      </c>
      <c r="F662" s="25">
        <f t="shared" ca="1" si="32"/>
        <v>2061</v>
      </c>
      <c r="G662" s="26">
        <v>44136</v>
      </c>
    </row>
    <row r="663" spans="1:7" x14ac:dyDescent="0.3">
      <c r="A663" s="10" t="s">
        <v>531</v>
      </c>
      <c r="B663" s="11" t="s">
        <v>525</v>
      </c>
      <c r="C663" s="24">
        <v>1761</v>
      </c>
      <c r="D663" s="25">
        <f t="shared" ca="1" si="30"/>
        <v>19695</v>
      </c>
      <c r="E663" s="25">
        <f t="shared" ca="1" si="31"/>
        <v>599</v>
      </c>
      <c r="F663" s="25">
        <f t="shared" ca="1" si="32"/>
        <v>4898</v>
      </c>
      <c r="G663" s="26">
        <v>43891</v>
      </c>
    </row>
    <row r="664" spans="1:7" x14ac:dyDescent="0.3">
      <c r="A664" s="10" t="s">
        <v>531</v>
      </c>
      <c r="B664" s="11" t="s">
        <v>525</v>
      </c>
      <c r="C664" s="24">
        <v>3446</v>
      </c>
      <c r="D664" s="25">
        <f t="shared" ca="1" si="30"/>
        <v>38506</v>
      </c>
      <c r="E664" s="25">
        <f t="shared" ca="1" si="31"/>
        <v>665</v>
      </c>
      <c r="F664" s="25">
        <f t="shared" ca="1" si="32"/>
        <v>2440</v>
      </c>
      <c r="G664" s="26">
        <v>43922</v>
      </c>
    </row>
    <row r="665" spans="1:7" x14ac:dyDescent="0.3">
      <c r="A665" s="10" t="s">
        <v>531</v>
      </c>
      <c r="B665" s="11" t="s">
        <v>525</v>
      </c>
      <c r="C665" s="24">
        <v>2567</v>
      </c>
      <c r="D665" s="25">
        <f t="shared" ca="1" si="30"/>
        <v>45425</v>
      </c>
      <c r="E665" s="25">
        <f t="shared" ca="1" si="31"/>
        <v>1679</v>
      </c>
      <c r="F665" s="25">
        <f t="shared" ca="1" si="32"/>
        <v>3763</v>
      </c>
      <c r="G665" s="26">
        <v>43983</v>
      </c>
    </row>
    <row r="666" spans="1:7" x14ac:dyDescent="0.3">
      <c r="A666" s="10" t="s">
        <v>531</v>
      </c>
      <c r="B666" s="11" t="s">
        <v>525</v>
      </c>
      <c r="C666" s="24">
        <v>1743</v>
      </c>
      <c r="D666" s="25">
        <f t="shared" ca="1" si="30"/>
        <v>10834</v>
      </c>
      <c r="E666" s="25">
        <f t="shared" ca="1" si="31"/>
        <v>1356</v>
      </c>
      <c r="F666" s="25">
        <f t="shared" ca="1" si="32"/>
        <v>4575</v>
      </c>
      <c r="G666" s="26">
        <v>43952</v>
      </c>
    </row>
    <row r="667" spans="1:7" x14ac:dyDescent="0.3">
      <c r="A667" s="10" t="s">
        <v>531</v>
      </c>
      <c r="B667" s="11" t="s">
        <v>525</v>
      </c>
      <c r="C667" s="24">
        <v>1010</v>
      </c>
      <c r="D667" s="25">
        <f t="shared" ca="1" si="30"/>
        <v>62761</v>
      </c>
      <c r="E667" s="25">
        <f t="shared" ca="1" si="31"/>
        <v>3619</v>
      </c>
      <c r="F667" s="25">
        <f t="shared" ca="1" si="32"/>
        <v>1461</v>
      </c>
      <c r="G667" s="26">
        <v>44105</v>
      </c>
    </row>
    <row r="668" spans="1:7" x14ac:dyDescent="0.3">
      <c r="A668" s="10" t="s">
        <v>531</v>
      </c>
      <c r="B668" s="11" t="s">
        <v>526</v>
      </c>
      <c r="C668" s="24">
        <v>727</v>
      </c>
      <c r="D668" s="25">
        <f t="shared" ca="1" si="30"/>
        <v>11515</v>
      </c>
      <c r="E668" s="25">
        <f t="shared" ca="1" si="31"/>
        <v>900</v>
      </c>
      <c r="F668" s="25">
        <f t="shared" ca="1" si="32"/>
        <v>4309</v>
      </c>
      <c r="G668" s="26">
        <v>43983</v>
      </c>
    </row>
    <row r="669" spans="1:7" x14ac:dyDescent="0.3">
      <c r="A669" s="10" t="s">
        <v>531</v>
      </c>
      <c r="B669" s="11" t="s">
        <v>526</v>
      </c>
      <c r="C669" s="24">
        <v>2844</v>
      </c>
      <c r="D669" s="25">
        <f t="shared" ca="1" si="30"/>
        <v>72836</v>
      </c>
      <c r="E669" s="25">
        <f t="shared" ca="1" si="31"/>
        <v>3195</v>
      </c>
      <c r="F669" s="25">
        <f t="shared" ca="1" si="32"/>
        <v>2823</v>
      </c>
      <c r="G669" s="26">
        <v>43862</v>
      </c>
    </row>
    <row r="670" spans="1:7" x14ac:dyDescent="0.3">
      <c r="A670" s="10" t="s">
        <v>531</v>
      </c>
      <c r="B670" s="11" t="s">
        <v>526</v>
      </c>
      <c r="C670" s="24">
        <v>2663</v>
      </c>
      <c r="D670" s="25">
        <f t="shared" ca="1" si="30"/>
        <v>64444</v>
      </c>
      <c r="E670" s="25">
        <f t="shared" ca="1" si="31"/>
        <v>710</v>
      </c>
      <c r="F670" s="25">
        <f t="shared" ca="1" si="32"/>
        <v>3714</v>
      </c>
      <c r="G670" s="26">
        <v>44166</v>
      </c>
    </row>
    <row r="671" spans="1:7" x14ac:dyDescent="0.3">
      <c r="A671" s="10" t="s">
        <v>531</v>
      </c>
      <c r="B671" s="11" t="s">
        <v>526</v>
      </c>
      <c r="C671" s="24">
        <v>570</v>
      </c>
      <c r="D671" s="25">
        <f t="shared" ca="1" si="30"/>
        <v>49964</v>
      </c>
      <c r="E671" s="25">
        <f t="shared" ca="1" si="31"/>
        <v>2235</v>
      </c>
      <c r="F671" s="25">
        <f t="shared" ca="1" si="32"/>
        <v>5586</v>
      </c>
      <c r="G671" s="26">
        <v>44166</v>
      </c>
    </row>
    <row r="672" spans="1:7" x14ac:dyDescent="0.3">
      <c r="A672" s="10" t="s">
        <v>531</v>
      </c>
      <c r="B672" s="11" t="s">
        <v>526</v>
      </c>
      <c r="C672" s="24">
        <v>1153</v>
      </c>
      <c r="D672" s="25">
        <f t="shared" ca="1" si="30"/>
        <v>10609</v>
      </c>
      <c r="E672" s="25">
        <f t="shared" ca="1" si="31"/>
        <v>3148</v>
      </c>
      <c r="F672" s="25">
        <f t="shared" ca="1" si="32"/>
        <v>4816</v>
      </c>
      <c r="G672" s="26">
        <v>44105</v>
      </c>
    </row>
    <row r="673" spans="1:7" x14ac:dyDescent="0.3">
      <c r="A673" s="10" t="s">
        <v>531</v>
      </c>
      <c r="B673" s="11" t="s">
        <v>526</v>
      </c>
      <c r="C673" s="24">
        <v>437</v>
      </c>
      <c r="D673" s="25">
        <f t="shared" ca="1" si="30"/>
        <v>30422</v>
      </c>
      <c r="E673" s="25">
        <f t="shared" ca="1" si="31"/>
        <v>3547</v>
      </c>
      <c r="F673" s="25">
        <f t="shared" ca="1" si="32"/>
        <v>5296</v>
      </c>
      <c r="G673" s="26">
        <v>44013</v>
      </c>
    </row>
    <row r="674" spans="1:7" x14ac:dyDescent="0.3">
      <c r="A674" s="10" t="s">
        <v>531</v>
      </c>
      <c r="B674" s="11" t="s">
        <v>526</v>
      </c>
      <c r="C674" s="24">
        <v>1956</v>
      </c>
      <c r="D674" s="25">
        <f t="shared" ca="1" si="30"/>
        <v>58614</v>
      </c>
      <c r="E674" s="25">
        <f t="shared" ca="1" si="31"/>
        <v>170</v>
      </c>
      <c r="F674" s="25">
        <f t="shared" ca="1" si="32"/>
        <v>2404</v>
      </c>
      <c r="G674" s="26">
        <v>43831</v>
      </c>
    </row>
    <row r="675" spans="1:7" x14ac:dyDescent="0.3">
      <c r="A675" s="10" t="s">
        <v>531</v>
      </c>
      <c r="B675" s="11" t="s">
        <v>526</v>
      </c>
      <c r="C675" s="24">
        <v>1352</v>
      </c>
      <c r="D675" s="25">
        <f t="shared" ca="1" si="30"/>
        <v>48433</v>
      </c>
      <c r="E675" s="25">
        <f t="shared" ca="1" si="31"/>
        <v>3011</v>
      </c>
      <c r="F675" s="25">
        <f t="shared" ca="1" si="32"/>
        <v>4160</v>
      </c>
      <c r="G675" s="26">
        <v>43922</v>
      </c>
    </row>
    <row r="676" spans="1:7" x14ac:dyDescent="0.3">
      <c r="A676" s="10" t="s">
        <v>531</v>
      </c>
      <c r="B676" s="11" t="s">
        <v>526</v>
      </c>
      <c r="C676" s="24">
        <v>1867</v>
      </c>
      <c r="D676" s="25">
        <f t="shared" ca="1" si="30"/>
        <v>11473</v>
      </c>
      <c r="E676" s="25">
        <f t="shared" ca="1" si="31"/>
        <v>220</v>
      </c>
      <c r="F676" s="25">
        <f t="shared" ca="1" si="32"/>
        <v>1586</v>
      </c>
      <c r="G676" s="26">
        <v>44075</v>
      </c>
    </row>
    <row r="677" spans="1:7" x14ac:dyDescent="0.3">
      <c r="A677" s="10" t="s">
        <v>531</v>
      </c>
      <c r="B677" s="11" t="s">
        <v>526</v>
      </c>
      <c r="C677" s="24">
        <v>2807</v>
      </c>
      <c r="D677" s="25">
        <f t="shared" ca="1" si="30"/>
        <v>26819</v>
      </c>
      <c r="E677" s="25">
        <f t="shared" ca="1" si="31"/>
        <v>3821</v>
      </c>
      <c r="F677" s="25">
        <f t="shared" ca="1" si="32"/>
        <v>2326</v>
      </c>
      <c r="G677" s="26">
        <v>44044</v>
      </c>
    </row>
    <row r="678" spans="1:7" x14ac:dyDescent="0.3">
      <c r="A678" s="10" t="s">
        <v>531</v>
      </c>
      <c r="B678" s="11" t="s">
        <v>526</v>
      </c>
      <c r="C678" s="24">
        <v>1579</v>
      </c>
      <c r="D678" s="25">
        <f t="shared" ca="1" si="30"/>
        <v>49346</v>
      </c>
      <c r="E678" s="25">
        <f t="shared" ca="1" si="31"/>
        <v>3958</v>
      </c>
      <c r="F678" s="25">
        <f t="shared" ca="1" si="32"/>
        <v>5880</v>
      </c>
      <c r="G678" s="26">
        <v>43891</v>
      </c>
    </row>
    <row r="679" spans="1:7" x14ac:dyDescent="0.3">
      <c r="A679" s="10" t="s">
        <v>531</v>
      </c>
      <c r="B679" s="11" t="s">
        <v>526</v>
      </c>
      <c r="C679" s="24">
        <v>986</v>
      </c>
      <c r="D679" s="25">
        <f t="shared" ca="1" si="30"/>
        <v>35443</v>
      </c>
      <c r="E679" s="25">
        <f t="shared" ca="1" si="31"/>
        <v>1730</v>
      </c>
      <c r="F679" s="25">
        <f t="shared" ca="1" si="32"/>
        <v>3439</v>
      </c>
      <c r="G679" s="26">
        <v>44105</v>
      </c>
    </row>
    <row r="680" spans="1:7" x14ac:dyDescent="0.3">
      <c r="A680" s="10" t="s">
        <v>531</v>
      </c>
      <c r="B680" s="11" t="s">
        <v>526</v>
      </c>
      <c r="C680" s="24">
        <v>2387</v>
      </c>
      <c r="D680" s="25">
        <f t="shared" ca="1" si="30"/>
        <v>52400</v>
      </c>
      <c r="E680" s="25">
        <f t="shared" ca="1" si="31"/>
        <v>741</v>
      </c>
      <c r="F680" s="25">
        <f t="shared" ca="1" si="32"/>
        <v>3311</v>
      </c>
      <c r="G680" s="26">
        <v>44136</v>
      </c>
    </row>
    <row r="681" spans="1:7" x14ac:dyDescent="0.3">
      <c r="A681" s="10" t="s">
        <v>531</v>
      </c>
      <c r="B681" s="11" t="s">
        <v>526</v>
      </c>
      <c r="C681" s="24">
        <v>2567</v>
      </c>
      <c r="D681" s="25">
        <f t="shared" ca="1" si="30"/>
        <v>32519</v>
      </c>
      <c r="E681" s="25">
        <f t="shared" ca="1" si="31"/>
        <v>1420</v>
      </c>
      <c r="F681" s="25">
        <f t="shared" ca="1" si="32"/>
        <v>3223</v>
      </c>
      <c r="G681" s="26">
        <v>43983</v>
      </c>
    </row>
    <row r="682" spans="1:7" x14ac:dyDescent="0.3">
      <c r="A682" s="10" t="s">
        <v>531</v>
      </c>
      <c r="B682" s="11" t="s">
        <v>526</v>
      </c>
      <c r="C682" s="24">
        <v>2541</v>
      </c>
      <c r="D682" s="25">
        <f t="shared" ca="1" si="30"/>
        <v>71040</v>
      </c>
      <c r="E682" s="25">
        <f t="shared" ca="1" si="31"/>
        <v>1400</v>
      </c>
      <c r="F682" s="25">
        <f t="shared" ca="1" si="32"/>
        <v>5856</v>
      </c>
      <c r="G682" s="26">
        <v>44044</v>
      </c>
    </row>
    <row r="683" spans="1:7" x14ac:dyDescent="0.3">
      <c r="A683" s="10" t="s">
        <v>531</v>
      </c>
      <c r="B683" s="11" t="s">
        <v>526</v>
      </c>
      <c r="C683" s="24">
        <v>1010</v>
      </c>
      <c r="D683" s="25">
        <f t="shared" ca="1" si="30"/>
        <v>17215</v>
      </c>
      <c r="E683" s="25">
        <f t="shared" ca="1" si="31"/>
        <v>481</v>
      </c>
      <c r="F683" s="25">
        <f t="shared" ca="1" si="32"/>
        <v>1684</v>
      </c>
      <c r="G683" s="26">
        <v>44105</v>
      </c>
    </row>
    <row r="684" spans="1:7" x14ac:dyDescent="0.3">
      <c r="A684" s="10" t="s">
        <v>531</v>
      </c>
      <c r="B684" s="11" t="s">
        <v>526</v>
      </c>
      <c r="C684" s="24">
        <v>1806</v>
      </c>
      <c r="D684" s="25">
        <f t="shared" ca="1" si="30"/>
        <v>63435</v>
      </c>
      <c r="E684" s="25">
        <f t="shared" ca="1" si="31"/>
        <v>1560</v>
      </c>
      <c r="F684" s="25">
        <f t="shared" ca="1" si="32"/>
        <v>3276</v>
      </c>
      <c r="G684" s="26">
        <v>43952</v>
      </c>
    </row>
    <row r="685" spans="1:7" x14ac:dyDescent="0.3">
      <c r="A685" s="10" t="s">
        <v>531</v>
      </c>
      <c r="B685" s="11" t="s">
        <v>527</v>
      </c>
      <c r="C685" s="24">
        <v>2821</v>
      </c>
      <c r="D685" s="25">
        <f t="shared" ca="1" si="30"/>
        <v>47768</v>
      </c>
      <c r="E685" s="25">
        <f t="shared" ca="1" si="31"/>
        <v>3259</v>
      </c>
      <c r="F685" s="25">
        <f t="shared" ca="1" si="32"/>
        <v>5194</v>
      </c>
      <c r="G685" s="26">
        <v>44044</v>
      </c>
    </row>
    <row r="686" spans="1:7" x14ac:dyDescent="0.3">
      <c r="A686" s="10" t="s">
        <v>531</v>
      </c>
      <c r="B686" s="11" t="s">
        <v>527</v>
      </c>
      <c r="C686" s="24">
        <v>1566</v>
      </c>
      <c r="D686" s="25">
        <f t="shared" ca="1" si="30"/>
        <v>20297</v>
      </c>
      <c r="E686" s="25">
        <f t="shared" ca="1" si="31"/>
        <v>3745</v>
      </c>
      <c r="F686" s="25">
        <f t="shared" ca="1" si="32"/>
        <v>3541</v>
      </c>
      <c r="G686" s="26">
        <v>44105</v>
      </c>
    </row>
    <row r="687" spans="1:7" x14ac:dyDescent="0.3">
      <c r="A687" s="10" t="s">
        <v>531</v>
      </c>
      <c r="B687" s="11" t="s">
        <v>527</v>
      </c>
      <c r="C687" s="24">
        <v>1465</v>
      </c>
      <c r="D687" s="25">
        <f t="shared" ca="1" si="30"/>
        <v>74138</v>
      </c>
      <c r="E687" s="25">
        <f t="shared" ca="1" si="31"/>
        <v>3854</v>
      </c>
      <c r="F687" s="25">
        <f t="shared" ca="1" si="32"/>
        <v>2704</v>
      </c>
      <c r="G687" s="26">
        <v>43891</v>
      </c>
    </row>
    <row r="688" spans="1:7" x14ac:dyDescent="0.3">
      <c r="A688" s="10" t="s">
        <v>531</v>
      </c>
      <c r="B688" s="11" t="s">
        <v>527</v>
      </c>
      <c r="C688" s="24">
        <v>555</v>
      </c>
      <c r="D688" s="25">
        <f t="shared" ca="1" si="30"/>
        <v>50651</v>
      </c>
      <c r="E688" s="25">
        <f t="shared" ca="1" si="31"/>
        <v>3481</v>
      </c>
      <c r="F688" s="25">
        <f t="shared" ca="1" si="32"/>
        <v>4108</v>
      </c>
      <c r="G688" s="26">
        <v>43831</v>
      </c>
    </row>
    <row r="689" spans="1:7" x14ac:dyDescent="0.3">
      <c r="A689" s="10" t="s">
        <v>531</v>
      </c>
      <c r="B689" s="11" t="s">
        <v>527</v>
      </c>
      <c r="C689" s="24">
        <v>602</v>
      </c>
      <c r="D689" s="25">
        <f t="shared" ca="1" si="30"/>
        <v>46771</v>
      </c>
      <c r="E689" s="25">
        <f t="shared" ca="1" si="31"/>
        <v>270</v>
      </c>
      <c r="F689" s="25">
        <f t="shared" ca="1" si="32"/>
        <v>3486</v>
      </c>
      <c r="G689" s="26">
        <v>43983</v>
      </c>
    </row>
    <row r="690" spans="1:7" x14ac:dyDescent="0.3">
      <c r="A690" s="10" t="s">
        <v>531</v>
      </c>
      <c r="B690" s="11" t="s">
        <v>527</v>
      </c>
      <c r="C690" s="24">
        <v>2832</v>
      </c>
      <c r="D690" s="25">
        <f t="shared" ca="1" si="30"/>
        <v>41708</v>
      </c>
      <c r="E690" s="25">
        <f t="shared" ca="1" si="31"/>
        <v>3813</v>
      </c>
      <c r="F690" s="25">
        <f t="shared" ca="1" si="32"/>
        <v>1682</v>
      </c>
      <c r="G690" s="26">
        <v>44044</v>
      </c>
    </row>
    <row r="691" spans="1:7" x14ac:dyDescent="0.3">
      <c r="A691" s="10" t="s">
        <v>531</v>
      </c>
      <c r="B691" s="11" t="s">
        <v>527</v>
      </c>
      <c r="C691" s="24">
        <v>861</v>
      </c>
      <c r="D691" s="25">
        <f t="shared" ca="1" si="30"/>
        <v>67078</v>
      </c>
      <c r="E691" s="25">
        <f t="shared" ca="1" si="31"/>
        <v>856</v>
      </c>
      <c r="F691" s="25">
        <f t="shared" ca="1" si="32"/>
        <v>2563</v>
      </c>
      <c r="G691" s="26">
        <v>44105</v>
      </c>
    </row>
    <row r="692" spans="1:7" x14ac:dyDescent="0.3">
      <c r="A692" s="10" t="s">
        <v>531</v>
      </c>
      <c r="B692" s="11" t="s">
        <v>527</v>
      </c>
      <c r="C692" s="24">
        <v>2755</v>
      </c>
      <c r="D692" s="25">
        <f t="shared" ca="1" si="30"/>
        <v>24606</v>
      </c>
      <c r="E692" s="25">
        <f t="shared" ca="1" si="31"/>
        <v>2281</v>
      </c>
      <c r="F692" s="25">
        <f t="shared" ca="1" si="32"/>
        <v>1904</v>
      </c>
      <c r="G692" s="26">
        <v>43862</v>
      </c>
    </row>
    <row r="693" spans="1:7" x14ac:dyDescent="0.3">
      <c r="A693" s="10" t="s">
        <v>531</v>
      </c>
      <c r="B693" s="11" t="s">
        <v>527</v>
      </c>
      <c r="C693" s="24">
        <v>547</v>
      </c>
      <c r="D693" s="25">
        <f t="shared" ca="1" si="30"/>
        <v>56080</v>
      </c>
      <c r="E693" s="25">
        <f t="shared" ca="1" si="31"/>
        <v>3608</v>
      </c>
      <c r="F693" s="25">
        <f t="shared" ca="1" si="32"/>
        <v>1447</v>
      </c>
      <c r="G693" s="26">
        <v>44136</v>
      </c>
    </row>
    <row r="694" spans="1:7" x14ac:dyDescent="0.3">
      <c r="A694" s="10" t="s">
        <v>531</v>
      </c>
      <c r="B694" s="11" t="s">
        <v>527</v>
      </c>
      <c r="C694" s="24">
        <v>1372</v>
      </c>
      <c r="D694" s="25">
        <f t="shared" ca="1" si="30"/>
        <v>19824</v>
      </c>
      <c r="E694" s="25">
        <f t="shared" ca="1" si="31"/>
        <v>1331</v>
      </c>
      <c r="F694" s="25">
        <f t="shared" ca="1" si="32"/>
        <v>1284</v>
      </c>
      <c r="G694" s="26">
        <v>44166</v>
      </c>
    </row>
    <row r="695" spans="1:7" x14ac:dyDescent="0.3">
      <c r="A695" s="10" t="s">
        <v>531</v>
      </c>
      <c r="B695" s="11" t="s">
        <v>527</v>
      </c>
      <c r="C695" s="24">
        <v>2907</v>
      </c>
      <c r="D695" s="25">
        <f t="shared" ca="1" si="30"/>
        <v>75945</v>
      </c>
      <c r="E695" s="25">
        <f t="shared" ca="1" si="31"/>
        <v>806</v>
      </c>
      <c r="F695" s="25">
        <f t="shared" ca="1" si="32"/>
        <v>4334</v>
      </c>
      <c r="G695" s="26">
        <v>43983</v>
      </c>
    </row>
    <row r="696" spans="1:7" x14ac:dyDescent="0.3">
      <c r="A696" s="10" t="s">
        <v>531</v>
      </c>
      <c r="B696" s="11" t="s">
        <v>527</v>
      </c>
      <c r="C696" s="24">
        <v>790</v>
      </c>
      <c r="D696" s="25">
        <f t="shared" ca="1" si="30"/>
        <v>49659</v>
      </c>
      <c r="E696" s="25">
        <f t="shared" ca="1" si="31"/>
        <v>3623</v>
      </c>
      <c r="F696" s="25">
        <f t="shared" ca="1" si="32"/>
        <v>1208</v>
      </c>
      <c r="G696" s="26">
        <v>43952</v>
      </c>
    </row>
    <row r="697" spans="1:7" x14ac:dyDescent="0.3">
      <c r="A697" s="10" t="s">
        <v>531</v>
      </c>
      <c r="B697" s="11" t="s">
        <v>527</v>
      </c>
      <c r="C697" s="24">
        <v>1596</v>
      </c>
      <c r="D697" s="25">
        <f t="shared" ca="1" si="30"/>
        <v>66251</v>
      </c>
      <c r="E697" s="25">
        <f t="shared" ca="1" si="31"/>
        <v>1235</v>
      </c>
      <c r="F697" s="25">
        <f t="shared" ca="1" si="32"/>
        <v>3034</v>
      </c>
      <c r="G697" s="26">
        <v>44075</v>
      </c>
    </row>
    <row r="698" spans="1:7" x14ac:dyDescent="0.3">
      <c r="A698" s="10" t="s">
        <v>531</v>
      </c>
      <c r="B698" s="11" t="s">
        <v>527</v>
      </c>
      <c r="C698" s="24">
        <v>986</v>
      </c>
      <c r="D698" s="25">
        <f t="shared" ca="1" si="30"/>
        <v>73842</v>
      </c>
      <c r="E698" s="25">
        <f t="shared" ca="1" si="31"/>
        <v>2723</v>
      </c>
      <c r="F698" s="25">
        <f t="shared" ca="1" si="32"/>
        <v>3121</v>
      </c>
      <c r="G698" s="26">
        <v>44105</v>
      </c>
    </row>
    <row r="699" spans="1:7" x14ac:dyDescent="0.3">
      <c r="A699" s="10" t="s">
        <v>531</v>
      </c>
      <c r="B699" s="11" t="s">
        <v>527</v>
      </c>
      <c r="C699" s="24">
        <v>606</v>
      </c>
      <c r="D699" s="25">
        <f t="shared" ca="1" si="30"/>
        <v>39527</v>
      </c>
      <c r="E699" s="25">
        <f t="shared" ca="1" si="31"/>
        <v>1007</v>
      </c>
      <c r="F699" s="25">
        <f t="shared" ca="1" si="32"/>
        <v>5328</v>
      </c>
      <c r="G699" s="26">
        <v>43922</v>
      </c>
    </row>
    <row r="700" spans="1:7" x14ac:dyDescent="0.3">
      <c r="A700" s="10" t="s">
        <v>531</v>
      </c>
      <c r="B700" s="11" t="s">
        <v>527</v>
      </c>
      <c r="C700" s="24">
        <v>2460</v>
      </c>
      <c r="D700" s="25">
        <f t="shared" ca="1" si="30"/>
        <v>43617</v>
      </c>
      <c r="E700" s="25">
        <f t="shared" ca="1" si="31"/>
        <v>3386</v>
      </c>
      <c r="F700" s="25">
        <f t="shared" ca="1" si="32"/>
        <v>1975</v>
      </c>
      <c r="G700" s="26">
        <v>44013</v>
      </c>
    </row>
    <row r="701" spans="1:7" ht="15" thickBot="1" x14ac:dyDescent="0.35">
      <c r="A701" s="12" t="s">
        <v>531</v>
      </c>
      <c r="B701" s="13" t="s">
        <v>527</v>
      </c>
      <c r="C701" s="27">
        <v>914</v>
      </c>
      <c r="D701" s="28">
        <f t="shared" ca="1" si="30"/>
        <v>18451</v>
      </c>
      <c r="E701" s="28">
        <f t="shared" ca="1" si="31"/>
        <v>1942</v>
      </c>
      <c r="F701" s="28">
        <f t="shared" ca="1" si="32"/>
        <v>2662</v>
      </c>
      <c r="G701" s="29">
        <v>44166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5C0B0-CCC5-4036-9329-2A30D55C2A7F}">
  <dimension ref="A1:H8"/>
  <sheetViews>
    <sheetView workbookViewId="0">
      <selection activeCell="G27" sqref="G27"/>
    </sheetView>
  </sheetViews>
  <sheetFormatPr defaultRowHeight="14.4" x14ac:dyDescent="0.3"/>
  <cols>
    <col min="1" max="1" width="14" bestFit="1" customWidth="1"/>
    <col min="2" max="2" width="15.5546875" bestFit="1" customWidth="1"/>
    <col min="3" max="3" width="13.88671875" bestFit="1" customWidth="1"/>
    <col min="4" max="4" width="13.5546875" bestFit="1" customWidth="1"/>
    <col min="5" max="5" width="13.109375" bestFit="1" customWidth="1"/>
    <col min="6" max="6" width="12.77734375" bestFit="1" customWidth="1"/>
    <col min="7" max="7" width="29.21875" bestFit="1" customWidth="1"/>
    <col min="8" max="8" width="13.88671875" bestFit="1" customWidth="1"/>
    <col min="9" max="9" width="13.109375" bestFit="1" customWidth="1"/>
    <col min="10" max="10" width="5.77734375" bestFit="1" customWidth="1"/>
    <col min="11" max="11" width="29.21875" bestFit="1" customWidth="1"/>
    <col min="12" max="12" width="10.77734375" bestFit="1" customWidth="1"/>
  </cols>
  <sheetData>
    <row r="1" spans="1:8" x14ac:dyDescent="0.3">
      <c r="A1" s="18" t="s">
        <v>532</v>
      </c>
      <c r="B1" s="18" t="s">
        <v>514</v>
      </c>
    </row>
    <row r="2" spans="1:8" x14ac:dyDescent="0.3">
      <c r="A2" s="18" t="s">
        <v>513</v>
      </c>
      <c r="B2" t="s">
        <v>522</v>
      </c>
      <c r="C2" t="s">
        <v>523</v>
      </c>
      <c r="D2" t="s">
        <v>524</v>
      </c>
      <c r="E2" t="s">
        <v>525</v>
      </c>
      <c r="F2" t="s">
        <v>526</v>
      </c>
      <c r="G2" t="s">
        <v>527</v>
      </c>
      <c r="H2" t="s">
        <v>512</v>
      </c>
    </row>
    <row r="3" spans="1:8" x14ac:dyDescent="0.3">
      <c r="A3" s="19" t="s">
        <v>521</v>
      </c>
      <c r="B3" s="21">
        <v>156865</v>
      </c>
      <c r="C3" s="21">
        <v>48134</v>
      </c>
      <c r="D3" s="21">
        <v>58555</v>
      </c>
      <c r="E3" s="21">
        <v>62047</v>
      </c>
      <c r="F3" s="21">
        <v>78212</v>
      </c>
      <c r="G3" s="21">
        <v>82170</v>
      </c>
      <c r="H3" s="21">
        <v>485983</v>
      </c>
    </row>
    <row r="4" spans="1:8" x14ac:dyDescent="0.3">
      <c r="A4" s="19" t="s">
        <v>530</v>
      </c>
      <c r="B4" s="21">
        <v>131604</v>
      </c>
      <c r="C4" s="21">
        <v>70692</v>
      </c>
      <c r="D4" s="21">
        <v>63637</v>
      </c>
      <c r="E4" s="21">
        <v>62690</v>
      </c>
      <c r="F4" s="21">
        <v>63878</v>
      </c>
      <c r="G4" s="21">
        <v>60765</v>
      </c>
      <c r="H4" s="21">
        <v>453266</v>
      </c>
    </row>
    <row r="5" spans="1:8" x14ac:dyDescent="0.3">
      <c r="A5" s="19" t="s">
        <v>529</v>
      </c>
      <c r="B5" s="21">
        <v>141196</v>
      </c>
      <c r="C5" s="21">
        <v>55661</v>
      </c>
      <c r="D5" s="21">
        <v>63777</v>
      </c>
      <c r="E5" s="21">
        <v>59153</v>
      </c>
      <c r="F5" s="21">
        <v>73338</v>
      </c>
      <c r="G5" s="21">
        <v>63017</v>
      </c>
      <c r="H5" s="21">
        <v>456142</v>
      </c>
    </row>
    <row r="6" spans="1:8" x14ac:dyDescent="0.3">
      <c r="A6" s="19" t="s">
        <v>528</v>
      </c>
      <c r="B6" s="21">
        <v>134508</v>
      </c>
      <c r="C6" s="21">
        <v>68491</v>
      </c>
      <c r="D6" s="21">
        <v>67807</v>
      </c>
      <c r="E6" s="21">
        <v>69898</v>
      </c>
      <c r="F6" s="21">
        <v>72002</v>
      </c>
      <c r="G6" s="21">
        <v>68705</v>
      </c>
      <c r="H6" s="21">
        <v>481411</v>
      </c>
    </row>
    <row r="7" spans="1:8" x14ac:dyDescent="0.3">
      <c r="A7" s="19" t="s">
        <v>531</v>
      </c>
      <c r="B7" s="21">
        <v>143187</v>
      </c>
      <c r="C7" s="21">
        <v>63664</v>
      </c>
      <c r="D7" s="21">
        <v>69155</v>
      </c>
      <c r="E7" s="21">
        <v>59385</v>
      </c>
      <c r="F7" s="21">
        <v>93199</v>
      </c>
      <c r="G7" s="21">
        <v>80487</v>
      </c>
      <c r="H7" s="21">
        <v>509077</v>
      </c>
    </row>
    <row r="8" spans="1:8" x14ac:dyDescent="0.3">
      <c r="A8" s="19" t="s">
        <v>512</v>
      </c>
      <c r="B8" s="21">
        <v>707360</v>
      </c>
      <c r="C8" s="21">
        <v>306642</v>
      </c>
      <c r="D8" s="21">
        <v>322931</v>
      </c>
      <c r="E8" s="21">
        <v>313173</v>
      </c>
      <c r="F8" s="21">
        <v>380629</v>
      </c>
      <c r="G8" s="21">
        <v>355144</v>
      </c>
      <c r="H8" s="21">
        <v>2385879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50970-C9B0-4180-8937-9A733EA7782E}">
  <dimension ref="A1:B6"/>
  <sheetViews>
    <sheetView workbookViewId="0">
      <selection activeCell="A5" sqref="A5"/>
    </sheetView>
  </sheetViews>
  <sheetFormatPr defaultRowHeight="14.4" x14ac:dyDescent="0.3"/>
  <cols>
    <col min="1" max="1" width="12.5546875" bestFit="1" customWidth="1"/>
    <col min="2" max="2" width="16" bestFit="1" customWidth="1"/>
    <col min="3" max="3" width="12.109375" bestFit="1" customWidth="1"/>
    <col min="4" max="4" width="13.5546875" bestFit="1" customWidth="1"/>
    <col min="5" max="5" width="13.109375" bestFit="1" customWidth="1"/>
    <col min="6" max="6" width="5.77734375" bestFit="1" customWidth="1"/>
    <col min="7" max="7" width="29.21875" bestFit="1" customWidth="1"/>
    <col min="8" max="8" width="10.77734375" bestFit="1" customWidth="1"/>
  </cols>
  <sheetData>
    <row r="1" spans="1:2" x14ac:dyDescent="0.3">
      <c r="A1" s="18" t="s">
        <v>513</v>
      </c>
      <c r="B1" t="s">
        <v>537</v>
      </c>
    </row>
    <row r="2" spans="1:2" x14ac:dyDescent="0.3">
      <c r="A2" s="19" t="s">
        <v>535</v>
      </c>
      <c r="B2">
        <v>176376</v>
      </c>
    </row>
    <row r="3" spans="1:2" x14ac:dyDescent="0.3">
      <c r="A3" s="19" t="s">
        <v>536</v>
      </c>
      <c r="B3">
        <v>233966</v>
      </c>
    </row>
    <row r="4" spans="1:2" x14ac:dyDescent="0.3">
      <c r="A4" s="19" t="s">
        <v>533</v>
      </c>
      <c r="B4">
        <v>237941</v>
      </c>
    </row>
    <row r="5" spans="1:2" x14ac:dyDescent="0.3">
      <c r="A5" s="19" t="s">
        <v>534</v>
      </c>
      <c r="B5">
        <v>477541</v>
      </c>
    </row>
    <row r="6" spans="1:2" x14ac:dyDescent="0.3">
      <c r="A6" s="19" t="s">
        <v>512</v>
      </c>
      <c r="B6">
        <v>1125824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E026-4942-4E30-97AF-F91778ACA310}">
  <dimension ref="A1:B6"/>
  <sheetViews>
    <sheetView workbookViewId="0">
      <selection activeCell="E5" sqref="E5"/>
    </sheetView>
  </sheetViews>
  <sheetFormatPr defaultRowHeight="14.4" x14ac:dyDescent="0.3"/>
  <cols>
    <col min="1" max="1" width="12.5546875" bestFit="1" customWidth="1"/>
    <col min="2" max="2" width="12.109375" bestFit="1" customWidth="1"/>
  </cols>
  <sheetData>
    <row r="1" spans="1:2" x14ac:dyDescent="0.3">
      <c r="A1" s="18" t="s">
        <v>513</v>
      </c>
      <c r="B1" t="s">
        <v>532</v>
      </c>
    </row>
    <row r="2" spans="1:2" x14ac:dyDescent="0.3">
      <c r="A2" s="19" t="s">
        <v>535</v>
      </c>
      <c r="B2">
        <v>346137</v>
      </c>
    </row>
    <row r="3" spans="1:2" x14ac:dyDescent="0.3">
      <c r="A3" s="19" t="s">
        <v>536</v>
      </c>
      <c r="B3">
        <v>475268</v>
      </c>
    </row>
    <row r="4" spans="1:2" x14ac:dyDescent="0.3">
      <c r="A4" s="19" t="s">
        <v>533</v>
      </c>
      <c r="B4">
        <v>495244</v>
      </c>
    </row>
    <row r="5" spans="1:2" x14ac:dyDescent="0.3">
      <c r="A5" s="19" t="s">
        <v>534</v>
      </c>
      <c r="B5">
        <v>1069230</v>
      </c>
    </row>
    <row r="6" spans="1:2" x14ac:dyDescent="0.3">
      <c r="A6" s="19" t="s">
        <v>512</v>
      </c>
      <c r="B6">
        <v>2385879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92A07-EB45-4117-9AB2-3C3AE17611D5}">
  <dimension ref="A1"/>
  <sheetViews>
    <sheetView tabSelected="1" topLeftCell="C1" zoomScale="60" zoomScaleNormal="115" workbookViewId="0">
      <selection activeCell="E3" sqref="A3:XFD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Charts</vt:lpstr>
      </vt:variant>
      <vt:variant>
        <vt:i4>2</vt:i4>
      </vt:variant>
    </vt:vector>
  </HeadingPairs>
  <TitlesOfParts>
    <vt:vector size="10" baseType="lpstr">
      <vt:lpstr>Sample data</vt:lpstr>
      <vt:lpstr>Q1</vt:lpstr>
      <vt:lpstr>Q2</vt:lpstr>
      <vt:lpstr>Dashboard Data</vt:lpstr>
      <vt:lpstr>Profit by market and product tp</vt:lpstr>
      <vt:lpstr>Quarterly unit sold</vt:lpstr>
      <vt:lpstr>profit by quarter</vt:lpstr>
      <vt:lpstr>Q4</vt:lpstr>
      <vt:lpstr>Q3-Chart1</vt:lpstr>
      <vt:lpstr>Q3-Chart2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Dhairya Vasavada</dc:creator>
  <cp:lastModifiedBy>Dhairya Vasavada</cp:lastModifiedBy>
  <dcterms:created xsi:type="dcterms:W3CDTF">2015-06-05T18:17:20Z</dcterms:created>
  <dcterms:modified xsi:type="dcterms:W3CDTF">2023-02-10T10:08:54Z</dcterms:modified>
</cp:coreProperties>
</file>