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lalb\OneDrive\Рабочий стол\Эконом Культура\"/>
    </mc:Choice>
  </mc:AlternateContent>
  <xr:revisionPtr revIDLastSave="0" documentId="13_ncr:1_{077732AD-CA58-478D-864F-5EC0121E87F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Табель" sheetId="1" r:id="rId1"/>
    <sheet name="Сортировка" sheetId="2" r:id="rId2"/>
  </sheets>
  <definedNames>
    <definedName name="_xlchart.v1.0" hidden="1">Табель!$AA$4</definedName>
    <definedName name="_xlchart.v1.1" hidden="1">Табель!$AA$5:$AA$12</definedName>
    <definedName name="_xlchart.v1.10" hidden="1">Табель!$AF$4</definedName>
    <definedName name="_xlchart.v1.11" hidden="1">Табель!$AF$5:$AF$12</definedName>
    <definedName name="_xlchart.v1.12" hidden="1">Табель!$B$6:$B$12</definedName>
    <definedName name="_xlchart.v1.2" hidden="1">Табель!$AB$4</definedName>
    <definedName name="_xlchart.v1.3" hidden="1">Табель!$AB$5:$AB$12</definedName>
    <definedName name="_xlchart.v1.4" hidden="1">Табель!$AC$4</definedName>
    <definedName name="_xlchart.v1.5" hidden="1">Табель!$AC$5:$AC$12</definedName>
    <definedName name="_xlchart.v1.6" hidden="1">Табель!$AD$4</definedName>
    <definedName name="_xlchart.v1.7" hidden="1">Табель!$AD$5:$AD$12</definedName>
    <definedName name="_xlchart.v1.8" hidden="1">Табель!$AE$4</definedName>
    <definedName name="_xlchart.v1.9" hidden="1">Табель!$AE$5:$AE$12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2" i="2" l="1"/>
  <c r="H49" i="2"/>
  <c r="H44" i="2"/>
  <c r="H45" i="2"/>
  <c r="I45" i="2" s="1"/>
  <c r="J45" i="2" s="1"/>
  <c r="H47" i="2"/>
  <c r="H50" i="2"/>
  <c r="H48" i="2"/>
  <c r="H41" i="2"/>
  <c r="I41" i="2" s="1"/>
  <c r="J41" i="2" s="1"/>
  <c r="H46" i="2"/>
  <c r="H43" i="2"/>
  <c r="H36" i="2"/>
  <c r="H29" i="2"/>
  <c r="H33" i="2"/>
  <c r="I33" i="2" s="1"/>
  <c r="J33" i="2" s="1"/>
  <c r="H35" i="2"/>
  <c r="I35" i="2" s="1"/>
  <c r="J35" i="2" s="1"/>
  <c r="H31" i="2"/>
  <c r="H30" i="2"/>
  <c r="H34" i="2"/>
  <c r="H37" i="2"/>
  <c r="I37" i="2" s="1"/>
  <c r="J37" i="2" s="1"/>
  <c r="H28" i="2"/>
  <c r="H32" i="2"/>
  <c r="I32" i="2" s="1"/>
  <c r="H24" i="2"/>
  <c r="H17" i="2"/>
  <c r="H16" i="2"/>
  <c r="I16" i="2" s="1"/>
  <c r="H18" i="2"/>
  <c r="I18" i="2" s="1"/>
  <c r="J18" i="2" s="1"/>
  <c r="H23" i="2"/>
  <c r="H20" i="2"/>
  <c r="H22" i="2"/>
  <c r="H19" i="2"/>
  <c r="I19" i="2" s="1"/>
  <c r="J19" i="2" s="1"/>
  <c r="I15" i="2"/>
  <c r="H15" i="2"/>
  <c r="H21" i="2"/>
  <c r="J1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AF7" i="1"/>
  <c r="AF8" i="1"/>
  <c r="AF9" i="1"/>
  <c r="AF10" i="1"/>
  <c r="AF11" i="1"/>
  <c r="AF12" i="1"/>
  <c r="AF6" i="1"/>
  <c r="AE7" i="1"/>
  <c r="AE8" i="1"/>
  <c r="AE9" i="1"/>
  <c r="AE10" i="1"/>
  <c r="AE11" i="1"/>
  <c r="AE12" i="1"/>
  <c r="AE6" i="1"/>
  <c r="AA7" i="1"/>
  <c r="AA8" i="1"/>
  <c r="AA9" i="1"/>
  <c r="AA10" i="1"/>
  <c r="AA11" i="1"/>
  <c r="AA12" i="1"/>
  <c r="AA6" i="1"/>
  <c r="AD7" i="1"/>
  <c r="AD8" i="1"/>
  <c r="AD9" i="1"/>
  <c r="AD10" i="1"/>
  <c r="AD11" i="1"/>
  <c r="AD12" i="1"/>
  <c r="AD6" i="1"/>
  <c r="AC7" i="1"/>
  <c r="AC8" i="1"/>
  <c r="AC9" i="1"/>
  <c r="AC10" i="1"/>
  <c r="AC11" i="1"/>
  <c r="AC12" i="1"/>
  <c r="AC6" i="1"/>
  <c r="AB7" i="1"/>
  <c r="AB8" i="1"/>
  <c r="AB9" i="1"/>
  <c r="AB10" i="1"/>
  <c r="AB11" i="1"/>
  <c r="AB12" i="1"/>
  <c r="AB6" i="1"/>
  <c r="J23" i="2" l="1"/>
  <c r="I23" i="2"/>
  <c r="J15" i="2"/>
  <c r="J42" i="2"/>
  <c r="I48" i="2"/>
  <c r="J48" i="2" s="1"/>
  <c r="I44" i="2"/>
  <c r="J44" i="2" s="1"/>
  <c r="I43" i="2"/>
  <c r="J43" i="2" s="1"/>
  <c r="I50" i="2"/>
  <c r="J50" i="2" s="1"/>
  <c r="I49" i="2"/>
  <c r="J49" i="2" s="1"/>
  <c r="I46" i="2"/>
  <c r="J46" i="2" s="1"/>
  <c r="I47" i="2"/>
  <c r="J47" i="2" s="1"/>
  <c r="I42" i="2"/>
  <c r="I30" i="2"/>
  <c r="J30" i="2" s="1"/>
  <c r="I29" i="2"/>
  <c r="J29" i="2" s="1"/>
  <c r="I34" i="2"/>
  <c r="J34" i="2" s="1"/>
  <c r="J32" i="2"/>
  <c r="I28" i="2"/>
  <c r="J28" i="2" s="1"/>
  <c r="I31" i="2"/>
  <c r="J31" i="2" s="1"/>
  <c r="I36" i="2"/>
  <c r="J36" i="2" s="1"/>
  <c r="J16" i="2"/>
  <c r="I21" i="2"/>
  <c r="J21" i="2" s="1"/>
  <c r="I20" i="2"/>
  <c r="J20" i="2" s="1"/>
  <c r="I17" i="2"/>
  <c r="J17" i="2" s="1"/>
  <c r="I22" i="2"/>
  <c r="J22" i="2" s="1"/>
  <c r="I24" i="2"/>
  <c r="J24" i="2" s="1"/>
  <c r="J25" i="2" l="1"/>
  <c r="J51" i="2"/>
  <c r="J38" i="2"/>
</calcChain>
</file>

<file path=xl/sharedStrings.xml><?xml version="1.0" encoding="utf-8"?>
<sst xmlns="http://schemas.openxmlformats.org/spreadsheetml/2006/main" count="238" uniqueCount="62">
  <si>
    <t>ТАБЕЛЬ УЧЕТА РАБОЧЕГО ВРЕМЕНИ И РАСЧЕТ ЗАРПЛАТЫ</t>
  </si>
  <si>
    <t>ЗА ОКТЯБРЬ 2020 г.</t>
  </si>
  <si>
    <t>Ф.И.О.</t>
  </si>
  <si>
    <t>Должность</t>
  </si>
  <si>
    <t>Оплата/час</t>
  </si>
  <si>
    <t>Числа месяца</t>
  </si>
  <si>
    <t>№   п/п</t>
  </si>
  <si>
    <t>Борисова О.В.</t>
  </si>
  <si>
    <t>Иванов О.Р.</t>
  </si>
  <si>
    <t>Климова С.С.</t>
  </si>
  <si>
    <t>Николаева Н.Н.</t>
  </si>
  <si>
    <t>Соколова И.Д.</t>
  </si>
  <si>
    <t>Федоров М.И.</t>
  </si>
  <si>
    <t>Чернов П.К.</t>
  </si>
  <si>
    <t>профессор</t>
  </si>
  <si>
    <t>доцент</t>
  </si>
  <si>
    <t>ассистент</t>
  </si>
  <si>
    <t>Дни явок</t>
  </si>
  <si>
    <t>Дни неявок</t>
  </si>
  <si>
    <t>отпуск</t>
  </si>
  <si>
    <t>б/лист</t>
  </si>
  <si>
    <t>прогул</t>
  </si>
  <si>
    <t>Отработано часов</t>
  </si>
  <si>
    <t>Начислено</t>
  </si>
  <si>
    <t>о</t>
  </si>
  <si>
    <t>б</t>
  </si>
  <si>
    <t>п</t>
  </si>
  <si>
    <t>№  п/п</t>
  </si>
  <si>
    <t>Всего начислено</t>
  </si>
  <si>
    <t>Фамилия</t>
  </si>
  <si>
    <t>Имя</t>
  </si>
  <si>
    <t>Отчество</t>
  </si>
  <si>
    <t>январь</t>
  </si>
  <si>
    <t>февраль</t>
  </si>
  <si>
    <t>март</t>
  </si>
  <si>
    <t>Петров</t>
  </si>
  <si>
    <t>Борисова</t>
  </si>
  <si>
    <t>Иванов</t>
  </si>
  <si>
    <t>Петрова</t>
  </si>
  <si>
    <t>Григорьев</t>
  </si>
  <si>
    <t>Яковлев</t>
  </si>
  <si>
    <t>Евгений</t>
  </si>
  <si>
    <t>Елена</t>
  </si>
  <si>
    <t>Иван</t>
  </si>
  <si>
    <t>Федор</t>
  </si>
  <si>
    <t>Никанор</t>
  </si>
  <si>
    <t>Ирина</t>
  </si>
  <si>
    <t>Яков</t>
  </si>
  <si>
    <t>Алексей</t>
  </si>
  <si>
    <t>Сергей</t>
  </si>
  <si>
    <t>Андреевич</t>
  </si>
  <si>
    <t>Алексеевич</t>
  </si>
  <si>
    <t>Васильевич</t>
  </si>
  <si>
    <t>Федорович</t>
  </si>
  <si>
    <t>Васильевна</t>
  </si>
  <si>
    <t>Иванович</t>
  </si>
  <si>
    <t>Евгеньевич</t>
  </si>
  <si>
    <t>Петрович</t>
  </si>
  <si>
    <t>Николаевна</t>
  </si>
  <si>
    <t>ИТОГО:</t>
  </si>
  <si>
    <t>Всего удержано</t>
  </si>
  <si>
    <t>Сумма к выдаче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</si>
</sst>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14" fontId="2" fillId="0" borderId="1" xfId="0" applyNumberFormat="1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0" fontId="3" fillId="0" borderId="1" xfId="0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6350">
          <a:solidFill>
            <a:schemeClr val="tx1">
              <a:lumMod val="50000"/>
              <a:lumOff val="50000"/>
            </a:schemeClr>
          </a:solidFill>
        </a:ln>
        <a:effectLst/>
        <a:sp3d contourW="6350">
          <a:contourClr>
            <a:schemeClr val="tx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5"/>
          <c:order val="5"/>
          <c:tx>
            <c:strRef>
              <c:f>Табель!$AF$4</c:f>
              <c:strCache>
                <c:ptCount val="1"/>
                <c:pt idx="0">
                  <c:v>Начислено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Табель!$B$6:$B$12</c:f>
              <c:strCache>
                <c:ptCount val="7"/>
                <c:pt idx="0">
                  <c:v>Борисова О.В.</c:v>
                </c:pt>
                <c:pt idx="1">
                  <c:v>Иванов О.Р.</c:v>
                </c:pt>
                <c:pt idx="2">
                  <c:v>Климова С.С.</c:v>
                </c:pt>
                <c:pt idx="3">
                  <c:v>Николаева Н.Н.</c:v>
                </c:pt>
                <c:pt idx="4">
                  <c:v>Соколова И.Д.</c:v>
                </c:pt>
                <c:pt idx="5">
                  <c:v>Федоров М.И.</c:v>
                </c:pt>
                <c:pt idx="6">
                  <c:v>Чернов П.К.</c:v>
                </c:pt>
              </c:strCache>
            </c:strRef>
          </c:cat>
          <c:val>
            <c:numRef>
              <c:f>Табель!$AF$5:$AF$12</c:f>
              <c:numCache>
                <c:formatCode>#\ ##0.00\ "₽"</c:formatCode>
                <c:ptCount val="8"/>
                <c:pt idx="1">
                  <c:v>33600</c:v>
                </c:pt>
                <c:pt idx="2">
                  <c:v>27000</c:v>
                </c:pt>
                <c:pt idx="3">
                  <c:v>18000</c:v>
                </c:pt>
                <c:pt idx="4">
                  <c:v>26400</c:v>
                </c:pt>
                <c:pt idx="5">
                  <c:v>27000</c:v>
                </c:pt>
                <c:pt idx="6">
                  <c:v>40800</c:v>
                </c:pt>
                <c:pt idx="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0-411D-BF76-96EBF5F91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gapDepth val="146"/>
        <c:shape val="box"/>
        <c:axId val="832561679"/>
        <c:axId val="832559759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Табель!$AA$4</c15:sqref>
                        </c15:formulaRef>
                      </c:ext>
                    </c:extLst>
                    <c:strCache>
                      <c:ptCount val="1"/>
                      <c:pt idx="0">
                        <c:v>Дни явок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Табель!$B$6:$B$12</c15:sqref>
                        </c15:formulaRef>
                      </c:ext>
                    </c:extLst>
                    <c:strCache>
                      <c:ptCount val="7"/>
                      <c:pt idx="0">
                        <c:v>Борисова О.В.</c:v>
                      </c:pt>
                      <c:pt idx="1">
                        <c:v>Иванов О.Р.</c:v>
                      </c:pt>
                      <c:pt idx="2">
                        <c:v>Климова С.С.</c:v>
                      </c:pt>
                      <c:pt idx="3">
                        <c:v>Николаева Н.Н.</c:v>
                      </c:pt>
                      <c:pt idx="4">
                        <c:v>Соколова И.Д.</c:v>
                      </c:pt>
                      <c:pt idx="5">
                        <c:v>Федоров М.И.</c:v>
                      </c:pt>
                      <c:pt idx="6">
                        <c:v>Чернов П.К.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Табель!$AA$5:$AA$12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14</c:v>
                      </c:pt>
                      <c:pt idx="2">
                        <c:v>15</c:v>
                      </c:pt>
                      <c:pt idx="3">
                        <c:v>15</c:v>
                      </c:pt>
                      <c:pt idx="4">
                        <c:v>22</c:v>
                      </c:pt>
                      <c:pt idx="5">
                        <c:v>15</c:v>
                      </c:pt>
                      <c:pt idx="6">
                        <c:v>17</c:v>
                      </c:pt>
                      <c:pt idx="7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3D0-411D-BF76-96EBF5F91B3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Табель!$AB$4</c15:sqref>
                        </c15:formulaRef>
                      </c:ext>
                    </c:extLst>
                    <c:strCache>
                      <c:ptCount val="1"/>
                      <c:pt idx="0">
                        <c:v>Дни неявок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Табель!$B$6:$B$12</c15:sqref>
                        </c15:formulaRef>
                      </c:ext>
                    </c:extLst>
                    <c:strCache>
                      <c:ptCount val="7"/>
                      <c:pt idx="0">
                        <c:v>Борисова О.В.</c:v>
                      </c:pt>
                      <c:pt idx="1">
                        <c:v>Иванов О.Р.</c:v>
                      </c:pt>
                      <c:pt idx="2">
                        <c:v>Климова С.С.</c:v>
                      </c:pt>
                      <c:pt idx="3">
                        <c:v>Николаева Н.Н.</c:v>
                      </c:pt>
                      <c:pt idx="4">
                        <c:v>Соколова И.Д.</c:v>
                      </c:pt>
                      <c:pt idx="5">
                        <c:v>Федоров М.И.</c:v>
                      </c:pt>
                      <c:pt idx="6">
                        <c:v>Чернов П.К.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Табель!$AB$5:$AB$12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5</c:v>
                      </c:pt>
                      <c:pt idx="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3D0-411D-BF76-96EBF5F91B3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Табель!$AC$4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Табель!$B$6:$B$12</c15:sqref>
                        </c15:formulaRef>
                      </c:ext>
                    </c:extLst>
                    <c:strCache>
                      <c:ptCount val="7"/>
                      <c:pt idx="0">
                        <c:v>Борисова О.В.</c:v>
                      </c:pt>
                      <c:pt idx="1">
                        <c:v>Иванов О.Р.</c:v>
                      </c:pt>
                      <c:pt idx="2">
                        <c:v>Климова С.С.</c:v>
                      </c:pt>
                      <c:pt idx="3">
                        <c:v>Николаева Н.Н.</c:v>
                      </c:pt>
                      <c:pt idx="4">
                        <c:v>Соколова И.Д.</c:v>
                      </c:pt>
                      <c:pt idx="5">
                        <c:v>Федоров М.И.</c:v>
                      </c:pt>
                      <c:pt idx="6">
                        <c:v>Чернов П.К.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Табель!$AC$5:$AC$12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0</c:v>
                      </c:pt>
                      <c:pt idx="7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D0-411D-BF76-96EBF5F91B3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Табель!$AD$4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Табель!$B$6:$B$12</c15:sqref>
                        </c15:formulaRef>
                      </c:ext>
                    </c:extLst>
                    <c:strCache>
                      <c:ptCount val="7"/>
                      <c:pt idx="0">
                        <c:v>Борисова О.В.</c:v>
                      </c:pt>
                      <c:pt idx="1">
                        <c:v>Иванов О.Р.</c:v>
                      </c:pt>
                      <c:pt idx="2">
                        <c:v>Климова С.С.</c:v>
                      </c:pt>
                      <c:pt idx="3">
                        <c:v>Николаева Н.Н.</c:v>
                      </c:pt>
                      <c:pt idx="4">
                        <c:v>Соколова И.Д.</c:v>
                      </c:pt>
                      <c:pt idx="5">
                        <c:v>Федоров М.И.</c:v>
                      </c:pt>
                      <c:pt idx="6">
                        <c:v>Чернов П.К.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Табель!$AD$5:$AD$12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D0-411D-BF76-96EBF5F91B3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Табель!$AE$4</c15:sqref>
                        </c15:formulaRef>
                      </c:ext>
                    </c:extLst>
                    <c:strCache>
                      <c:ptCount val="1"/>
                      <c:pt idx="0">
                        <c:v>Отработано часов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Табель!$B$6:$B$12</c15:sqref>
                        </c15:formulaRef>
                      </c:ext>
                    </c:extLst>
                    <c:strCache>
                      <c:ptCount val="7"/>
                      <c:pt idx="0">
                        <c:v>Борисова О.В.</c:v>
                      </c:pt>
                      <c:pt idx="1">
                        <c:v>Иванов О.Р.</c:v>
                      </c:pt>
                      <c:pt idx="2">
                        <c:v>Климова С.С.</c:v>
                      </c:pt>
                      <c:pt idx="3">
                        <c:v>Николаева Н.Н.</c:v>
                      </c:pt>
                      <c:pt idx="4">
                        <c:v>Соколова И.Д.</c:v>
                      </c:pt>
                      <c:pt idx="5">
                        <c:v>Федоров М.И.</c:v>
                      </c:pt>
                      <c:pt idx="6">
                        <c:v>Чернов П.К.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Табель!$AE$5:$AE$12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1">
                        <c:v>112</c:v>
                      </c:pt>
                      <c:pt idx="2">
                        <c:v>120</c:v>
                      </c:pt>
                      <c:pt idx="3">
                        <c:v>120</c:v>
                      </c:pt>
                      <c:pt idx="4">
                        <c:v>176</c:v>
                      </c:pt>
                      <c:pt idx="5">
                        <c:v>120</c:v>
                      </c:pt>
                      <c:pt idx="6">
                        <c:v>136</c:v>
                      </c:pt>
                      <c:pt idx="7">
                        <c:v>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3D0-411D-BF76-96EBF5F91B3E}"/>
                  </c:ext>
                </c:extLst>
              </c15:ser>
            </c15:filteredBarSeries>
          </c:ext>
        </c:extLst>
      </c:bar3DChart>
      <c:catAx>
        <c:axId val="832561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6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32559759"/>
        <c:crosses val="autoZero"/>
        <c:auto val="0"/>
        <c:lblAlgn val="ctr"/>
        <c:lblOffset val="0"/>
        <c:tickLblSkip val="1"/>
        <c:noMultiLvlLbl val="0"/>
      </c:catAx>
      <c:valAx>
        <c:axId val="8325597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\ &quot;₽&quot;" sourceLinked="0"/>
        <c:majorTickMark val="none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561679"/>
        <c:crosses val="autoZero"/>
        <c:crossBetween val="between"/>
      </c:valAx>
      <c:spPr>
        <a:noFill/>
        <a:ln w="6350"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39-4170-B9EF-C805A63CE07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339-4170-B9EF-C805A63CE07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39-4170-B9EF-C805A63CE07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7339-4170-B9EF-C805A63CE07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39-4170-B9EF-C805A63CE072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7339-4170-B9EF-C805A63CE0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339-4170-B9EF-C805A63CE072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84F886B7-7BB1-4D43-88C8-AABA333F27AA}" type="CELLRANGE">
                      <a:rPr lang="en-US"/>
                      <a:pPr>
                        <a:defRPr/>
                      </a:pPr>
                      <a:t>[ДИАПАЗОН ЯЧЕЕК]</a:t>
                    </a:fld>
                    <a:r>
                      <a:rPr lang="en-US" baseline="0"/>
                      <a:t>; </a:t>
                    </a:r>
                    <a:fld id="{34EAB3FA-7F97-4F6B-8F10-73E9C17E4339}" type="CATEGORYNAME">
                      <a:rPr lang="en-US" baseline="0"/>
                      <a:pPr>
                        <a:defRPr/>
                      </a:pPr>
                      <a:t>[ИМЯ КАТЕГОРИИ]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339-4170-B9EF-C805A63CE072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4A21B47-9D7F-40BC-A715-DD69FC290260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[ДИАПАЗОН ЯЧЕЕК]</a:t>
                    </a:fld>
                    <a:r>
                      <a:rPr lang="en-US" baseline="0"/>
                      <a:t>; </a:t>
                    </a:r>
                    <a:fld id="{C49DC7A9-2114-4AD4-8898-DB2F8F25147F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[ИМЯ КАТЕГОРИИ]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339-4170-B9EF-C805A63CE072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94C31128-CBDE-4BFE-9AFA-7C04D1B92836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[ДИАПАЗОН ЯЧЕЕК]</a:t>
                    </a:fld>
                    <a:r>
                      <a:rPr lang="en-US" baseline="0"/>
                      <a:t>; </a:t>
                    </a:r>
                    <a:fld id="{8A06E35C-3E6E-42A6-A238-2ED1362E5111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[ИМЯ КАТЕГОРИИ]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339-4170-B9EF-C805A63CE072}"/>
                </c:ext>
              </c:extLst>
            </c:dLbl>
            <c:dLbl>
              <c:idx val="3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18964555-BAE0-4318-B33A-35E85B7AC0F6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[ДИАПАЗОН ЯЧЕЕК]</a:t>
                    </a:fld>
                    <a:r>
                      <a:rPr lang="en-US" baseline="0"/>
                      <a:t>; </a:t>
                    </a:r>
                    <a:fld id="{20FDF272-61FB-4BBD-AFC0-9DAF6C79AF13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[ИМЯ КАТЕГОРИИ]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339-4170-B9EF-C805A63CE072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5D7FE8B3-CBF6-4275-93BB-615CBA06F406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[ДИАПАЗОН ЯЧЕЕК]</a:t>
                    </a:fld>
                    <a:r>
                      <a:rPr lang="en-US" baseline="0"/>
                      <a:t>; </a:t>
                    </a:r>
                    <a:fld id="{F9A9E06D-3BE3-4B94-80E0-608237B8358B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[ИМЯ КАТЕГОРИИ]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339-4170-B9EF-C805A63CE072}"/>
                </c:ext>
              </c:extLst>
            </c:dLbl>
            <c:dLbl>
              <c:idx val="5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757A6635-19D4-48FC-BEBB-D0F872D3CAD0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[ДИАПАЗОН ЯЧЕЕК]</a:t>
                    </a:fld>
                    <a:r>
                      <a:rPr lang="en-US" baseline="0"/>
                      <a:t>; </a:t>
                    </a:r>
                    <a:fld id="{CF1F2C11-6B4B-437B-B7A6-A86ADFEDC072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[ИМЯ КАТЕГОРИИ]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339-4170-B9EF-C805A63CE072}"/>
                </c:ext>
              </c:extLst>
            </c:dLbl>
            <c:dLbl>
              <c:idx val="6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fld id="{A05D8EA2-DBBF-4ABB-AB6D-33F57E8D0D6C}" type="CELLRANGE">
                      <a:rPr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[ДИАПАЗОН ЯЧЕЕК]</a:t>
                    </a:fld>
                    <a:r>
                      <a:rPr lang="en-US" baseline="0"/>
                      <a:t>; </a:t>
                    </a:r>
                    <a:fld id="{9CCDC62D-44EE-43C2-9238-0A900E0F01C9}" type="CATEGORYNAME">
                      <a:rPr lang="en-US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[ИМЯ КАТЕГОРИИ]</a:t>
                    </a:fld>
                    <a:endParaRPr lang="en-US" baseline="0"/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339-4170-B9EF-C805A63CE072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5B9BD5"/>
                </a:solidFill>
                <a:round/>
              </a:ln>
              <a:effectLst>
                <a:outerShdw blurRad="50800" dist="38100" dir="2700000" algn="tl" rotWithShape="0">
                  <a:srgbClr val="5B9BD5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numRef>
              <c:f>Табель!$AA$6:$AA$12</c:f>
              <c:numCache>
                <c:formatCode>General</c:formatCode>
                <c:ptCount val="7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22</c:v>
                </c:pt>
                <c:pt idx="4">
                  <c:v>15</c:v>
                </c:pt>
                <c:pt idx="5">
                  <c:v>17</c:v>
                </c:pt>
                <c:pt idx="6">
                  <c:v>10</c:v>
                </c:pt>
              </c:numCache>
            </c:numRef>
          </c:cat>
          <c:val>
            <c:numRef>
              <c:f>Табель!$AE$6:$AE$12</c:f>
              <c:numCache>
                <c:formatCode>General</c:formatCode>
                <c:ptCount val="7"/>
                <c:pt idx="0">
                  <c:v>112</c:v>
                </c:pt>
                <c:pt idx="1">
                  <c:v>120</c:v>
                </c:pt>
                <c:pt idx="2">
                  <c:v>120</c:v>
                </c:pt>
                <c:pt idx="3">
                  <c:v>176</c:v>
                </c:pt>
                <c:pt idx="4">
                  <c:v>120</c:v>
                </c:pt>
                <c:pt idx="5">
                  <c:v>136</c:v>
                </c:pt>
                <c:pt idx="6">
                  <c:v>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Табель!$B$6:$B$12</c15:f>
                <c15:dlblRangeCache>
                  <c:ptCount val="7"/>
                  <c:pt idx="0">
                    <c:v>Борисова О.В.</c:v>
                  </c:pt>
                  <c:pt idx="1">
                    <c:v>Иванов О.Р.</c:v>
                  </c:pt>
                  <c:pt idx="2">
                    <c:v>Климова С.С.</c:v>
                  </c:pt>
                  <c:pt idx="3">
                    <c:v>Николаева Н.Н.</c:v>
                  </c:pt>
                  <c:pt idx="4">
                    <c:v>Соколова И.Д.</c:v>
                  </c:pt>
                  <c:pt idx="5">
                    <c:v>Федоров М.И.</c:v>
                  </c:pt>
                  <c:pt idx="6">
                    <c:v>Чернов П.К.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339-4170-B9EF-C805A63CE07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182880</xdr:colOff>
      <xdr:row>13</xdr:row>
      <xdr:rowOff>102870</xdr:rowOff>
    </xdr:from>
    <xdr:to>
      <xdr:col>37</xdr:col>
      <xdr:colOff>121920</xdr:colOff>
      <xdr:row>29</xdr:row>
      <xdr:rowOff>175260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9CF0525-FE96-4F47-170D-307BED44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731520</xdr:colOff>
      <xdr:row>13</xdr:row>
      <xdr:rowOff>3810</xdr:rowOff>
    </xdr:from>
    <xdr:to>
      <xdr:col>21</xdr:col>
      <xdr:colOff>53340</xdr:colOff>
      <xdr:row>28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2DC882-A6CC-BCBA-8E0D-244B45FAD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"/>
  <sheetViews>
    <sheetView topLeftCell="A6" workbookViewId="0">
      <selection activeCell="Z16" sqref="Z16"/>
    </sheetView>
  </sheetViews>
  <sheetFormatPr defaultRowHeight="14.4" x14ac:dyDescent="0.3"/>
  <cols>
    <col min="1" max="1" width="5.109375" customWidth="1"/>
    <col min="2" max="2" width="15.77734375" customWidth="1"/>
    <col min="3" max="3" width="11" customWidth="1"/>
    <col min="5" max="27" width="3.33203125" customWidth="1"/>
    <col min="28" max="30" width="4.33203125" customWidth="1"/>
    <col min="31" max="31" width="5.5546875" customWidth="1"/>
    <col min="32" max="32" width="10.33203125" bestFit="1" customWidth="1"/>
  </cols>
  <sheetData>
    <row r="1" spans="1:33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</row>
    <row r="2" spans="1:33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4" spans="1:33" ht="26.4" customHeight="1" x14ac:dyDescent="0.3">
      <c r="A4" s="19" t="s">
        <v>6</v>
      </c>
      <c r="B4" s="19" t="s">
        <v>2</v>
      </c>
      <c r="C4" s="19" t="s">
        <v>3</v>
      </c>
      <c r="D4" s="20" t="s">
        <v>4</v>
      </c>
      <c r="E4" s="19" t="s">
        <v>5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21" t="s">
        <v>17</v>
      </c>
      <c r="AB4" s="22" t="s">
        <v>18</v>
      </c>
      <c r="AC4" s="22"/>
      <c r="AD4" s="22"/>
      <c r="AE4" s="23" t="s">
        <v>22</v>
      </c>
      <c r="AF4" s="16" t="s">
        <v>23</v>
      </c>
      <c r="AG4" s="2"/>
    </row>
    <row r="5" spans="1:33" ht="61.8" customHeight="1" x14ac:dyDescent="0.3">
      <c r="A5" s="19"/>
      <c r="B5" s="19"/>
      <c r="C5" s="19"/>
      <c r="D5" s="20"/>
      <c r="E5" s="5">
        <v>44105</v>
      </c>
      <c r="F5" s="5">
        <v>44106</v>
      </c>
      <c r="G5" s="5">
        <v>44109</v>
      </c>
      <c r="H5" s="5">
        <v>44110</v>
      </c>
      <c r="I5" s="5">
        <v>44111</v>
      </c>
      <c r="J5" s="5">
        <v>44112</v>
      </c>
      <c r="K5" s="5">
        <v>44113</v>
      </c>
      <c r="L5" s="5">
        <v>44116</v>
      </c>
      <c r="M5" s="5">
        <v>44117</v>
      </c>
      <c r="N5" s="5">
        <v>44118</v>
      </c>
      <c r="O5" s="5">
        <v>44119</v>
      </c>
      <c r="P5" s="5">
        <v>44120</v>
      </c>
      <c r="Q5" s="5">
        <v>44123</v>
      </c>
      <c r="R5" s="5">
        <v>44124</v>
      </c>
      <c r="S5" s="5">
        <v>44125</v>
      </c>
      <c r="T5" s="5">
        <v>44126</v>
      </c>
      <c r="U5" s="5">
        <v>44127</v>
      </c>
      <c r="V5" s="5">
        <v>44130</v>
      </c>
      <c r="W5" s="5">
        <v>44131</v>
      </c>
      <c r="X5" s="5">
        <v>44132</v>
      </c>
      <c r="Y5" s="5">
        <v>44133</v>
      </c>
      <c r="Z5" s="5">
        <v>44134</v>
      </c>
      <c r="AA5" s="21"/>
      <c r="AB5" s="6" t="s">
        <v>19</v>
      </c>
      <c r="AC5" s="6" t="s">
        <v>20</v>
      </c>
      <c r="AD5" s="6" t="s">
        <v>21</v>
      </c>
      <c r="AE5" s="24"/>
      <c r="AF5" s="17"/>
      <c r="AG5" s="2"/>
    </row>
    <row r="6" spans="1:33" x14ac:dyDescent="0.3">
      <c r="A6" s="7">
        <v>1</v>
      </c>
      <c r="B6" s="8" t="s">
        <v>7</v>
      </c>
      <c r="C6" s="8" t="s">
        <v>14</v>
      </c>
      <c r="D6" s="8">
        <v>300</v>
      </c>
      <c r="E6" s="7">
        <v>8</v>
      </c>
      <c r="F6" s="7">
        <v>8</v>
      </c>
      <c r="G6" s="7">
        <v>8</v>
      </c>
      <c r="H6" s="7">
        <v>8</v>
      </c>
      <c r="I6" s="7">
        <v>8</v>
      </c>
      <c r="J6" s="7" t="s">
        <v>24</v>
      </c>
      <c r="K6" s="7" t="s">
        <v>24</v>
      </c>
      <c r="L6" s="7" t="s">
        <v>24</v>
      </c>
      <c r="M6" s="7" t="s">
        <v>24</v>
      </c>
      <c r="N6" s="7" t="s">
        <v>24</v>
      </c>
      <c r="O6" s="7" t="s">
        <v>24</v>
      </c>
      <c r="P6" s="7" t="s">
        <v>24</v>
      </c>
      <c r="Q6" s="7" t="s">
        <v>24</v>
      </c>
      <c r="R6" s="7">
        <v>8</v>
      </c>
      <c r="S6" s="7">
        <v>8</v>
      </c>
      <c r="T6" s="7">
        <v>8</v>
      </c>
      <c r="U6" s="7">
        <v>8</v>
      </c>
      <c r="V6" s="7">
        <v>8</v>
      </c>
      <c r="W6" s="7">
        <v>8</v>
      </c>
      <c r="X6" s="7">
        <v>8</v>
      </c>
      <c r="Y6" s="7">
        <v>8</v>
      </c>
      <c r="Z6" s="7">
        <v>8</v>
      </c>
      <c r="AA6" s="9">
        <f>COUNTIF(E6:Z6,8)</f>
        <v>14</v>
      </c>
      <c r="AB6" s="8">
        <f t="shared" ref="AB6:AB12" si="0">COUNTIF(E6:Z6,"о")</f>
        <v>8</v>
      </c>
      <c r="AC6" s="9">
        <f>COUNTIF(E6:Z6,"б")</f>
        <v>0</v>
      </c>
      <c r="AD6" s="9">
        <f>COUNTIF(E6:Z6,"п")</f>
        <v>0</v>
      </c>
      <c r="AE6" s="9">
        <f>8*AA6</f>
        <v>112</v>
      </c>
      <c r="AF6" s="10">
        <f>D6*AE6</f>
        <v>33600</v>
      </c>
    </row>
    <row r="7" spans="1:33" x14ac:dyDescent="0.3">
      <c r="A7" s="7">
        <v>2</v>
      </c>
      <c r="B7" s="8" t="s">
        <v>8</v>
      </c>
      <c r="C7" s="8" t="s">
        <v>15</v>
      </c>
      <c r="D7" s="8">
        <v>225</v>
      </c>
      <c r="E7" s="7">
        <v>8</v>
      </c>
      <c r="F7" s="7">
        <v>8</v>
      </c>
      <c r="G7" s="7">
        <v>8</v>
      </c>
      <c r="H7" s="7">
        <v>8</v>
      </c>
      <c r="I7" s="7">
        <v>8</v>
      </c>
      <c r="J7" s="7">
        <v>8</v>
      </c>
      <c r="K7" s="7">
        <v>8</v>
      </c>
      <c r="L7" s="7">
        <v>8</v>
      </c>
      <c r="M7" s="7">
        <v>8</v>
      </c>
      <c r="N7" s="7">
        <v>8</v>
      </c>
      <c r="O7" s="7" t="s">
        <v>24</v>
      </c>
      <c r="P7" s="7" t="s">
        <v>24</v>
      </c>
      <c r="Q7" s="7" t="s">
        <v>24</v>
      </c>
      <c r="R7" s="7" t="s">
        <v>24</v>
      </c>
      <c r="S7" s="7" t="s">
        <v>24</v>
      </c>
      <c r="T7" s="7" t="s">
        <v>24</v>
      </c>
      <c r="U7" s="7" t="s">
        <v>24</v>
      </c>
      <c r="V7" s="7">
        <v>8</v>
      </c>
      <c r="W7" s="7">
        <v>8</v>
      </c>
      <c r="X7" s="7">
        <v>8</v>
      </c>
      <c r="Y7" s="7">
        <v>8</v>
      </c>
      <c r="Z7" s="7">
        <v>8</v>
      </c>
      <c r="AA7" s="9">
        <f t="shared" ref="AA7:AA12" si="1">COUNTIF(E7:Z7,8)</f>
        <v>15</v>
      </c>
      <c r="AB7" s="8">
        <f t="shared" si="0"/>
        <v>7</v>
      </c>
      <c r="AC7" s="9">
        <f t="shared" ref="AC7:AC12" si="2">COUNTIF(E7:Z7,"б")</f>
        <v>0</v>
      </c>
      <c r="AD7" s="9">
        <f t="shared" ref="AD7:AD12" si="3">COUNTIF(E7:Z7,"п")</f>
        <v>0</v>
      </c>
      <c r="AE7" s="9">
        <f t="shared" ref="AE7:AE12" si="4">8*AA7</f>
        <v>120</v>
      </c>
      <c r="AF7" s="10">
        <f t="shared" ref="AF7:AF12" si="5">D7*AE7</f>
        <v>27000</v>
      </c>
    </row>
    <row r="8" spans="1:33" x14ac:dyDescent="0.3">
      <c r="A8" s="7">
        <v>3</v>
      </c>
      <c r="B8" s="8" t="s">
        <v>9</v>
      </c>
      <c r="C8" s="8" t="s">
        <v>16</v>
      </c>
      <c r="D8" s="8">
        <v>150</v>
      </c>
      <c r="E8" s="7">
        <v>8</v>
      </c>
      <c r="F8" s="7">
        <v>8</v>
      </c>
      <c r="G8" s="7" t="s">
        <v>26</v>
      </c>
      <c r="H8" s="7" t="s">
        <v>26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25</v>
      </c>
      <c r="N8" s="7">
        <v>8</v>
      </c>
      <c r="O8" s="7">
        <v>8</v>
      </c>
      <c r="P8" s="7">
        <v>8</v>
      </c>
      <c r="Q8" s="7">
        <v>8</v>
      </c>
      <c r="R8" s="7">
        <v>8</v>
      </c>
      <c r="S8" s="7">
        <v>8</v>
      </c>
      <c r="T8" s="7">
        <v>8</v>
      </c>
      <c r="U8" s="7">
        <v>8</v>
      </c>
      <c r="V8" s="7">
        <v>8</v>
      </c>
      <c r="W8" s="7">
        <v>8</v>
      </c>
      <c r="X8" s="7">
        <v>8</v>
      </c>
      <c r="Y8" s="7">
        <v>8</v>
      </c>
      <c r="Z8" s="7">
        <v>8</v>
      </c>
      <c r="AA8" s="9">
        <f t="shared" si="1"/>
        <v>15</v>
      </c>
      <c r="AB8" s="8">
        <f t="shared" si="0"/>
        <v>0</v>
      </c>
      <c r="AC8" s="9">
        <f t="shared" si="2"/>
        <v>5</v>
      </c>
      <c r="AD8" s="9">
        <f t="shared" si="3"/>
        <v>2</v>
      </c>
      <c r="AE8" s="9">
        <f t="shared" si="4"/>
        <v>120</v>
      </c>
      <c r="AF8" s="10">
        <f t="shared" si="5"/>
        <v>18000</v>
      </c>
    </row>
    <row r="9" spans="1:33" x14ac:dyDescent="0.3">
      <c r="A9" s="7">
        <v>4</v>
      </c>
      <c r="B9" s="8" t="s">
        <v>10</v>
      </c>
      <c r="C9" s="8" t="s">
        <v>16</v>
      </c>
      <c r="D9" s="8">
        <v>150</v>
      </c>
      <c r="E9" s="7">
        <v>8</v>
      </c>
      <c r="F9" s="7">
        <v>8</v>
      </c>
      <c r="G9" s="7">
        <v>8</v>
      </c>
      <c r="H9" s="7">
        <v>8</v>
      </c>
      <c r="I9" s="7">
        <v>8</v>
      </c>
      <c r="J9" s="7">
        <v>8</v>
      </c>
      <c r="K9" s="7">
        <v>8</v>
      </c>
      <c r="L9" s="7">
        <v>8</v>
      </c>
      <c r="M9" s="7">
        <v>8</v>
      </c>
      <c r="N9" s="7">
        <v>8</v>
      </c>
      <c r="O9" s="7">
        <v>8</v>
      </c>
      <c r="P9" s="7">
        <v>8</v>
      </c>
      <c r="Q9" s="7">
        <v>8</v>
      </c>
      <c r="R9" s="7">
        <v>8</v>
      </c>
      <c r="S9" s="7">
        <v>8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7">
        <v>8</v>
      </c>
      <c r="Z9" s="7">
        <v>8</v>
      </c>
      <c r="AA9" s="9">
        <f t="shared" si="1"/>
        <v>22</v>
      </c>
      <c r="AB9" s="8">
        <f t="shared" si="0"/>
        <v>0</v>
      </c>
      <c r="AC9" s="9">
        <f t="shared" si="2"/>
        <v>0</v>
      </c>
      <c r="AD9" s="9">
        <f t="shared" si="3"/>
        <v>0</v>
      </c>
      <c r="AE9" s="9">
        <f t="shared" si="4"/>
        <v>176</v>
      </c>
      <c r="AF9" s="10">
        <f t="shared" si="5"/>
        <v>26400</v>
      </c>
    </row>
    <row r="10" spans="1:33" x14ac:dyDescent="0.3">
      <c r="A10" s="7">
        <v>5</v>
      </c>
      <c r="B10" s="8" t="s">
        <v>11</v>
      </c>
      <c r="C10" s="8" t="s">
        <v>15</v>
      </c>
      <c r="D10" s="8">
        <v>225</v>
      </c>
      <c r="E10" s="7" t="s">
        <v>25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25</v>
      </c>
      <c r="L10" s="7">
        <v>8</v>
      </c>
      <c r="M10" s="7">
        <v>8</v>
      </c>
      <c r="N10" s="7">
        <v>8</v>
      </c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7">
        <v>8</v>
      </c>
      <c r="U10" s="7">
        <v>8</v>
      </c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9">
        <f t="shared" si="1"/>
        <v>15</v>
      </c>
      <c r="AB10" s="8">
        <f t="shared" si="0"/>
        <v>0</v>
      </c>
      <c r="AC10" s="9">
        <f t="shared" si="2"/>
        <v>7</v>
      </c>
      <c r="AD10" s="9">
        <f t="shared" si="3"/>
        <v>0</v>
      </c>
      <c r="AE10" s="9">
        <f t="shared" si="4"/>
        <v>120</v>
      </c>
      <c r="AF10" s="10">
        <f t="shared" si="5"/>
        <v>27000</v>
      </c>
    </row>
    <row r="11" spans="1:33" x14ac:dyDescent="0.3">
      <c r="A11" s="7">
        <v>6</v>
      </c>
      <c r="B11" s="8" t="s">
        <v>12</v>
      </c>
      <c r="C11" s="8" t="s">
        <v>14</v>
      </c>
      <c r="D11" s="8">
        <v>300</v>
      </c>
      <c r="E11" s="7">
        <v>8</v>
      </c>
      <c r="F11" s="7">
        <v>8</v>
      </c>
      <c r="G11" s="7">
        <v>8</v>
      </c>
      <c r="H11" s="7">
        <v>8</v>
      </c>
      <c r="I11" s="7">
        <v>8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8</v>
      </c>
      <c r="V11" s="7" t="s">
        <v>24</v>
      </c>
      <c r="W11" s="7" t="s">
        <v>24</v>
      </c>
      <c r="X11" s="7" t="s">
        <v>24</v>
      </c>
      <c r="Y11" s="7" t="s">
        <v>24</v>
      </c>
      <c r="Z11" s="7" t="s">
        <v>24</v>
      </c>
      <c r="AA11" s="9">
        <f t="shared" si="1"/>
        <v>17</v>
      </c>
      <c r="AB11" s="8">
        <f t="shared" si="0"/>
        <v>5</v>
      </c>
      <c r="AC11" s="9">
        <f t="shared" si="2"/>
        <v>0</v>
      </c>
      <c r="AD11" s="9">
        <f t="shared" si="3"/>
        <v>0</v>
      </c>
      <c r="AE11" s="9">
        <f t="shared" si="4"/>
        <v>136</v>
      </c>
      <c r="AF11" s="10">
        <f t="shared" si="5"/>
        <v>40800</v>
      </c>
    </row>
    <row r="12" spans="1:33" x14ac:dyDescent="0.3">
      <c r="A12" s="7">
        <v>7</v>
      </c>
      <c r="B12" s="8" t="s">
        <v>13</v>
      </c>
      <c r="C12" s="8" t="s">
        <v>15</v>
      </c>
      <c r="D12" s="8">
        <v>225</v>
      </c>
      <c r="E12" s="7">
        <v>8</v>
      </c>
      <c r="F12" s="7">
        <v>8</v>
      </c>
      <c r="G12" s="7">
        <v>8</v>
      </c>
      <c r="H12" s="7">
        <v>8</v>
      </c>
      <c r="I12" s="7" t="s">
        <v>24</v>
      </c>
      <c r="J12" s="7" t="s">
        <v>24</v>
      </c>
      <c r="K12" s="7" t="s">
        <v>24</v>
      </c>
      <c r="L12" s="7" t="s">
        <v>24</v>
      </c>
      <c r="M12" s="7" t="s">
        <v>24</v>
      </c>
      <c r="N12" s="7" t="s">
        <v>24</v>
      </c>
      <c r="O12" s="7">
        <v>8</v>
      </c>
      <c r="P12" s="7">
        <v>8</v>
      </c>
      <c r="Q12" s="7">
        <v>8</v>
      </c>
      <c r="R12" s="7">
        <v>8</v>
      </c>
      <c r="S12" s="7">
        <v>8</v>
      </c>
      <c r="T12" s="7">
        <v>8</v>
      </c>
      <c r="U12" s="7" t="s">
        <v>25</v>
      </c>
      <c r="V12" s="7" t="s">
        <v>25</v>
      </c>
      <c r="W12" s="7" t="s">
        <v>25</v>
      </c>
      <c r="X12" s="7" t="s">
        <v>25</v>
      </c>
      <c r="Y12" s="7" t="s">
        <v>25</v>
      </c>
      <c r="Z12" s="7" t="s">
        <v>25</v>
      </c>
      <c r="AA12" s="9">
        <f t="shared" si="1"/>
        <v>10</v>
      </c>
      <c r="AB12" s="8">
        <f t="shared" si="0"/>
        <v>6</v>
      </c>
      <c r="AC12" s="9">
        <f t="shared" si="2"/>
        <v>6</v>
      </c>
      <c r="AD12" s="9">
        <f t="shared" si="3"/>
        <v>0</v>
      </c>
      <c r="AE12" s="9">
        <f t="shared" si="4"/>
        <v>80</v>
      </c>
      <c r="AF12" s="10">
        <f t="shared" si="5"/>
        <v>18000</v>
      </c>
    </row>
    <row r="13" spans="1:3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3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3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</sheetData>
  <mergeCells count="11">
    <mergeCell ref="AF4:AF5"/>
    <mergeCell ref="A1:AF1"/>
    <mergeCell ref="A2:AF2"/>
    <mergeCell ref="A4:A5"/>
    <mergeCell ref="B4:B5"/>
    <mergeCell ref="C4:C5"/>
    <mergeCell ref="D4:D5"/>
    <mergeCell ref="E4:Z4"/>
    <mergeCell ref="AA4:AA5"/>
    <mergeCell ref="AB4:AD4"/>
    <mergeCell ref="AE4:AE5"/>
  </mergeCells>
  <dataValidations disablePrompts="1" count="1">
    <dataValidation type="decimal" allowBlank="1" showInputMessage="1" showErrorMessage="1" error="ОШИБКА!!! НЕ МЕНЕЕ 150 РУБ. И НЕ БОЛЕЕ 300 РУБ." prompt="БУДЬТЕ ВНИМАТЕЛЬНЫ ПРИ ВВОДЕ ПОЧАСОВОЙ ОПЛАТЫ!!!" sqref="D6:D12" xr:uid="{5AB68A58-B8D5-4DBD-A10E-E72F20FCF71F}">
      <formula1>150</formula1>
      <formula2>300</formula2>
    </dataValidation>
  </dataValidations>
  <pageMargins left="0.7" right="0.7" top="0.75" bottom="0.75" header="0.3" footer="0.3"/>
  <ignoredErrors>
    <ignoredError sqref="AA9:AD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F012-1D4E-4FFE-B563-EE64CB47734E}">
  <dimension ref="A1:J51"/>
  <sheetViews>
    <sheetView tabSelected="1" zoomScale="111" workbookViewId="0">
      <selection activeCell="O11" sqref="O11"/>
    </sheetView>
  </sheetViews>
  <sheetFormatPr defaultRowHeight="13.8" x14ac:dyDescent="0.25"/>
  <cols>
    <col min="1" max="1" width="4.6640625" style="1" customWidth="1"/>
    <col min="2" max="2" width="10" style="1" customWidth="1"/>
    <col min="3" max="3" width="8.88671875" style="1"/>
    <col min="4" max="4" width="12.33203125" style="1" customWidth="1"/>
    <col min="5" max="7" width="10.6640625" style="1" bestFit="1" customWidth="1"/>
    <col min="8" max="8" width="10.5546875" style="1" customWidth="1"/>
    <col min="9" max="9" width="11" style="1" customWidth="1"/>
    <col min="10" max="10" width="11.6640625" style="1" bestFit="1" customWidth="1"/>
    <col min="11" max="16384" width="8.88671875" style="1"/>
  </cols>
  <sheetData>
    <row r="1" spans="1:10" s="3" customFormat="1" ht="49.2" customHeight="1" x14ac:dyDescent="0.3">
      <c r="A1" s="11" t="s">
        <v>27</v>
      </c>
      <c r="B1" s="11" t="s">
        <v>29</v>
      </c>
      <c r="C1" s="11" t="s">
        <v>30</v>
      </c>
      <c r="D1" s="11" t="s">
        <v>31</v>
      </c>
      <c r="E1" s="4" t="s">
        <v>32</v>
      </c>
      <c r="F1" s="4" t="s">
        <v>33</v>
      </c>
      <c r="G1" s="4" t="s">
        <v>34</v>
      </c>
      <c r="H1" s="11" t="s">
        <v>28</v>
      </c>
      <c r="I1" s="11" t="s">
        <v>60</v>
      </c>
      <c r="J1" s="11" t="s">
        <v>61</v>
      </c>
    </row>
    <row r="2" spans="1:10" x14ac:dyDescent="0.25">
      <c r="A2" s="7">
        <v>1</v>
      </c>
      <c r="B2" s="8" t="s">
        <v>35</v>
      </c>
      <c r="C2" s="8" t="s">
        <v>41</v>
      </c>
      <c r="D2" s="8" t="s">
        <v>53</v>
      </c>
      <c r="E2" s="12">
        <v>28120</v>
      </c>
      <c r="F2" s="12">
        <v>27650</v>
      </c>
      <c r="G2" s="12">
        <v>26270</v>
      </c>
      <c r="H2" s="12">
        <f>SUM(E2:G2)</f>
        <v>82040</v>
      </c>
      <c r="I2" s="12">
        <f>H2*0.13</f>
        <v>10665.2</v>
      </c>
      <c r="J2" s="12">
        <f>H2-I2</f>
        <v>71374.8</v>
      </c>
    </row>
    <row r="3" spans="1:10" x14ac:dyDescent="0.25">
      <c r="A3" s="7">
        <v>2</v>
      </c>
      <c r="B3" s="8" t="s">
        <v>36</v>
      </c>
      <c r="C3" s="8" t="s">
        <v>42</v>
      </c>
      <c r="D3" s="8" t="s">
        <v>54</v>
      </c>
      <c r="E3" s="12">
        <v>29560</v>
      </c>
      <c r="F3" s="12">
        <v>26560</v>
      </c>
      <c r="G3" s="12">
        <v>28500</v>
      </c>
      <c r="H3" s="12">
        <f t="shared" ref="H3:H11" si="0">SUM(E3:G3)</f>
        <v>84620</v>
      </c>
      <c r="I3" s="12">
        <f t="shared" ref="I3:I11" si="1">H3*0.13</f>
        <v>11000.6</v>
      </c>
      <c r="J3" s="12">
        <f t="shared" ref="J3:J11" si="2">H3-I3</f>
        <v>73619.399999999994</v>
      </c>
    </row>
    <row r="4" spans="1:10" x14ac:dyDescent="0.25">
      <c r="A4" s="7">
        <v>3</v>
      </c>
      <c r="B4" s="8" t="s">
        <v>37</v>
      </c>
      <c r="C4" s="8" t="s">
        <v>43</v>
      </c>
      <c r="D4" s="8" t="s">
        <v>55</v>
      </c>
      <c r="E4" s="12">
        <v>26250</v>
      </c>
      <c r="F4" s="12">
        <v>26500</v>
      </c>
      <c r="G4" s="12">
        <v>27560</v>
      </c>
      <c r="H4" s="12">
        <f t="shared" si="0"/>
        <v>80310</v>
      </c>
      <c r="I4" s="12">
        <f t="shared" si="1"/>
        <v>10440.300000000001</v>
      </c>
      <c r="J4" s="12">
        <f t="shared" si="2"/>
        <v>69869.7</v>
      </c>
    </row>
    <row r="5" spans="1:10" x14ac:dyDescent="0.25">
      <c r="A5" s="7">
        <v>4</v>
      </c>
      <c r="B5" s="8" t="s">
        <v>35</v>
      </c>
      <c r="C5" s="8" t="s">
        <v>44</v>
      </c>
      <c r="D5" s="8" t="s">
        <v>56</v>
      </c>
      <c r="E5" s="12">
        <v>27350</v>
      </c>
      <c r="F5" s="12">
        <v>28100</v>
      </c>
      <c r="G5" s="12">
        <v>29800</v>
      </c>
      <c r="H5" s="12">
        <f t="shared" si="0"/>
        <v>85250</v>
      </c>
      <c r="I5" s="12">
        <f t="shared" si="1"/>
        <v>11082.5</v>
      </c>
      <c r="J5" s="12">
        <f t="shared" si="2"/>
        <v>74167.5</v>
      </c>
    </row>
    <row r="6" spans="1:10" x14ac:dyDescent="0.25">
      <c r="A6" s="7">
        <v>5</v>
      </c>
      <c r="B6" s="8" t="s">
        <v>37</v>
      </c>
      <c r="C6" s="8" t="s">
        <v>45</v>
      </c>
      <c r="D6" s="8" t="s">
        <v>57</v>
      </c>
      <c r="E6" s="12">
        <v>29310</v>
      </c>
      <c r="F6" s="12">
        <v>29350</v>
      </c>
      <c r="G6" s="12">
        <v>28800</v>
      </c>
      <c r="H6" s="12">
        <f t="shared" si="0"/>
        <v>87460</v>
      </c>
      <c r="I6" s="12">
        <f t="shared" si="1"/>
        <v>11369.800000000001</v>
      </c>
      <c r="J6" s="12">
        <f t="shared" si="2"/>
        <v>76090.2</v>
      </c>
    </row>
    <row r="7" spans="1:10" x14ac:dyDescent="0.25">
      <c r="A7" s="7">
        <v>6</v>
      </c>
      <c r="B7" s="8" t="s">
        <v>38</v>
      </c>
      <c r="C7" s="8" t="s">
        <v>46</v>
      </c>
      <c r="D7" s="8" t="s">
        <v>58</v>
      </c>
      <c r="E7" s="12">
        <v>28320</v>
      </c>
      <c r="F7" s="12">
        <v>27680</v>
      </c>
      <c r="G7" s="12">
        <v>29100</v>
      </c>
      <c r="H7" s="12">
        <f t="shared" si="0"/>
        <v>85100</v>
      </c>
      <c r="I7" s="12">
        <f t="shared" si="1"/>
        <v>11063</v>
      </c>
      <c r="J7" s="12">
        <f t="shared" si="2"/>
        <v>74037</v>
      </c>
    </row>
    <row r="8" spans="1:10" x14ac:dyDescent="0.25">
      <c r="A8" s="7">
        <v>7</v>
      </c>
      <c r="B8" s="8" t="s">
        <v>37</v>
      </c>
      <c r="C8" s="8" t="s">
        <v>43</v>
      </c>
      <c r="D8" s="8" t="s">
        <v>50</v>
      </c>
      <c r="E8" s="12">
        <v>27260</v>
      </c>
      <c r="F8" s="12">
        <v>29100</v>
      </c>
      <c r="G8" s="12">
        <v>27690</v>
      </c>
      <c r="H8" s="12">
        <f t="shared" si="0"/>
        <v>84050</v>
      </c>
      <c r="I8" s="12">
        <f t="shared" si="1"/>
        <v>10926.5</v>
      </c>
      <c r="J8" s="12">
        <f t="shared" si="2"/>
        <v>73123.5</v>
      </c>
    </row>
    <row r="9" spans="1:10" x14ac:dyDescent="0.25">
      <c r="A9" s="7">
        <v>8</v>
      </c>
      <c r="B9" s="8" t="s">
        <v>39</v>
      </c>
      <c r="C9" s="8" t="s">
        <v>47</v>
      </c>
      <c r="D9" s="8" t="s">
        <v>52</v>
      </c>
      <c r="E9" s="12">
        <v>27890</v>
      </c>
      <c r="F9" s="12">
        <v>27500</v>
      </c>
      <c r="G9" s="12">
        <v>26680</v>
      </c>
      <c r="H9" s="12">
        <f t="shared" si="0"/>
        <v>82070</v>
      </c>
      <c r="I9" s="12">
        <f t="shared" si="1"/>
        <v>10669.1</v>
      </c>
      <c r="J9" s="12">
        <f t="shared" si="2"/>
        <v>71400.899999999994</v>
      </c>
    </row>
    <row r="10" spans="1:10" x14ac:dyDescent="0.25">
      <c r="A10" s="7">
        <v>9</v>
      </c>
      <c r="B10" s="8" t="s">
        <v>37</v>
      </c>
      <c r="C10" s="8" t="s">
        <v>48</v>
      </c>
      <c r="D10" s="8" t="s">
        <v>51</v>
      </c>
      <c r="E10" s="12">
        <v>29540</v>
      </c>
      <c r="F10" s="12">
        <v>28650</v>
      </c>
      <c r="G10" s="12">
        <v>28450</v>
      </c>
      <c r="H10" s="12">
        <f t="shared" si="0"/>
        <v>86640</v>
      </c>
      <c r="I10" s="12">
        <f t="shared" si="1"/>
        <v>11263.2</v>
      </c>
      <c r="J10" s="12">
        <f t="shared" si="2"/>
        <v>75376.800000000003</v>
      </c>
    </row>
    <row r="11" spans="1:10" x14ac:dyDescent="0.25">
      <c r="A11" s="7">
        <v>10</v>
      </c>
      <c r="B11" s="8" t="s">
        <v>40</v>
      </c>
      <c r="C11" s="8" t="s">
        <v>49</v>
      </c>
      <c r="D11" s="8" t="s">
        <v>50</v>
      </c>
      <c r="E11" s="12">
        <v>26290</v>
      </c>
      <c r="F11" s="12">
        <v>26270</v>
      </c>
      <c r="G11" s="12">
        <v>27900</v>
      </c>
      <c r="H11" s="12">
        <f t="shared" si="0"/>
        <v>80460</v>
      </c>
      <c r="I11" s="12">
        <f t="shared" si="1"/>
        <v>10459.800000000001</v>
      </c>
      <c r="J11" s="12">
        <f t="shared" si="2"/>
        <v>70000.2</v>
      </c>
    </row>
    <row r="12" spans="1:10" x14ac:dyDescent="0.25">
      <c r="D12" s="13" t="s">
        <v>59</v>
      </c>
      <c r="E12" s="8"/>
      <c r="F12" s="8"/>
      <c r="G12" s="8"/>
      <c r="H12" s="12"/>
      <c r="I12" s="12"/>
      <c r="J12" s="12">
        <f>SUM(J2:J11)</f>
        <v>729060</v>
      </c>
    </row>
    <row r="14" spans="1:10" ht="46.8" customHeight="1" x14ac:dyDescent="0.25">
      <c r="A14" s="11" t="s">
        <v>27</v>
      </c>
      <c r="B14" s="11" t="s">
        <v>29</v>
      </c>
      <c r="C14" s="11" t="s">
        <v>30</v>
      </c>
      <c r="D14" s="11" t="s">
        <v>31</v>
      </c>
      <c r="E14" s="4" t="s">
        <v>32</v>
      </c>
      <c r="F14" s="4" t="s">
        <v>33</v>
      </c>
      <c r="G14" s="4" t="s">
        <v>34</v>
      </c>
      <c r="H14" s="11" t="s">
        <v>28</v>
      </c>
      <c r="I14" s="11" t="s">
        <v>60</v>
      </c>
      <c r="J14" s="11" t="s">
        <v>61</v>
      </c>
    </row>
    <row r="15" spans="1:10" x14ac:dyDescent="0.25">
      <c r="A15" s="7">
        <v>1</v>
      </c>
      <c r="B15" s="14" t="s">
        <v>36</v>
      </c>
      <c r="C15" s="14" t="s">
        <v>42</v>
      </c>
      <c r="D15" s="14" t="s">
        <v>54</v>
      </c>
      <c r="E15" s="12">
        <v>29560</v>
      </c>
      <c r="F15" s="12">
        <v>26560</v>
      </c>
      <c r="G15" s="12">
        <v>28500</v>
      </c>
      <c r="H15" s="12">
        <f t="shared" ref="H15:H24" si="3">SUM(E15:G15)</f>
        <v>84620</v>
      </c>
      <c r="I15" s="12">
        <f t="shared" ref="I15:I24" si="4">H15*0.13</f>
        <v>11000.6</v>
      </c>
      <c r="J15" s="12">
        <f t="shared" ref="J15:J24" si="5">H15-I15</f>
        <v>73619.399999999994</v>
      </c>
    </row>
    <row r="16" spans="1:10" x14ac:dyDescent="0.25">
      <c r="A16" s="7">
        <v>2</v>
      </c>
      <c r="B16" s="14" t="s">
        <v>39</v>
      </c>
      <c r="C16" s="14" t="s">
        <v>47</v>
      </c>
      <c r="D16" s="14" t="s">
        <v>52</v>
      </c>
      <c r="E16" s="12">
        <v>27890</v>
      </c>
      <c r="F16" s="12">
        <v>27500</v>
      </c>
      <c r="G16" s="12">
        <v>26680</v>
      </c>
      <c r="H16" s="12">
        <f t="shared" si="3"/>
        <v>82070</v>
      </c>
      <c r="I16" s="12">
        <f t="shared" si="4"/>
        <v>10669.1</v>
      </c>
      <c r="J16" s="12">
        <f t="shared" si="5"/>
        <v>71400.899999999994</v>
      </c>
    </row>
    <row r="17" spans="1:10" x14ac:dyDescent="0.25">
      <c r="A17" s="7">
        <v>3</v>
      </c>
      <c r="B17" s="14" t="s">
        <v>37</v>
      </c>
      <c r="C17" s="14" t="s">
        <v>48</v>
      </c>
      <c r="D17" s="14" t="s">
        <v>51</v>
      </c>
      <c r="E17" s="12">
        <v>29540</v>
      </c>
      <c r="F17" s="12">
        <v>28650</v>
      </c>
      <c r="G17" s="12">
        <v>28450</v>
      </c>
      <c r="H17" s="12">
        <f t="shared" si="3"/>
        <v>86640</v>
      </c>
      <c r="I17" s="12">
        <f t="shared" si="4"/>
        <v>11263.2</v>
      </c>
      <c r="J17" s="12">
        <f t="shared" si="5"/>
        <v>75376.800000000003</v>
      </c>
    </row>
    <row r="18" spans="1:10" x14ac:dyDescent="0.25">
      <c r="A18" s="7">
        <v>4</v>
      </c>
      <c r="B18" s="14" t="s">
        <v>37</v>
      </c>
      <c r="C18" s="14" t="s">
        <v>43</v>
      </c>
      <c r="D18" s="14" t="s">
        <v>50</v>
      </c>
      <c r="E18" s="12">
        <v>27260</v>
      </c>
      <c r="F18" s="12">
        <v>29100</v>
      </c>
      <c r="G18" s="12">
        <v>27690</v>
      </c>
      <c r="H18" s="12">
        <f t="shared" si="3"/>
        <v>84050</v>
      </c>
      <c r="I18" s="12">
        <f t="shared" si="4"/>
        <v>10926.5</v>
      </c>
      <c r="J18" s="12">
        <f t="shared" si="5"/>
        <v>73123.5</v>
      </c>
    </row>
    <row r="19" spans="1:10" x14ac:dyDescent="0.25">
      <c r="A19" s="7">
        <v>5</v>
      </c>
      <c r="B19" s="14" t="s">
        <v>37</v>
      </c>
      <c r="C19" s="14" t="s">
        <v>43</v>
      </c>
      <c r="D19" s="14" t="s">
        <v>55</v>
      </c>
      <c r="E19" s="12">
        <v>26250</v>
      </c>
      <c r="F19" s="12">
        <v>26500</v>
      </c>
      <c r="G19" s="12">
        <v>27560</v>
      </c>
      <c r="H19" s="12">
        <f t="shared" si="3"/>
        <v>80310</v>
      </c>
      <c r="I19" s="12">
        <f t="shared" si="4"/>
        <v>10440.300000000001</v>
      </c>
      <c r="J19" s="12">
        <f t="shared" si="5"/>
        <v>69869.7</v>
      </c>
    </row>
    <row r="20" spans="1:10" x14ac:dyDescent="0.25">
      <c r="A20" s="7">
        <v>6</v>
      </c>
      <c r="B20" s="14" t="s">
        <v>37</v>
      </c>
      <c r="C20" s="14" t="s">
        <v>45</v>
      </c>
      <c r="D20" s="14" t="s">
        <v>57</v>
      </c>
      <c r="E20" s="12">
        <v>29310</v>
      </c>
      <c r="F20" s="12">
        <v>29350</v>
      </c>
      <c r="G20" s="12">
        <v>28800</v>
      </c>
      <c r="H20" s="12">
        <f t="shared" si="3"/>
        <v>87460</v>
      </c>
      <c r="I20" s="12">
        <f t="shared" si="4"/>
        <v>11369.800000000001</v>
      </c>
      <c r="J20" s="12">
        <f t="shared" si="5"/>
        <v>76090.2</v>
      </c>
    </row>
    <row r="21" spans="1:10" x14ac:dyDescent="0.25">
      <c r="A21" s="7">
        <v>7</v>
      </c>
      <c r="B21" s="14" t="s">
        <v>35</v>
      </c>
      <c r="C21" s="14" t="s">
        <v>41</v>
      </c>
      <c r="D21" s="14" t="s">
        <v>53</v>
      </c>
      <c r="E21" s="12">
        <v>28120</v>
      </c>
      <c r="F21" s="12">
        <v>27650</v>
      </c>
      <c r="G21" s="12">
        <v>26270</v>
      </c>
      <c r="H21" s="12">
        <f t="shared" si="3"/>
        <v>82040</v>
      </c>
      <c r="I21" s="12">
        <f t="shared" si="4"/>
        <v>10665.2</v>
      </c>
      <c r="J21" s="12">
        <f t="shared" si="5"/>
        <v>71374.8</v>
      </c>
    </row>
    <row r="22" spans="1:10" x14ac:dyDescent="0.25">
      <c r="A22" s="7">
        <v>8</v>
      </c>
      <c r="B22" s="14" t="s">
        <v>35</v>
      </c>
      <c r="C22" s="14" t="s">
        <v>44</v>
      </c>
      <c r="D22" s="14" t="s">
        <v>56</v>
      </c>
      <c r="E22" s="12">
        <v>27350</v>
      </c>
      <c r="F22" s="12">
        <v>28100</v>
      </c>
      <c r="G22" s="12">
        <v>29800</v>
      </c>
      <c r="H22" s="12">
        <f t="shared" si="3"/>
        <v>85250</v>
      </c>
      <c r="I22" s="12">
        <f t="shared" si="4"/>
        <v>11082.5</v>
      </c>
      <c r="J22" s="12">
        <f t="shared" si="5"/>
        <v>74167.5</v>
      </c>
    </row>
    <row r="23" spans="1:10" x14ac:dyDescent="0.25">
      <c r="A23" s="7">
        <v>9</v>
      </c>
      <c r="B23" s="14" t="s">
        <v>38</v>
      </c>
      <c r="C23" s="14" t="s">
        <v>46</v>
      </c>
      <c r="D23" s="14" t="s">
        <v>58</v>
      </c>
      <c r="E23" s="12">
        <v>28320</v>
      </c>
      <c r="F23" s="12">
        <v>27680</v>
      </c>
      <c r="G23" s="12">
        <v>29100</v>
      </c>
      <c r="H23" s="12">
        <f t="shared" si="3"/>
        <v>85100</v>
      </c>
      <c r="I23" s="12">
        <f t="shared" si="4"/>
        <v>11063</v>
      </c>
      <c r="J23" s="12">
        <f t="shared" si="5"/>
        <v>74037</v>
      </c>
    </row>
    <row r="24" spans="1:10" x14ac:dyDescent="0.25">
      <c r="A24" s="7">
        <v>10</v>
      </c>
      <c r="B24" s="14" t="s">
        <v>40</v>
      </c>
      <c r="C24" s="14" t="s">
        <v>49</v>
      </c>
      <c r="D24" s="14" t="s">
        <v>50</v>
      </c>
      <c r="E24" s="12">
        <v>26290</v>
      </c>
      <c r="F24" s="12">
        <v>26270</v>
      </c>
      <c r="G24" s="12">
        <v>27900</v>
      </c>
      <c r="H24" s="12">
        <f t="shared" si="3"/>
        <v>80460</v>
      </c>
      <c r="I24" s="12">
        <f t="shared" si="4"/>
        <v>10459.800000000001</v>
      </c>
      <c r="J24" s="12">
        <f t="shared" si="5"/>
        <v>70000.2</v>
      </c>
    </row>
    <row r="25" spans="1:10" x14ac:dyDescent="0.25">
      <c r="D25" s="13" t="s">
        <v>59</v>
      </c>
      <c r="E25" s="8"/>
      <c r="F25" s="8"/>
      <c r="G25" s="8"/>
      <c r="H25" s="12"/>
      <c r="I25" s="12"/>
      <c r="J25" s="12">
        <f>SUM(J15:J24)</f>
        <v>729060</v>
      </c>
    </row>
    <row r="27" spans="1:10" ht="45.6" customHeight="1" x14ac:dyDescent="0.25">
      <c r="A27" s="11" t="s">
        <v>27</v>
      </c>
      <c r="B27" s="11" t="s">
        <v>29</v>
      </c>
      <c r="C27" s="11" t="s">
        <v>30</v>
      </c>
      <c r="D27" s="11" t="s">
        <v>31</v>
      </c>
      <c r="E27" s="4" t="s">
        <v>32</v>
      </c>
      <c r="F27" s="4" t="s">
        <v>33</v>
      </c>
      <c r="G27" s="4" t="s">
        <v>34</v>
      </c>
      <c r="H27" s="11" t="s">
        <v>28</v>
      </c>
      <c r="I27" s="11" t="s">
        <v>60</v>
      </c>
      <c r="J27" s="11" t="s">
        <v>61</v>
      </c>
    </row>
    <row r="28" spans="1:10" x14ac:dyDescent="0.25">
      <c r="A28" s="7">
        <v>1</v>
      </c>
      <c r="B28" s="8" t="s">
        <v>36</v>
      </c>
      <c r="C28" s="8" t="s">
        <v>42</v>
      </c>
      <c r="D28" s="8" t="s">
        <v>54</v>
      </c>
      <c r="E28" s="15">
        <v>29560</v>
      </c>
      <c r="F28" s="12">
        <v>26560</v>
      </c>
      <c r="G28" s="12">
        <v>28500</v>
      </c>
      <c r="H28" s="12">
        <f t="shared" ref="H28:H37" si="6">SUM(E28:G28)</f>
        <v>84620</v>
      </c>
      <c r="I28" s="12">
        <f t="shared" ref="I28:I37" si="7">H28*0.13</f>
        <v>11000.6</v>
      </c>
      <c r="J28" s="12">
        <f t="shared" ref="J28:J37" si="8">H28-I28</f>
        <v>73619.399999999994</v>
      </c>
    </row>
    <row r="29" spans="1:10" x14ac:dyDescent="0.25">
      <c r="A29" s="7">
        <v>2</v>
      </c>
      <c r="B29" s="8" t="s">
        <v>37</v>
      </c>
      <c r="C29" s="8" t="s">
        <v>48</v>
      </c>
      <c r="D29" s="8" t="s">
        <v>51</v>
      </c>
      <c r="E29" s="15">
        <v>29540</v>
      </c>
      <c r="F29" s="12">
        <v>28650</v>
      </c>
      <c r="G29" s="12">
        <v>28450</v>
      </c>
      <c r="H29" s="12">
        <f t="shared" si="6"/>
        <v>86640</v>
      </c>
      <c r="I29" s="12">
        <f t="shared" si="7"/>
        <v>11263.2</v>
      </c>
      <c r="J29" s="12">
        <f t="shared" si="8"/>
        <v>75376.800000000003</v>
      </c>
    </row>
    <row r="30" spans="1:10" x14ac:dyDescent="0.25">
      <c r="A30" s="7">
        <v>3</v>
      </c>
      <c r="B30" s="8" t="s">
        <v>37</v>
      </c>
      <c r="C30" s="8" t="s">
        <v>45</v>
      </c>
      <c r="D30" s="8" t="s">
        <v>57</v>
      </c>
      <c r="E30" s="15">
        <v>29310</v>
      </c>
      <c r="F30" s="12">
        <v>29350</v>
      </c>
      <c r="G30" s="12">
        <v>28800</v>
      </c>
      <c r="H30" s="12">
        <f t="shared" si="6"/>
        <v>87460</v>
      </c>
      <c r="I30" s="12">
        <f t="shared" si="7"/>
        <v>11369.800000000001</v>
      </c>
      <c r="J30" s="12">
        <f t="shared" si="8"/>
        <v>76090.2</v>
      </c>
    </row>
    <row r="31" spans="1:10" x14ac:dyDescent="0.25">
      <c r="A31" s="7">
        <v>4</v>
      </c>
      <c r="B31" s="8" t="s">
        <v>38</v>
      </c>
      <c r="C31" s="8" t="s">
        <v>46</v>
      </c>
      <c r="D31" s="8" t="s">
        <v>58</v>
      </c>
      <c r="E31" s="15">
        <v>28320</v>
      </c>
      <c r="F31" s="12">
        <v>27680</v>
      </c>
      <c r="G31" s="12">
        <v>29100</v>
      </c>
      <c r="H31" s="12">
        <f t="shared" si="6"/>
        <v>85100</v>
      </c>
      <c r="I31" s="12">
        <f t="shared" si="7"/>
        <v>11063</v>
      </c>
      <c r="J31" s="12">
        <f t="shared" si="8"/>
        <v>74037</v>
      </c>
    </row>
    <row r="32" spans="1:10" x14ac:dyDescent="0.25">
      <c r="A32" s="7">
        <v>5</v>
      </c>
      <c r="B32" s="8" t="s">
        <v>35</v>
      </c>
      <c r="C32" s="8" t="s">
        <v>41</v>
      </c>
      <c r="D32" s="8" t="s">
        <v>53</v>
      </c>
      <c r="E32" s="15">
        <v>28120</v>
      </c>
      <c r="F32" s="12">
        <v>27650</v>
      </c>
      <c r="G32" s="12">
        <v>26270</v>
      </c>
      <c r="H32" s="12">
        <f t="shared" si="6"/>
        <v>82040</v>
      </c>
      <c r="I32" s="12">
        <f t="shared" si="7"/>
        <v>10665.2</v>
      </c>
      <c r="J32" s="12">
        <f t="shared" si="8"/>
        <v>71374.8</v>
      </c>
    </row>
    <row r="33" spans="1:10" x14ac:dyDescent="0.25">
      <c r="A33" s="7">
        <v>6</v>
      </c>
      <c r="B33" s="8" t="s">
        <v>39</v>
      </c>
      <c r="C33" s="8" t="s">
        <v>47</v>
      </c>
      <c r="D33" s="8" t="s">
        <v>52</v>
      </c>
      <c r="E33" s="15">
        <v>27890</v>
      </c>
      <c r="F33" s="12">
        <v>27500</v>
      </c>
      <c r="G33" s="12">
        <v>26680</v>
      </c>
      <c r="H33" s="12">
        <f t="shared" si="6"/>
        <v>82070</v>
      </c>
      <c r="I33" s="12">
        <f t="shared" si="7"/>
        <v>10669.1</v>
      </c>
      <c r="J33" s="12">
        <f t="shared" si="8"/>
        <v>71400.899999999994</v>
      </c>
    </row>
    <row r="34" spans="1:10" x14ac:dyDescent="0.25">
      <c r="A34" s="7">
        <v>7</v>
      </c>
      <c r="B34" s="8" t="s">
        <v>35</v>
      </c>
      <c r="C34" s="8" t="s">
        <v>44</v>
      </c>
      <c r="D34" s="8" t="s">
        <v>56</v>
      </c>
      <c r="E34" s="15">
        <v>27350</v>
      </c>
      <c r="F34" s="12">
        <v>28100</v>
      </c>
      <c r="G34" s="12">
        <v>29800</v>
      </c>
      <c r="H34" s="12">
        <f t="shared" si="6"/>
        <v>85250</v>
      </c>
      <c r="I34" s="12">
        <f t="shared" si="7"/>
        <v>11082.5</v>
      </c>
      <c r="J34" s="12">
        <f t="shared" si="8"/>
        <v>74167.5</v>
      </c>
    </row>
    <row r="35" spans="1:10" x14ac:dyDescent="0.25">
      <c r="A35" s="7">
        <v>8</v>
      </c>
      <c r="B35" s="8" t="s">
        <v>37</v>
      </c>
      <c r="C35" s="8" t="s">
        <v>43</v>
      </c>
      <c r="D35" s="8" t="s">
        <v>50</v>
      </c>
      <c r="E35" s="15">
        <v>27260</v>
      </c>
      <c r="F35" s="12">
        <v>29100</v>
      </c>
      <c r="G35" s="12">
        <v>27690</v>
      </c>
      <c r="H35" s="12">
        <f t="shared" si="6"/>
        <v>84050</v>
      </c>
      <c r="I35" s="12">
        <f t="shared" si="7"/>
        <v>10926.5</v>
      </c>
      <c r="J35" s="12">
        <f t="shared" si="8"/>
        <v>73123.5</v>
      </c>
    </row>
    <row r="36" spans="1:10" x14ac:dyDescent="0.25">
      <c r="A36" s="7">
        <v>9</v>
      </c>
      <c r="B36" s="8" t="s">
        <v>40</v>
      </c>
      <c r="C36" s="8" t="s">
        <v>49</v>
      </c>
      <c r="D36" s="8" t="s">
        <v>50</v>
      </c>
      <c r="E36" s="15">
        <v>26290</v>
      </c>
      <c r="F36" s="12">
        <v>26270</v>
      </c>
      <c r="G36" s="12">
        <v>27900</v>
      </c>
      <c r="H36" s="12">
        <f t="shared" si="6"/>
        <v>80460</v>
      </c>
      <c r="I36" s="12">
        <f t="shared" si="7"/>
        <v>10459.800000000001</v>
      </c>
      <c r="J36" s="12">
        <f t="shared" si="8"/>
        <v>70000.2</v>
      </c>
    </row>
    <row r="37" spans="1:10" x14ac:dyDescent="0.25">
      <c r="A37" s="7">
        <v>10</v>
      </c>
      <c r="B37" s="8" t="s">
        <v>37</v>
      </c>
      <c r="C37" s="8" t="s">
        <v>43</v>
      </c>
      <c r="D37" s="8" t="s">
        <v>55</v>
      </c>
      <c r="E37" s="15">
        <v>26250</v>
      </c>
      <c r="F37" s="12">
        <v>26500</v>
      </c>
      <c r="G37" s="12">
        <v>27560</v>
      </c>
      <c r="H37" s="12">
        <f t="shared" si="6"/>
        <v>80310</v>
      </c>
      <c r="I37" s="12">
        <f t="shared" si="7"/>
        <v>10440.300000000001</v>
      </c>
      <c r="J37" s="12">
        <f t="shared" si="8"/>
        <v>69869.7</v>
      </c>
    </row>
    <row r="38" spans="1:10" x14ac:dyDescent="0.25">
      <c r="D38" s="13" t="s">
        <v>59</v>
      </c>
      <c r="E38" s="8"/>
      <c r="F38" s="8"/>
      <c r="G38" s="8"/>
      <c r="H38" s="12"/>
      <c r="I38" s="12"/>
      <c r="J38" s="12">
        <f>SUM(J28:J37)</f>
        <v>729059.99999999988</v>
      </c>
    </row>
    <row r="40" spans="1:10" ht="45.6" customHeight="1" x14ac:dyDescent="0.25">
      <c r="A40" s="11" t="s">
        <v>27</v>
      </c>
      <c r="B40" s="11" t="s">
        <v>29</v>
      </c>
      <c r="C40" s="11" t="s">
        <v>30</v>
      </c>
      <c r="D40" s="11" t="s">
        <v>31</v>
      </c>
      <c r="E40" s="4" t="s">
        <v>32</v>
      </c>
      <c r="F40" s="4" t="s">
        <v>33</v>
      </c>
      <c r="G40" s="4" t="s">
        <v>34</v>
      </c>
      <c r="H40" s="11" t="s">
        <v>28</v>
      </c>
      <c r="I40" s="11" t="s">
        <v>60</v>
      </c>
      <c r="J40" s="11" t="s">
        <v>61</v>
      </c>
    </row>
    <row r="41" spans="1:10" x14ac:dyDescent="0.25">
      <c r="A41" s="7">
        <v>1</v>
      </c>
      <c r="B41" s="8" t="s">
        <v>37</v>
      </c>
      <c r="C41" s="8" t="s">
        <v>43</v>
      </c>
      <c r="D41" s="8" t="s">
        <v>55</v>
      </c>
      <c r="E41" s="12">
        <v>26250</v>
      </c>
      <c r="F41" s="12">
        <v>26500</v>
      </c>
      <c r="G41" s="12">
        <v>27560</v>
      </c>
      <c r="H41" s="12">
        <f t="shared" ref="H41:H50" si="9">SUM(E41:G41)</f>
        <v>80310</v>
      </c>
      <c r="I41" s="12">
        <f t="shared" ref="I41:I50" si="10">H41*0.13</f>
        <v>10440.300000000001</v>
      </c>
      <c r="J41" s="15">
        <f t="shared" ref="J41:J50" si="11">H41-I41</f>
        <v>69869.7</v>
      </c>
    </row>
    <row r="42" spans="1:10" x14ac:dyDescent="0.25">
      <c r="A42" s="7">
        <v>2</v>
      </c>
      <c r="B42" s="8" t="s">
        <v>40</v>
      </c>
      <c r="C42" s="8" t="s">
        <v>49</v>
      </c>
      <c r="D42" s="8" t="s">
        <v>50</v>
      </c>
      <c r="E42" s="12">
        <v>26290</v>
      </c>
      <c r="F42" s="12">
        <v>26270</v>
      </c>
      <c r="G42" s="12">
        <v>27900</v>
      </c>
      <c r="H42" s="12">
        <f t="shared" si="9"/>
        <v>80460</v>
      </c>
      <c r="I42" s="12">
        <f t="shared" si="10"/>
        <v>10459.800000000001</v>
      </c>
      <c r="J42" s="15">
        <f t="shared" si="11"/>
        <v>70000.2</v>
      </c>
    </row>
    <row r="43" spans="1:10" x14ac:dyDescent="0.25">
      <c r="A43" s="7">
        <v>3</v>
      </c>
      <c r="B43" s="8" t="s">
        <v>35</v>
      </c>
      <c r="C43" s="8" t="s">
        <v>41</v>
      </c>
      <c r="D43" s="8" t="s">
        <v>53</v>
      </c>
      <c r="E43" s="12">
        <v>28120</v>
      </c>
      <c r="F43" s="12">
        <v>27650</v>
      </c>
      <c r="G43" s="12">
        <v>26270</v>
      </c>
      <c r="H43" s="12">
        <f t="shared" si="9"/>
        <v>82040</v>
      </c>
      <c r="I43" s="12">
        <f t="shared" si="10"/>
        <v>10665.2</v>
      </c>
      <c r="J43" s="15">
        <f t="shared" si="11"/>
        <v>71374.8</v>
      </c>
    </row>
    <row r="44" spans="1:10" x14ac:dyDescent="0.25">
      <c r="A44" s="7">
        <v>4</v>
      </c>
      <c r="B44" s="8" t="s">
        <v>39</v>
      </c>
      <c r="C44" s="8" t="s">
        <v>47</v>
      </c>
      <c r="D44" s="8" t="s">
        <v>52</v>
      </c>
      <c r="E44" s="12">
        <v>27890</v>
      </c>
      <c r="F44" s="12">
        <v>27500</v>
      </c>
      <c r="G44" s="12">
        <v>26680</v>
      </c>
      <c r="H44" s="12">
        <f t="shared" si="9"/>
        <v>82070</v>
      </c>
      <c r="I44" s="12">
        <f t="shared" si="10"/>
        <v>10669.1</v>
      </c>
      <c r="J44" s="15">
        <f t="shared" si="11"/>
        <v>71400.899999999994</v>
      </c>
    </row>
    <row r="45" spans="1:10" x14ac:dyDescent="0.25">
      <c r="A45" s="7">
        <v>5</v>
      </c>
      <c r="B45" s="8" t="s">
        <v>37</v>
      </c>
      <c r="C45" s="8" t="s">
        <v>43</v>
      </c>
      <c r="D45" s="8" t="s">
        <v>50</v>
      </c>
      <c r="E45" s="12">
        <v>27260</v>
      </c>
      <c r="F45" s="12">
        <v>29100</v>
      </c>
      <c r="G45" s="12">
        <v>27690</v>
      </c>
      <c r="H45" s="12">
        <f t="shared" si="9"/>
        <v>84050</v>
      </c>
      <c r="I45" s="12">
        <f t="shared" si="10"/>
        <v>10926.5</v>
      </c>
      <c r="J45" s="15">
        <f t="shared" si="11"/>
        <v>73123.5</v>
      </c>
    </row>
    <row r="46" spans="1:10" x14ac:dyDescent="0.25">
      <c r="A46" s="7">
        <v>6</v>
      </c>
      <c r="B46" s="8" t="s">
        <v>36</v>
      </c>
      <c r="C46" s="8" t="s">
        <v>42</v>
      </c>
      <c r="D46" s="8" t="s">
        <v>54</v>
      </c>
      <c r="E46" s="12">
        <v>29560</v>
      </c>
      <c r="F46" s="12">
        <v>26560</v>
      </c>
      <c r="G46" s="12">
        <v>28500</v>
      </c>
      <c r="H46" s="12">
        <f t="shared" si="9"/>
        <v>84620</v>
      </c>
      <c r="I46" s="12">
        <f t="shared" si="10"/>
        <v>11000.6</v>
      </c>
      <c r="J46" s="15">
        <f t="shared" si="11"/>
        <v>73619.399999999994</v>
      </c>
    </row>
    <row r="47" spans="1:10" x14ac:dyDescent="0.25">
      <c r="A47" s="7">
        <v>7</v>
      </c>
      <c r="B47" s="8" t="s">
        <v>38</v>
      </c>
      <c r="C47" s="8" t="s">
        <v>46</v>
      </c>
      <c r="D47" s="8" t="s">
        <v>58</v>
      </c>
      <c r="E47" s="12">
        <v>28320</v>
      </c>
      <c r="F47" s="12">
        <v>27680</v>
      </c>
      <c r="G47" s="12">
        <v>29100</v>
      </c>
      <c r="H47" s="12">
        <f t="shared" si="9"/>
        <v>85100</v>
      </c>
      <c r="I47" s="12">
        <f t="shared" si="10"/>
        <v>11063</v>
      </c>
      <c r="J47" s="15">
        <f t="shared" si="11"/>
        <v>74037</v>
      </c>
    </row>
    <row r="48" spans="1:10" x14ac:dyDescent="0.25">
      <c r="A48" s="7">
        <v>8</v>
      </c>
      <c r="B48" s="8" t="s">
        <v>35</v>
      </c>
      <c r="C48" s="8" t="s">
        <v>44</v>
      </c>
      <c r="D48" s="8" t="s">
        <v>56</v>
      </c>
      <c r="E48" s="12">
        <v>27350</v>
      </c>
      <c r="F48" s="12">
        <v>28100</v>
      </c>
      <c r="G48" s="12">
        <v>29800</v>
      </c>
      <c r="H48" s="12">
        <f t="shared" si="9"/>
        <v>85250</v>
      </c>
      <c r="I48" s="12">
        <f t="shared" si="10"/>
        <v>11082.5</v>
      </c>
      <c r="J48" s="15">
        <f t="shared" si="11"/>
        <v>74167.5</v>
      </c>
    </row>
    <row r="49" spans="1:10" x14ac:dyDescent="0.25">
      <c r="A49" s="7">
        <v>9</v>
      </c>
      <c r="B49" s="8" t="s">
        <v>37</v>
      </c>
      <c r="C49" s="8" t="s">
        <v>48</v>
      </c>
      <c r="D49" s="8" t="s">
        <v>51</v>
      </c>
      <c r="E49" s="12">
        <v>29540</v>
      </c>
      <c r="F49" s="12">
        <v>28650</v>
      </c>
      <c r="G49" s="12">
        <v>28450</v>
      </c>
      <c r="H49" s="12">
        <f t="shared" si="9"/>
        <v>86640</v>
      </c>
      <c r="I49" s="12">
        <f t="shared" si="10"/>
        <v>11263.2</v>
      </c>
      <c r="J49" s="15">
        <f t="shared" si="11"/>
        <v>75376.800000000003</v>
      </c>
    </row>
    <row r="50" spans="1:10" x14ac:dyDescent="0.25">
      <c r="A50" s="7">
        <v>10</v>
      </c>
      <c r="B50" s="8" t="s">
        <v>37</v>
      </c>
      <c r="C50" s="8" t="s">
        <v>45</v>
      </c>
      <c r="D50" s="8" t="s">
        <v>57</v>
      </c>
      <c r="E50" s="12">
        <v>29310</v>
      </c>
      <c r="F50" s="12">
        <v>29350</v>
      </c>
      <c r="G50" s="12">
        <v>28800</v>
      </c>
      <c r="H50" s="12">
        <f t="shared" si="9"/>
        <v>87460</v>
      </c>
      <c r="I50" s="12">
        <f t="shared" si="10"/>
        <v>11369.800000000001</v>
      </c>
      <c r="J50" s="15">
        <f t="shared" si="11"/>
        <v>76090.2</v>
      </c>
    </row>
    <row r="51" spans="1:10" x14ac:dyDescent="0.25">
      <c r="D51" s="13" t="s">
        <v>59</v>
      </c>
      <c r="E51" s="8"/>
      <c r="F51" s="8"/>
      <c r="G51" s="8"/>
      <c r="H51" s="12"/>
      <c r="I51" s="12"/>
      <c r="J51" s="12">
        <f>SUM(J41:J50)</f>
        <v>729060</v>
      </c>
    </row>
  </sheetData>
  <sortState xmlns:xlrd2="http://schemas.microsoft.com/office/spreadsheetml/2017/richdata2" ref="B41:J50">
    <sortCondition ref="J41:J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Табель</vt:lpstr>
      <vt:lpstr>Сортировка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VeX EveryOne</dc:creator>
  <cp:lastModifiedBy>VeX EveryOne</cp:lastModifiedBy>
  <dcterms:created xsi:type="dcterms:W3CDTF">2015-06-05T18:17:20Z</dcterms:created>
  <dcterms:modified xsi:type="dcterms:W3CDTF">2024-11-11T21:00:14Z</dcterms:modified>
</cp:coreProperties>
</file>