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7DDEE531-91C4-4695-9A54-4B35EB36F14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Транспортная задача" sheetId="1" r:id="rId1"/>
    <sheet name="Производственная задача" sheetId="2" r:id="rId2"/>
    <sheet name="Третья задача" sheetId="3" r:id="rId3"/>
    <sheet name="Четвертая задача" sheetId="4" r:id="rId4"/>
  </sheets>
  <definedNames>
    <definedName name="solver_adj" localSheetId="1" hidden="1">'Производственная задача'!$D$3:$D$4</definedName>
    <definedName name="solver_adj" localSheetId="0" hidden="1">'Транспортная задача'!$B$14:$F$17</definedName>
    <definedName name="solver_adj" localSheetId="2" hidden="1">'Третья задача'!$B$13:$E$17</definedName>
    <definedName name="solver_adj" localSheetId="3" hidden="1">'Четвертая задача'!$F$8:$F$11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drv" localSheetId="3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'Производственная задача'!$D$3:$D$4</definedName>
    <definedName name="solver_lhs1" localSheetId="0" hidden="1">'Транспортная задача'!$B$14:$F$17</definedName>
    <definedName name="solver_lhs1" localSheetId="2" hidden="1">'Третья задача'!$B$13:$E$17</definedName>
    <definedName name="solver_lhs1" localSheetId="3" hidden="1">'Четвертая задача'!$B$8:$B$10</definedName>
    <definedName name="solver_lhs2" localSheetId="1" hidden="1">'Производственная задача'!$D$9:$D$12</definedName>
    <definedName name="solver_lhs2" localSheetId="0" hidden="1">'Транспортная задача'!$B$14:$F$17</definedName>
    <definedName name="solver_lhs2" localSheetId="2" hidden="1">'Третья задача'!$B$18:$E$18</definedName>
    <definedName name="solver_lhs2" localSheetId="3" hidden="1">'Четвертая задача'!$F$8:$F$11</definedName>
    <definedName name="solver_lhs3" localSheetId="0" hidden="1">'Транспортная задача'!$B$18:$F$18</definedName>
    <definedName name="solver_lhs3" localSheetId="2" hidden="1">'Третья задача'!$F$13:$F$17</definedName>
    <definedName name="solver_lhs3" localSheetId="3" hidden="1">'Четвертая задача'!$F$8:$F$11</definedName>
    <definedName name="solver_lhs4" localSheetId="0" hidden="1">'Транспортная задача'!$G$14:$G$17</definedName>
    <definedName name="solver_lhs4" localSheetId="3" hidden="1">'Четвертая задача'!$F$8:$F$11</definedName>
    <definedName name="solver_lhs5" localSheetId="3" hidden="1">'Четвертая задача'!$F$11</definedName>
    <definedName name="solver_lhs6" localSheetId="3" hidden="1">'Четвертая задача'!$F$8</definedName>
    <definedName name="solver_lhs7" localSheetId="3" hidden="1">'Четвертая задача'!$F$9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2</definedName>
    <definedName name="solver_num" localSheetId="0" hidden="1">4</definedName>
    <definedName name="solver_num" localSheetId="2" hidden="1">3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'Производственная задача'!$D$7</definedName>
    <definedName name="solver_opt" localSheetId="0" hidden="1">'Транспортная задача'!$B$21</definedName>
    <definedName name="solver_opt" localSheetId="2" hidden="1">'Третья задача'!$B$21</definedName>
    <definedName name="solver_opt" localSheetId="3" hidden="1">'Четвертая задача'!$F$13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bv" localSheetId="3" hidden="1">1</definedName>
    <definedName name="solver_rel1" localSheetId="1" hidden="1">3</definedName>
    <definedName name="solver_rel1" localSheetId="0" hidden="1">4</definedName>
    <definedName name="solver_rel1" localSheetId="2" hidden="1">3</definedName>
    <definedName name="solver_rel1" localSheetId="3" hidden="1">1</definedName>
    <definedName name="solver_rel2" localSheetId="1" hidden="1">1</definedName>
    <definedName name="solver_rel2" localSheetId="0" hidden="1">3</definedName>
    <definedName name="solver_rel2" localSheetId="2" hidden="1">2</definedName>
    <definedName name="solver_rel2" localSheetId="3" hidden="1">3</definedName>
    <definedName name="solver_rel3" localSheetId="0" hidden="1">2</definedName>
    <definedName name="solver_rel3" localSheetId="2" hidden="1">2</definedName>
    <definedName name="solver_rel3" localSheetId="3" hidden="1">3</definedName>
    <definedName name="solver_rel4" localSheetId="0" hidden="1">2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hs1" localSheetId="1" hidden="1">0</definedName>
    <definedName name="solver_rhs1" localSheetId="0" hidden="1">"целое"</definedName>
    <definedName name="solver_rhs1" localSheetId="2" hidden="1">0</definedName>
    <definedName name="solver_rhs1" localSheetId="3" hidden="1">'Четвертая задача'!$F$3:$F$5</definedName>
    <definedName name="solver_rhs2" localSheetId="1" hidden="1">'Производственная задача'!$E$9:$E$12</definedName>
    <definedName name="solver_rhs2" localSheetId="0" hidden="1">0</definedName>
    <definedName name="solver_rhs2" localSheetId="2" hidden="1">'Третья задача'!$B$8:$E$8</definedName>
    <definedName name="solver_rhs2" localSheetId="3" hidden="1">0</definedName>
    <definedName name="solver_rhs3" localSheetId="0" hidden="1">'Транспортная задача'!$B$9:$F$9</definedName>
    <definedName name="solver_rhs3" localSheetId="2" hidden="1">'Третья задача'!$F$3:$F$7</definedName>
    <definedName name="solver_rhs3" localSheetId="3" hidden="1">0</definedName>
    <definedName name="solver_rhs4" localSheetId="0" hidden="1">'Транспортная задача'!$G$5:$G$8</definedName>
    <definedName name="solver_rhs4" localSheetId="3" hidden="1">0</definedName>
    <definedName name="solver_rhs5" localSheetId="3" hidden="1">0</definedName>
    <definedName name="solver_rhs6" localSheetId="3" hidden="1">0</definedName>
    <definedName name="solver_rhs7" localSheetId="3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2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D10" i="2"/>
  <c r="D9" i="2"/>
  <c r="G11" i="1"/>
  <c r="F13" i="4"/>
  <c r="D12" i="4" s="1"/>
  <c r="D11" i="2"/>
  <c r="D7" i="2"/>
  <c r="D14" i="2" s="1"/>
  <c r="B21" i="1"/>
  <c r="B27" i="1" s="1"/>
  <c r="G14" i="1"/>
  <c r="C18" i="1"/>
  <c r="B18" i="1"/>
  <c r="F11" i="1"/>
  <c r="E11" i="1"/>
  <c r="B10" i="4"/>
  <c r="B8" i="4"/>
  <c r="B9" i="4"/>
  <c r="B21" i="3"/>
  <c r="B23" i="3" s="1"/>
  <c r="F14" i="3"/>
  <c r="F15" i="3"/>
  <c r="F16" i="3"/>
  <c r="F17" i="3"/>
  <c r="F13" i="3"/>
  <c r="E18" i="3"/>
  <c r="D18" i="3"/>
  <c r="C18" i="3"/>
  <c r="B18" i="3"/>
  <c r="E10" i="3"/>
  <c r="D10" i="3"/>
  <c r="F10" i="3" s="1"/>
  <c r="D12" i="2"/>
  <c r="G15" i="1"/>
  <c r="G16" i="1"/>
  <c r="G17" i="1"/>
  <c r="D18" i="1"/>
  <c r="E18" i="1"/>
  <c r="F18" i="1"/>
</calcChain>
</file>

<file path=xl/sharedStrings.xml><?xml version="1.0" encoding="utf-8"?>
<sst xmlns="http://schemas.openxmlformats.org/spreadsheetml/2006/main" count="65" uniqueCount="50">
  <si>
    <t>A</t>
  </si>
  <si>
    <t>B</t>
  </si>
  <si>
    <t>C</t>
  </si>
  <si>
    <t>D</t>
  </si>
  <si>
    <t>E</t>
  </si>
  <si>
    <t>Пункты потребления</t>
  </si>
  <si>
    <t>Предприятия</t>
  </si>
  <si>
    <t>ТРАНСПОРТНАЯ ЗАДАЧА (сбалансированная модель)</t>
  </si>
  <si>
    <t>Потребности</t>
  </si>
  <si>
    <t>Запасы</t>
  </si>
  <si>
    <t>Проверка сбалансированности задачи</t>
  </si>
  <si>
    <t>Решение:</t>
  </si>
  <si>
    <t>Целевая функция (минимум стоимости всех перевозок)</t>
  </si>
  <si>
    <t>F=</t>
  </si>
  <si>
    <t>Ограничения:</t>
  </si>
  <si>
    <t>а) все элементы матрицы Х должны быть целыми числами;</t>
  </si>
  <si>
    <t>б) все элементы матрицы Х должны быть неотрицательными числами;</t>
  </si>
  <si>
    <t>в) количество груза, доставленное потребителю, должно равняться потребности;</t>
  </si>
  <si>
    <t>г) количество груза, вывезенное с предприятия, должно равняться количеству произведенной продукции.</t>
  </si>
  <si>
    <t>Ответ: F=</t>
  </si>
  <si>
    <t>ПЛАНИРОВАНИЕ ПРОИЗВОДСТВА МАТЕРИАЛОВ</t>
  </si>
  <si>
    <t>Материал А</t>
  </si>
  <si>
    <t>Материал В</t>
  </si>
  <si>
    <t>Целевая функция (максимум прибыли от производства)</t>
  </si>
  <si>
    <t>Ограничения</t>
  </si>
  <si>
    <t>Объем производства</t>
  </si>
  <si>
    <t>Объемы потребления</t>
  </si>
  <si>
    <t>Ресурсы</t>
  </si>
  <si>
    <t>Выпускаемая продукция</t>
  </si>
  <si>
    <t>Объем ресурсов</t>
  </si>
  <si>
    <t>П1</t>
  </si>
  <si>
    <t>П2</t>
  </si>
  <si>
    <t>П3</t>
  </si>
  <si>
    <t>П4</t>
  </si>
  <si>
    <t>Р1 (трудовые, чел/час)</t>
  </si>
  <si>
    <t>Р2 (полуфабрикаты, кг)</t>
  </si>
  <si>
    <t>Р3 (станки, станко/час)</t>
  </si>
  <si>
    <t>Прибыль (у.е.)</t>
  </si>
  <si>
    <r>
      <t xml:space="preserve">Х - </t>
    </r>
    <r>
      <rPr>
        <b/>
        <sz val="11"/>
        <color theme="1"/>
        <rFont val="Times New Roman"/>
        <family val="1"/>
      </rPr>
      <t>матрица объема перевозок</t>
    </r>
  </si>
  <si>
    <r>
      <rPr>
        <sz val="12"/>
        <color theme="1"/>
        <rFont val="Times New Roman"/>
        <family val="1"/>
      </rPr>
      <t>х</t>
    </r>
    <r>
      <rPr>
        <sz val="8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=</t>
    </r>
  </si>
  <si>
    <r>
      <rPr>
        <sz val="12"/>
        <color theme="1"/>
        <rFont val="Times New Roman"/>
        <family val="1"/>
      </rPr>
      <t>х</t>
    </r>
    <r>
      <rPr>
        <sz val="8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=</t>
    </r>
  </si>
  <si>
    <r>
      <rPr>
        <sz val="12"/>
        <color theme="1"/>
        <rFont val="Times New Roman"/>
        <family val="1"/>
      </rPr>
      <t>х</t>
    </r>
    <r>
      <rPr>
        <sz val="8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</t>
    </r>
  </si>
  <si>
    <r>
      <rPr>
        <sz val="12"/>
        <color theme="1"/>
        <rFont val="Times New Roman"/>
        <family val="1"/>
      </rPr>
      <t>х</t>
    </r>
    <r>
      <rPr>
        <sz val="8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=</t>
    </r>
  </si>
  <si>
    <t xml:space="preserve">Расход исходных продуктов, т </t>
  </si>
  <si>
    <t>Исходный продукт</t>
  </si>
  <si>
    <t>материал А</t>
  </si>
  <si>
    <t>материал В</t>
  </si>
  <si>
    <t>Максимально возможный запас, т</t>
  </si>
  <si>
    <r>
      <rPr>
        <sz val="11"/>
        <color theme="1"/>
        <rFont val="Calibri"/>
        <family val="2"/>
        <scheme val="minor"/>
      </rPr>
      <t>П</t>
    </r>
    <r>
      <rPr>
        <vertAlign val="subscript"/>
        <sz val="11"/>
        <color theme="1"/>
        <rFont val="Calibri"/>
        <family val="2"/>
        <scheme val="minor"/>
      </rPr>
      <t>1</t>
    </r>
  </si>
  <si>
    <r>
      <t>П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</si>
</sst>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11" workbookViewId="0">
      <selection activeCell="P35" sqref="P35"/>
    </sheetView>
  </sheetViews>
  <sheetFormatPr defaultColWidth="8.77734375" defaultRowHeight="14.4" x14ac:dyDescent="0.3"/>
  <cols>
    <col min="1" max="1" width="13.109375" bestFit="1" customWidth="1"/>
    <col min="7" max="7" width="8.77734375" customWidth="1"/>
  </cols>
  <sheetData>
    <row r="1" spans="1:12" x14ac:dyDescent="0.3">
      <c r="A1" s="24" t="s">
        <v>7</v>
      </c>
      <c r="B1" s="25"/>
      <c r="C1" s="25"/>
      <c r="D1" s="25"/>
      <c r="E1" s="25"/>
      <c r="F1" s="25"/>
      <c r="G1" s="25"/>
      <c r="H1" s="25"/>
      <c r="I1" s="2"/>
      <c r="J1" s="2"/>
      <c r="K1" s="2"/>
      <c r="L1" s="2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23" t="s">
        <v>6</v>
      </c>
      <c r="B3" s="23" t="s">
        <v>5</v>
      </c>
      <c r="C3" s="23"/>
      <c r="D3" s="23"/>
      <c r="E3" s="23"/>
      <c r="F3" s="23"/>
      <c r="G3" s="4"/>
      <c r="H3" s="2"/>
      <c r="I3" s="2"/>
      <c r="J3" s="2"/>
      <c r="K3" s="2"/>
      <c r="L3" s="2"/>
    </row>
    <row r="4" spans="1:12" x14ac:dyDescent="0.3">
      <c r="A4" s="2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5" t="s">
        <v>9</v>
      </c>
      <c r="H4" s="2"/>
      <c r="I4" s="2"/>
      <c r="J4" s="2"/>
      <c r="K4" s="2"/>
      <c r="L4" s="2"/>
    </row>
    <row r="5" spans="1:12" x14ac:dyDescent="0.3">
      <c r="A5" s="3">
        <v>1</v>
      </c>
      <c r="B5" s="6">
        <v>3.25</v>
      </c>
      <c r="C5" s="6">
        <v>3.15</v>
      </c>
      <c r="D5" s="6">
        <v>2.35</v>
      </c>
      <c r="E5" s="6">
        <v>4.0999999999999996</v>
      </c>
      <c r="F5" s="6">
        <v>3.65</v>
      </c>
      <c r="G5" s="4">
        <v>255</v>
      </c>
      <c r="H5" s="2"/>
      <c r="I5" s="2"/>
      <c r="J5" s="2"/>
      <c r="K5" s="2"/>
      <c r="L5" s="2"/>
    </row>
    <row r="6" spans="1:12" x14ac:dyDescent="0.3">
      <c r="A6" s="3">
        <v>2</v>
      </c>
      <c r="B6" s="6">
        <v>3.3</v>
      </c>
      <c r="C6" s="6">
        <v>2.85</v>
      </c>
      <c r="D6" s="6">
        <v>2.5</v>
      </c>
      <c r="E6" s="6">
        <v>3.9</v>
      </c>
      <c r="F6" s="6">
        <v>3.55</v>
      </c>
      <c r="G6" s="4">
        <v>195</v>
      </c>
      <c r="H6" s="2"/>
      <c r="I6" s="2"/>
      <c r="J6" s="2"/>
      <c r="K6" s="2"/>
      <c r="L6" s="2"/>
    </row>
    <row r="7" spans="1:12" x14ac:dyDescent="0.3">
      <c r="A7" s="3">
        <v>3</v>
      </c>
      <c r="B7" s="6">
        <v>3.75</v>
      </c>
      <c r="C7" s="6">
        <v>2.9</v>
      </c>
      <c r="D7" s="6">
        <v>2.2000000000000002</v>
      </c>
      <c r="E7" s="6">
        <v>3.6</v>
      </c>
      <c r="F7" s="6">
        <v>3.4</v>
      </c>
      <c r="G7" s="4">
        <v>210</v>
      </c>
      <c r="H7" s="2"/>
      <c r="I7" s="2"/>
      <c r="J7" s="2"/>
      <c r="K7" s="2"/>
      <c r="L7" s="2"/>
    </row>
    <row r="8" spans="1:12" x14ac:dyDescent="0.3">
      <c r="A8" s="3">
        <v>4</v>
      </c>
      <c r="B8" s="6">
        <v>4</v>
      </c>
      <c r="C8" s="6">
        <v>2</v>
      </c>
      <c r="D8" s="6">
        <v>2.1</v>
      </c>
      <c r="E8" s="6">
        <v>4.1500000000000004</v>
      </c>
      <c r="F8" s="6">
        <v>3.85</v>
      </c>
      <c r="G8" s="4">
        <v>180</v>
      </c>
      <c r="H8" s="2"/>
      <c r="I8" s="2"/>
      <c r="J8" s="2"/>
      <c r="K8" s="2"/>
      <c r="L8" s="2"/>
    </row>
    <row r="9" spans="1:12" x14ac:dyDescent="0.3">
      <c r="A9" s="5" t="s">
        <v>8</v>
      </c>
      <c r="B9" s="7">
        <v>145</v>
      </c>
      <c r="C9" s="7">
        <v>185</v>
      </c>
      <c r="D9" s="7">
        <v>90</v>
      </c>
      <c r="E9" s="7">
        <v>245</v>
      </c>
      <c r="F9" s="7">
        <v>175</v>
      </c>
      <c r="G9" s="2"/>
      <c r="H9" s="2"/>
      <c r="I9" s="2"/>
      <c r="J9" s="2"/>
      <c r="K9" s="2"/>
      <c r="L9" s="2"/>
    </row>
    <row r="10" spans="1:1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4" t="s">
        <v>10</v>
      </c>
      <c r="B11" s="24"/>
      <c r="C11" s="24"/>
      <c r="D11" s="24"/>
      <c r="E11" s="4">
        <f>SUM(B9:F9)</f>
        <v>840</v>
      </c>
      <c r="F11" s="4">
        <f>SUM(G5:G8)</f>
        <v>840</v>
      </c>
      <c r="G11" s="20" t="str">
        <f>IF(E11=F11,"Задача является 
сбалансированной (закрытой)", "Задача является несбалансированной")</f>
        <v>Задача является 
сбалансированной (закрытой)</v>
      </c>
      <c r="H11" s="21"/>
      <c r="I11" s="21"/>
      <c r="J11" s="21"/>
      <c r="K11" s="22"/>
      <c r="L11" s="2"/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8" t="s">
        <v>11</v>
      </c>
      <c r="B13" s="19" t="s">
        <v>38</v>
      </c>
      <c r="C13" s="19"/>
      <c r="D13" s="19"/>
      <c r="E13" s="19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4">
        <v>145</v>
      </c>
      <c r="C14" s="4">
        <v>0</v>
      </c>
      <c r="D14" s="4">
        <v>90</v>
      </c>
      <c r="E14" s="4">
        <v>0</v>
      </c>
      <c r="F14" s="4">
        <v>20</v>
      </c>
      <c r="G14" s="4">
        <f>SUM(B14:F14)</f>
        <v>255</v>
      </c>
      <c r="H14" s="2"/>
      <c r="I14" s="2"/>
      <c r="J14" s="2"/>
      <c r="K14" s="2"/>
      <c r="L14" s="2"/>
    </row>
    <row r="15" spans="1:12" x14ac:dyDescent="0.3">
      <c r="A15" s="2"/>
      <c r="B15" s="4">
        <v>0</v>
      </c>
      <c r="C15" s="4">
        <v>5</v>
      </c>
      <c r="D15" s="4">
        <v>0</v>
      </c>
      <c r="E15" s="4">
        <v>35</v>
      </c>
      <c r="F15" s="4">
        <v>155</v>
      </c>
      <c r="G15" s="4">
        <f t="shared" ref="G15:G17" si="0">SUM(B15:F15)</f>
        <v>195</v>
      </c>
      <c r="H15" s="2"/>
      <c r="I15" s="2"/>
      <c r="J15" s="2"/>
      <c r="K15" s="2"/>
      <c r="L15" s="2"/>
    </row>
    <row r="16" spans="1:12" x14ac:dyDescent="0.3">
      <c r="A16" s="2"/>
      <c r="B16" s="4">
        <v>0</v>
      </c>
      <c r="C16" s="4">
        <v>0</v>
      </c>
      <c r="D16" s="4">
        <v>0</v>
      </c>
      <c r="E16" s="4">
        <v>210</v>
      </c>
      <c r="F16" s="4">
        <v>0</v>
      </c>
      <c r="G16" s="4">
        <f t="shared" si="0"/>
        <v>210</v>
      </c>
      <c r="H16" s="2"/>
      <c r="I16" s="2"/>
      <c r="J16" s="2"/>
      <c r="K16" s="2"/>
      <c r="L16" s="2"/>
    </row>
    <row r="17" spans="1:12" x14ac:dyDescent="0.3">
      <c r="A17" s="2"/>
      <c r="B17" s="4">
        <v>0</v>
      </c>
      <c r="C17" s="4">
        <v>180</v>
      </c>
      <c r="D17" s="4">
        <v>0</v>
      </c>
      <c r="E17" s="4">
        <v>0</v>
      </c>
      <c r="F17" s="4">
        <v>0</v>
      </c>
      <c r="G17" s="4">
        <f t="shared" si="0"/>
        <v>180</v>
      </c>
      <c r="H17" s="2"/>
      <c r="I17" s="2"/>
      <c r="J17" s="2"/>
      <c r="K17" s="2"/>
      <c r="L17" s="2"/>
    </row>
    <row r="18" spans="1:12" x14ac:dyDescent="0.3">
      <c r="A18" s="2"/>
      <c r="B18" s="4">
        <f>SUM(B14:B17)</f>
        <v>145</v>
      </c>
      <c r="C18" s="4">
        <f>SUM(C14:C17)</f>
        <v>185</v>
      </c>
      <c r="D18" s="4">
        <f t="shared" ref="D18:F18" si="1">SUM(D14:D17)</f>
        <v>90</v>
      </c>
      <c r="E18" s="4">
        <f t="shared" si="1"/>
        <v>245</v>
      </c>
      <c r="F18" s="4">
        <f t="shared" si="1"/>
        <v>175</v>
      </c>
      <c r="G18" s="4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6" t="s">
        <v>12</v>
      </c>
      <c r="B20" s="26"/>
      <c r="C20" s="26"/>
      <c r="D20" s="26"/>
      <c r="E20" s="26"/>
      <c r="F20" s="26"/>
      <c r="G20" s="2"/>
      <c r="H20" s="2"/>
      <c r="I20" s="2"/>
      <c r="J20" s="2"/>
      <c r="K20" s="2"/>
      <c r="L20" s="2"/>
    </row>
    <row r="21" spans="1:12" x14ac:dyDescent="0.3">
      <c r="A21" s="9" t="s">
        <v>13</v>
      </c>
      <c r="B21" s="4">
        <f>SUMPRODUCT(B5:F8,B14:F17)</f>
        <v>2572.75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8" t="s">
        <v>14</v>
      </c>
      <c r="B22" s="27" t="s">
        <v>15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">
      <c r="A23" s="2"/>
      <c r="B23" s="27" t="s">
        <v>16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">
      <c r="A24" s="2"/>
      <c r="B24" s="27" t="s">
        <v>17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3">
      <c r="A25" s="2"/>
      <c r="B25" s="27" t="s">
        <v>18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">
        <v>19</v>
      </c>
      <c r="B27" s="4">
        <f>B21</f>
        <v>2572.75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</sheetData>
  <mergeCells count="11">
    <mergeCell ref="A20:F20"/>
    <mergeCell ref="B22:L22"/>
    <mergeCell ref="B23:L23"/>
    <mergeCell ref="B24:L24"/>
    <mergeCell ref="B25:L25"/>
    <mergeCell ref="B13:E13"/>
    <mergeCell ref="G11:K11"/>
    <mergeCell ref="A3:A4"/>
    <mergeCell ref="B3:F3"/>
    <mergeCell ref="A1:H1"/>
    <mergeCell ref="A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D20B-A442-45BF-A05A-1F1FAAC41A45}">
  <dimension ref="A1:K22"/>
  <sheetViews>
    <sheetView workbookViewId="0">
      <selection activeCell="N20" sqref="N20"/>
    </sheetView>
  </sheetViews>
  <sheetFormatPr defaultColWidth="8.77734375" defaultRowHeight="14.4" x14ac:dyDescent="0.3"/>
  <cols>
    <col min="1" max="1" width="8.77734375" bestFit="1" customWidth="1"/>
    <col min="2" max="2" width="8.109375" customWidth="1"/>
    <col min="4" max="4" width="16.109375" customWidth="1"/>
    <col min="5" max="5" width="6.33203125" customWidth="1"/>
    <col min="8" max="8" width="10.44140625" customWidth="1"/>
    <col min="9" max="9" width="12.109375" customWidth="1"/>
    <col min="11" max="11" width="13.44140625" customWidth="1"/>
  </cols>
  <sheetData>
    <row r="1" spans="1:11" x14ac:dyDescent="0.3">
      <c r="A1" s="24" t="s">
        <v>20</v>
      </c>
      <c r="B1" s="24"/>
      <c r="C1" s="24"/>
      <c r="D1" s="24"/>
      <c r="E1" s="24"/>
      <c r="F1" s="24"/>
      <c r="G1" s="2"/>
    </row>
    <row r="2" spans="1:11" ht="28.8" customHeight="1" x14ac:dyDescent="0.3">
      <c r="A2" s="2"/>
      <c r="B2" s="2"/>
      <c r="C2" s="2"/>
      <c r="D2" s="2"/>
      <c r="E2" s="2"/>
      <c r="F2" s="2"/>
      <c r="G2" s="2"/>
      <c r="H2" s="28" t="s">
        <v>44</v>
      </c>
      <c r="I2" s="28" t="s">
        <v>43</v>
      </c>
      <c r="J2" s="28"/>
      <c r="K2" s="28" t="s">
        <v>47</v>
      </c>
    </row>
    <row r="3" spans="1:11" ht="15.6" x14ac:dyDescent="0.3">
      <c r="A3" s="24" t="s">
        <v>21</v>
      </c>
      <c r="B3" s="24"/>
      <c r="C3" s="10" t="s">
        <v>39</v>
      </c>
      <c r="D3" s="11">
        <v>1.2876712323581831</v>
      </c>
      <c r="E3" s="2"/>
      <c r="F3" s="2"/>
      <c r="G3" s="2"/>
      <c r="H3" s="28"/>
      <c r="I3" s="17" t="s">
        <v>45</v>
      </c>
      <c r="J3" s="17" t="s">
        <v>46</v>
      </c>
      <c r="K3" s="28"/>
    </row>
    <row r="4" spans="1:11" ht="16.2" x14ac:dyDescent="0.35">
      <c r="A4" s="24" t="s">
        <v>22</v>
      </c>
      <c r="B4" s="24"/>
      <c r="C4" s="10" t="s">
        <v>40</v>
      </c>
      <c r="D4" s="11">
        <v>3.2876712337100624</v>
      </c>
      <c r="E4" s="2"/>
      <c r="F4" s="2"/>
      <c r="G4" s="2"/>
      <c r="H4" s="18" t="s">
        <v>48</v>
      </c>
      <c r="I4">
        <v>4.5</v>
      </c>
      <c r="J4">
        <v>2.8</v>
      </c>
      <c r="K4">
        <v>15</v>
      </c>
    </row>
    <row r="5" spans="1:11" ht="15.6" x14ac:dyDescent="0.35">
      <c r="A5" s="2"/>
      <c r="B5" s="2"/>
      <c r="C5" s="2"/>
      <c r="D5" s="2"/>
      <c r="E5" s="2"/>
      <c r="F5" s="2"/>
      <c r="G5" s="2"/>
      <c r="H5" t="s">
        <v>49</v>
      </c>
      <c r="I5">
        <v>5.2</v>
      </c>
      <c r="J5">
        <v>3.5</v>
      </c>
      <c r="K5">
        <v>19</v>
      </c>
    </row>
    <row r="6" spans="1:11" x14ac:dyDescent="0.3">
      <c r="A6" s="26" t="s">
        <v>23</v>
      </c>
      <c r="B6" s="26"/>
      <c r="C6" s="26"/>
      <c r="D6" s="26"/>
      <c r="E6" s="26"/>
      <c r="F6" s="26"/>
      <c r="G6" s="2"/>
    </row>
    <row r="7" spans="1:11" x14ac:dyDescent="0.3">
      <c r="A7" s="2"/>
      <c r="B7" s="2"/>
      <c r="C7" s="9" t="s">
        <v>13</v>
      </c>
      <c r="D7" s="11">
        <f>6500*D3+5850*D4</f>
        <v>27602.739727532055</v>
      </c>
      <c r="E7" s="2"/>
      <c r="F7" s="2"/>
      <c r="G7" s="2"/>
    </row>
    <row r="8" spans="1:11" x14ac:dyDescent="0.3">
      <c r="A8" s="2"/>
      <c r="B8" s="2"/>
      <c r="C8" s="2"/>
      <c r="D8" s="2"/>
      <c r="E8" s="2"/>
      <c r="F8" s="2"/>
      <c r="G8" s="2"/>
    </row>
    <row r="9" spans="1:11" x14ac:dyDescent="0.3">
      <c r="A9" s="2"/>
      <c r="B9" s="24" t="s">
        <v>24</v>
      </c>
      <c r="C9" s="25"/>
      <c r="D9" s="11">
        <f>I4*D3+J4*D4</f>
        <v>14.999999999999998</v>
      </c>
      <c r="E9" s="12">
        <f>K4</f>
        <v>15</v>
      </c>
      <c r="F9" s="2"/>
      <c r="G9" s="2"/>
    </row>
    <row r="10" spans="1:11" x14ac:dyDescent="0.3">
      <c r="A10" s="2"/>
      <c r="B10" s="2"/>
      <c r="C10" s="2"/>
      <c r="D10" s="11">
        <f>I5*D3+J5*D4</f>
        <v>18.202739726247771</v>
      </c>
      <c r="E10" s="12">
        <f>K5</f>
        <v>19</v>
      </c>
      <c r="F10" s="2"/>
      <c r="G10" s="2"/>
    </row>
    <row r="11" spans="1:11" x14ac:dyDescent="0.3">
      <c r="A11" s="2"/>
      <c r="B11" s="2"/>
      <c r="C11" s="2"/>
      <c r="D11" s="11">
        <f>D4-D3</f>
        <v>2.0000000013518795</v>
      </c>
      <c r="E11" s="12">
        <v>2</v>
      </c>
      <c r="F11" s="2"/>
      <c r="G11" s="2"/>
    </row>
    <row r="12" spans="1:11" x14ac:dyDescent="0.3">
      <c r="A12" s="2"/>
      <c r="B12" s="2"/>
      <c r="C12" s="2"/>
      <c r="D12" s="11">
        <f>D3</f>
        <v>1.2876712323581831</v>
      </c>
      <c r="E12" s="12">
        <v>3</v>
      </c>
      <c r="F12" s="2"/>
      <c r="G12" s="2"/>
    </row>
    <row r="13" spans="1:11" x14ac:dyDescent="0.3">
      <c r="A13" s="2"/>
      <c r="B13" s="2"/>
      <c r="C13" s="2"/>
      <c r="D13" s="2"/>
      <c r="E13" s="2"/>
      <c r="F13" s="2"/>
      <c r="G13" s="2"/>
    </row>
    <row r="14" spans="1:11" x14ac:dyDescent="0.3">
      <c r="A14" s="2" t="s">
        <v>19</v>
      </c>
      <c r="B14" s="2"/>
      <c r="C14" s="2"/>
      <c r="D14" s="11">
        <f>D7</f>
        <v>27602.739727532055</v>
      </c>
      <c r="E14" s="2"/>
      <c r="F14" s="2"/>
      <c r="G14" s="2"/>
    </row>
    <row r="15" spans="1:11" x14ac:dyDescent="0.3">
      <c r="A15" s="2"/>
      <c r="B15" s="2"/>
      <c r="C15" s="2"/>
      <c r="D15" s="2"/>
      <c r="E15" s="2"/>
      <c r="F15" s="2"/>
      <c r="G15" s="2"/>
    </row>
    <row r="16" spans="1:11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</sheetData>
  <mergeCells count="8">
    <mergeCell ref="A4:B4"/>
    <mergeCell ref="A6:F6"/>
    <mergeCell ref="B9:C9"/>
    <mergeCell ref="H2:H3"/>
    <mergeCell ref="I2:J2"/>
    <mergeCell ref="K2:K3"/>
    <mergeCell ref="A1:F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C197-223B-48B4-A5F5-657C0ED7814E}">
  <dimension ref="A1:J31"/>
  <sheetViews>
    <sheetView tabSelected="1" workbookViewId="0">
      <selection activeCell="L26" sqref="L26"/>
    </sheetView>
  </sheetViews>
  <sheetFormatPr defaultColWidth="8.77734375" defaultRowHeight="14.4" x14ac:dyDescent="0.3"/>
  <cols>
    <col min="1" max="1" width="20.109375" bestFit="1" customWidth="1"/>
    <col min="2" max="2" width="7" bestFit="1" customWidth="1"/>
    <col min="3" max="3" width="7.6640625" customWidth="1"/>
    <col min="4" max="4" width="7.33203125" customWidth="1"/>
    <col min="5" max="5" width="7.6640625" customWidth="1"/>
    <col min="6" max="6" width="13.44140625" customWidth="1"/>
    <col min="7" max="7" width="13.6640625" customWidth="1"/>
    <col min="8" max="8" width="15.109375" customWidth="1"/>
  </cols>
  <sheetData>
    <row r="1" spans="1:10" x14ac:dyDescent="0.3">
      <c r="A1" s="23" t="s">
        <v>6</v>
      </c>
      <c r="B1" s="23" t="s">
        <v>5</v>
      </c>
      <c r="C1" s="23"/>
      <c r="D1" s="23"/>
      <c r="E1" s="23"/>
      <c r="F1" s="29" t="s">
        <v>25</v>
      </c>
      <c r="G1" s="2"/>
      <c r="H1" s="2"/>
    </row>
    <row r="2" spans="1:10" x14ac:dyDescent="0.3">
      <c r="A2" s="23"/>
      <c r="B2" s="3">
        <v>1</v>
      </c>
      <c r="C2" s="3">
        <v>2</v>
      </c>
      <c r="D2" s="3">
        <v>3</v>
      </c>
      <c r="E2" s="3">
        <v>4</v>
      </c>
      <c r="F2" s="29"/>
      <c r="G2" s="2"/>
      <c r="H2" s="2"/>
    </row>
    <row r="3" spans="1:10" x14ac:dyDescent="0.3">
      <c r="A3" s="3">
        <v>1</v>
      </c>
      <c r="B3" s="13">
        <v>5.2</v>
      </c>
      <c r="C3" s="13">
        <v>1.8</v>
      </c>
      <c r="D3" s="13">
        <v>9.1</v>
      </c>
      <c r="E3" s="13">
        <v>6.4</v>
      </c>
      <c r="F3" s="13">
        <v>145</v>
      </c>
      <c r="G3" s="2"/>
      <c r="H3" s="2"/>
    </row>
    <row r="4" spans="1:10" x14ac:dyDescent="0.3">
      <c r="A4" s="3">
        <v>2</v>
      </c>
      <c r="B4" s="13">
        <v>3.1</v>
      </c>
      <c r="C4" s="13">
        <v>5.0999999999999996</v>
      </c>
      <c r="D4" s="13">
        <v>4.8</v>
      </c>
      <c r="E4" s="13">
        <v>1.7</v>
      </c>
      <c r="F4" s="13">
        <v>116</v>
      </c>
      <c r="G4" s="2"/>
      <c r="H4" s="2"/>
    </row>
    <row r="5" spans="1:10" x14ac:dyDescent="0.3">
      <c r="A5" s="3">
        <v>3</v>
      </c>
      <c r="B5" s="13">
        <v>1</v>
      </c>
      <c r="C5" s="13">
        <v>6.2</v>
      </c>
      <c r="D5" s="13">
        <v>3.4</v>
      </c>
      <c r="E5" s="13">
        <v>5.2</v>
      </c>
      <c r="F5" s="13">
        <v>124</v>
      </c>
      <c r="G5" s="2"/>
      <c r="H5" s="2"/>
    </row>
    <row r="6" spans="1:10" x14ac:dyDescent="0.3">
      <c r="A6" s="3">
        <v>4</v>
      </c>
      <c r="B6" s="13">
        <v>2.6</v>
      </c>
      <c r="C6" s="13">
        <v>7.3</v>
      </c>
      <c r="D6" s="13">
        <v>5.8</v>
      </c>
      <c r="E6" s="13">
        <v>4.5999999999999996</v>
      </c>
      <c r="F6" s="13">
        <v>95</v>
      </c>
      <c r="G6" s="2"/>
      <c r="H6" s="2"/>
    </row>
    <row r="7" spans="1:10" x14ac:dyDescent="0.3">
      <c r="A7" s="3">
        <v>5</v>
      </c>
      <c r="B7" s="13">
        <v>4.5</v>
      </c>
      <c r="C7" s="13">
        <v>4.8</v>
      </c>
      <c r="D7" s="13">
        <v>1.9</v>
      </c>
      <c r="E7" s="13">
        <v>3.8</v>
      </c>
      <c r="F7" s="13">
        <v>108</v>
      </c>
      <c r="G7" s="2"/>
      <c r="H7" s="2"/>
    </row>
    <row r="8" spans="1:10" x14ac:dyDescent="0.3">
      <c r="A8" s="3" t="s">
        <v>26</v>
      </c>
      <c r="B8" s="13">
        <v>110</v>
      </c>
      <c r="C8" s="13">
        <v>190</v>
      </c>
      <c r="D8" s="13">
        <v>156</v>
      </c>
      <c r="E8" s="13">
        <v>132</v>
      </c>
      <c r="F8" s="13"/>
      <c r="G8" s="2"/>
      <c r="H8" s="2"/>
    </row>
    <row r="9" spans="1:10" x14ac:dyDescent="0.3">
      <c r="A9" s="2"/>
      <c r="B9" s="2"/>
      <c r="C9" s="2"/>
      <c r="D9" s="2"/>
      <c r="E9" s="2"/>
      <c r="F9" s="2"/>
      <c r="G9" s="2"/>
      <c r="H9" s="2"/>
    </row>
    <row r="10" spans="1:10" x14ac:dyDescent="0.3">
      <c r="A10" s="24" t="s">
        <v>10</v>
      </c>
      <c r="B10" s="24"/>
      <c r="C10" s="24"/>
      <c r="D10" s="4">
        <f>SUM(B8:F8)</f>
        <v>588</v>
      </c>
      <c r="E10" s="4">
        <f>SUM(F3:F7)</f>
        <v>588</v>
      </c>
      <c r="F10" s="20" t="str">
        <f>IF(D10=E10,"Задача является 
сбалансированной (закрытой)", "Задача является несбалансированной")</f>
        <v>Задача является 
сбалансированной (закрытой)</v>
      </c>
      <c r="G10" s="20"/>
      <c r="H10" s="20"/>
      <c r="I10" s="1"/>
      <c r="J10" s="1"/>
    </row>
    <row r="11" spans="1:10" x14ac:dyDescent="0.3">
      <c r="A11" s="2"/>
      <c r="B11" s="2"/>
      <c r="C11" s="2"/>
      <c r="D11" s="2"/>
      <c r="E11" s="2"/>
      <c r="F11" s="2"/>
      <c r="G11" s="2"/>
      <c r="H11" s="2"/>
    </row>
    <row r="12" spans="1:10" x14ac:dyDescent="0.3">
      <c r="A12" s="8" t="s">
        <v>11</v>
      </c>
      <c r="B12" s="19" t="s">
        <v>38</v>
      </c>
      <c r="C12" s="19"/>
      <c r="D12" s="19"/>
      <c r="E12" s="19"/>
      <c r="F12" s="2"/>
      <c r="G12" s="2"/>
      <c r="H12" s="2"/>
    </row>
    <row r="13" spans="1:10" x14ac:dyDescent="0.3">
      <c r="A13" s="2"/>
      <c r="B13" s="13">
        <v>0</v>
      </c>
      <c r="C13" s="13">
        <v>144.99999999999997</v>
      </c>
      <c r="D13" s="13">
        <v>0</v>
      </c>
      <c r="E13" s="13">
        <v>0</v>
      </c>
      <c r="F13" s="13">
        <f>SUM(B13:E13)</f>
        <v>144.99999999999997</v>
      </c>
      <c r="G13" s="14"/>
      <c r="H13" s="2"/>
    </row>
    <row r="14" spans="1:10" x14ac:dyDescent="0.3">
      <c r="A14" s="2"/>
      <c r="B14" s="13">
        <v>0</v>
      </c>
      <c r="C14" s="13">
        <v>0</v>
      </c>
      <c r="D14" s="13">
        <v>0</v>
      </c>
      <c r="E14" s="13">
        <v>115.99999999999999</v>
      </c>
      <c r="F14" s="13">
        <f t="shared" ref="F14:F17" si="0">SUM(B14:E14)</f>
        <v>115.99999999999999</v>
      </c>
      <c r="G14" s="14"/>
      <c r="H14" s="2"/>
    </row>
    <row r="15" spans="1:10" x14ac:dyDescent="0.3">
      <c r="A15" s="2"/>
      <c r="B15" s="13">
        <v>76.000000999999969</v>
      </c>
      <c r="C15" s="13">
        <v>0</v>
      </c>
      <c r="D15" s="13">
        <v>47.999999999999979</v>
      </c>
      <c r="E15" s="13">
        <v>0</v>
      </c>
      <c r="F15" s="15">
        <f t="shared" si="0"/>
        <v>124.00000099999994</v>
      </c>
      <c r="G15" s="14"/>
      <c r="H15" s="2"/>
    </row>
    <row r="16" spans="1:10" x14ac:dyDescent="0.3">
      <c r="A16" s="2"/>
      <c r="B16" s="13">
        <v>33.99999900000001</v>
      </c>
      <c r="C16" s="13">
        <v>45.000000999999983</v>
      </c>
      <c r="D16" s="13">
        <v>0</v>
      </c>
      <c r="E16" s="13">
        <v>16.000000000000011</v>
      </c>
      <c r="F16" s="13">
        <f t="shared" si="0"/>
        <v>95.000000000000014</v>
      </c>
      <c r="G16" s="14"/>
      <c r="H16" s="2"/>
    </row>
    <row r="17" spans="1:8" x14ac:dyDescent="0.3">
      <c r="A17" s="2"/>
      <c r="B17" s="13">
        <v>0</v>
      </c>
      <c r="C17" s="13">
        <v>0</v>
      </c>
      <c r="D17" s="13">
        <v>108</v>
      </c>
      <c r="E17" s="13">
        <v>0</v>
      </c>
      <c r="F17" s="13">
        <f t="shared" si="0"/>
        <v>108</v>
      </c>
      <c r="G17" s="14"/>
      <c r="H17" s="2"/>
    </row>
    <row r="18" spans="1:8" x14ac:dyDescent="0.3">
      <c r="A18" s="2"/>
      <c r="B18" s="13">
        <f>SUM(B13:B17)</f>
        <v>109.99999999999997</v>
      </c>
      <c r="C18" s="13">
        <f t="shared" ref="C18:E18" si="1">SUM(C13:C17)</f>
        <v>190.00000099999994</v>
      </c>
      <c r="D18" s="13">
        <f t="shared" si="1"/>
        <v>155.99999999999997</v>
      </c>
      <c r="E18" s="13">
        <f t="shared" si="1"/>
        <v>132</v>
      </c>
      <c r="F18" s="13"/>
      <c r="G18" s="14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6" t="s">
        <v>12</v>
      </c>
      <c r="B20" s="26"/>
      <c r="C20" s="26"/>
      <c r="D20" s="26"/>
      <c r="E20" s="26"/>
      <c r="F20" s="26"/>
      <c r="G20" s="2"/>
      <c r="H20" s="2"/>
    </row>
    <row r="21" spans="1:8" x14ac:dyDescent="0.3">
      <c r="A21" s="9" t="s">
        <v>13</v>
      </c>
      <c r="B21" s="4">
        <f>SUMPRODUCT(B3:E7,B13:E17)</f>
        <v>1393.1000057000001</v>
      </c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 t="s">
        <v>19</v>
      </c>
      <c r="B23" s="4">
        <f>B21</f>
        <v>1393.1000057000001</v>
      </c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</sheetData>
  <mergeCells count="7">
    <mergeCell ref="A10:C10"/>
    <mergeCell ref="B12:E12"/>
    <mergeCell ref="A20:F20"/>
    <mergeCell ref="F10:H10"/>
    <mergeCell ref="A1:A2"/>
    <mergeCell ref="F1:F2"/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6EB-E918-41B0-B934-55BBD1B18CB9}">
  <dimension ref="A1:G24"/>
  <sheetViews>
    <sheetView workbookViewId="0">
      <selection activeCell="M17" sqref="M17"/>
    </sheetView>
  </sheetViews>
  <sheetFormatPr defaultColWidth="8.77734375" defaultRowHeight="14.4" x14ac:dyDescent="0.3"/>
  <cols>
    <col min="1" max="1" width="20.77734375" bestFit="1" customWidth="1"/>
    <col min="2" max="2" width="7.44140625" bestFit="1" customWidth="1"/>
    <col min="3" max="4" width="8.44140625" bestFit="1" customWidth="1"/>
    <col min="5" max="5" width="7" customWidth="1"/>
    <col min="6" max="6" width="10.6640625" customWidth="1"/>
  </cols>
  <sheetData>
    <row r="1" spans="1:7" x14ac:dyDescent="0.3">
      <c r="A1" s="23" t="s">
        <v>27</v>
      </c>
      <c r="B1" s="23" t="s">
        <v>28</v>
      </c>
      <c r="C1" s="23"/>
      <c r="D1" s="23"/>
      <c r="E1" s="23"/>
      <c r="F1" s="29" t="s">
        <v>29</v>
      </c>
      <c r="G1" s="2"/>
    </row>
    <row r="2" spans="1:7" x14ac:dyDescent="0.3">
      <c r="A2" s="23"/>
      <c r="B2" s="3" t="s">
        <v>30</v>
      </c>
      <c r="C2" s="3" t="s">
        <v>31</v>
      </c>
      <c r="D2" s="3" t="s">
        <v>32</v>
      </c>
      <c r="E2" s="3" t="s">
        <v>33</v>
      </c>
      <c r="F2" s="29"/>
      <c r="G2" s="2"/>
    </row>
    <row r="3" spans="1:7" x14ac:dyDescent="0.3">
      <c r="A3" s="4" t="s">
        <v>34</v>
      </c>
      <c r="B3" s="13">
        <v>4</v>
      </c>
      <c r="C3" s="13">
        <v>5</v>
      </c>
      <c r="D3" s="13">
        <v>3</v>
      </c>
      <c r="E3" s="13">
        <v>4</v>
      </c>
      <c r="F3" s="13">
        <v>4800</v>
      </c>
      <c r="G3" s="2"/>
    </row>
    <row r="4" spans="1:7" x14ac:dyDescent="0.3">
      <c r="A4" s="4" t="s">
        <v>35</v>
      </c>
      <c r="B4" s="13">
        <v>2</v>
      </c>
      <c r="C4" s="13">
        <v>2</v>
      </c>
      <c r="D4" s="13">
        <v>4</v>
      </c>
      <c r="E4" s="13">
        <v>3</v>
      </c>
      <c r="F4" s="13">
        <v>2500</v>
      </c>
      <c r="G4" s="2"/>
    </row>
    <row r="5" spans="1:7" x14ac:dyDescent="0.3">
      <c r="A5" s="4" t="s">
        <v>36</v>
      </c>
      <c r="B5" s="13">
        <v>1</v>
      </c>
      <c r="C5" s="13">
        <v>3</v>
      </c>
      <c r="D5" s="13">
        <v>2</v>
      </c>
      <c r="E5" s="13">
        <v>2</v>
      </c>
      <c r="F5" s="13">
        <v>1500</v>
      </c>
      <c r="G5" s="2"/>
    </row>
    <row r="6" spans="1:7" x14ac:dyDescent="0.3">
      <c r="A6" s="4" t="s">
        <v>37</v>
      </c>
      <c r="B6" s="13">
        <v>67</v>
      </c>
      <c r="C6" s="13">
        <v>83</v>
      </c>
      <c r="D6" s="13">
        <v>95</v>
      </c>
      <c r="E6" s="13">
        <v>98</v>
      </c>
      <c r="F6" s="13"/>
      <c r="G6" s="2"/>
    </row>
    <row r="7" spans="1:7" x14ac:dyDescent="0.3">
      <c r="A7" s="2"/>
      <c r="B7" s="2"/>
      <c r="C7" s="2"/>
      <c r="D7" s="2"/>
      <c r="E7" s="2"/>
      <c r="F7" s="2"/>
      <c r="G7" s="2"/>
    </row>
    <row r="8" spans="1:7" ht="15.6" x14ac:dyDescent="0.3">
      <c r="A8" s="8" t="s">
        <v>14</v>
      </c>
      <c r="B8" s="11">
        <f>B3*F8+C3*F9+D3*F10+E3*F11</f>
        <v>4800</v>
      </c>
      <c r="C8" s="2"/>
      <c r="D8" s="2"/>
      <c r="E8" s="10" t="s">
        <v>39</v>
      </c>
      <c r="F8" s="11">
        <v>944.44444444444503</v>
      </c>
    </row>
    <row r="9" spans="1:7" ht="15.6" x14ac:dyDescent="0.3">
      <c r="A9" s="2"/>
      <c r="B9" s="11">
        <f>B4*F8+C4*F9+D4*F10+E4*F11</f>
        <v>2499.9999999999982</v>
      </c>
      <c r="C9" s="2"/>
      <c r="D9" s="2"/>
      <c r="E9" s="10" t="s">
        <v>40</v>
      </c>
      <c r="F9" s="11">
        <v>88.888888888889639</v>
      </c>
    </row>
    <row r="10" spans="1:7" ht="15.6" x14ac:dyDescent="0.3">
      <c r="A10" s="2"/>
      <c r="B10" s="11">
        <f>B5*F8+C5*F9+D5*F10+E5*F11</f>
        <v>1499.9999999999998</v>
      </c>
      <c r="C10" s="2"/>
      <c r="D10" s="2"/>
      <c r="E10" s="10" t="s">
        <v>41</v>
      </c>
      <c r="F10" s="11">
        <v>0</v>
      </c>
    </row>
    <row r="11" spans="1:7" ht="15.6" x14ac:dyDescent="0.3">
      <c r="A11" s="2"/>
      <c r="B11" s="16"/>
      <c r="C11" s="2"/>
      <c r="D11" s="2"/>
      <c r="E11" s="10" t="s">
        <v>42</v>
      </c>
      <c r="F11" s="11">
        <v>144.44444444444289</v>
      </c>
    </row>
    <row r="12" spans="1:7" x14ac:dyDescent="0.3">
      <c r="A12" s="8" t="s">
        <v>19</v>
      </c>
      <c r="B12" s="2"/>
      <c r="C12" s="2"/>
      <c r="D12" s="11">
        <f>F13</f>
        <v>84811.111111111066</v>
      </c>
      <c r="E12" s="2"/>
      <c r="F12" s="2"/>
    </row>
    <row r="13" spans="1:7" x14ac:dyDescent="0.3">
      <c r="A13" s="2"/>
      <c r="D13" s="2"/>
      <c r="E13" s="9" t="s">
        <v>13</v>
      </c>
      <c r="F13" s="11">
        <f>B6*F8+C6*F9+D6*F10+E6*F11</f>
        <v>84811.111111111066</v>
      </c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E15" s="2"/>
      <c r="F15" s="2"/>
      <c r="G15" s="2"/>
    </row>
    <row r="16" spans="1:7" x14ac:dyDescent="0.3">
      <c r="E16" s="2"/>
      <c r="F16" s="2"/>
      <c r="G16" s="2"/>
    </row>
    <row r="17" spans="1:7" x14ac:dyDescent="0.3">
      <c r="E17" s="2"/>
      <c r="F17" s="2"/>
      <c r="G17" s="2"/>
    </row>
    <row r="18" spans="1:7" x14ac:dyDescent="0.3">
      <c r="E18" s="2"/>
      <c r="F18" s="2"/>
      <c r="G18" s="2"/>
    </row>
    <row r="19" spans="1:7" x14ac:dyDescent="0.3"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</sheetData>
  <mergeCells count="3">
    <mergeCell ref="B1:E1"/>
    <mergeCell ref="F1:F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Транспортная задача</vt:lpstr>
      <vt:lpstr>Производственная задача</vt:lpstr>
      <vt:lpstr>Третья задача</vt:lpstr>
      <vt:lpstr>Четвертая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VeX EveryOne</cp:lastModifiedBy>
  <dcterms:created xsi:type="dcterms:W3CDTF">2015-06-05T18:19:34Z</dcterms:created>
  <dcterms:modified xsi:type="dcterms:W3CDTF">2024-11-11T21:58:20Z</dcterms:modified>
</cp:coreProperties>
</file>