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leksandrartemev/Desktop/привет от тенгиса /"/>
    </mc:Choice>
  </mc:AlternateContent>
  <xr:revisionPtr revIDLastSave="0" documentId="8_{528C1433-BBBA-8F41-A62C-25A9AA31CA47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Расщепление данных" sheetId="1" r:id="rId1"/>
  </sheets>
  <definedNames>
    <definedName name="solver_adj" localSheetId="0" hidden="1">'Расщепление данных'!$F$45:$G$47,'Расщепление данных'!$H$46:$H$47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'Расщепление данных'!$G$45</definedName>
    <definedName name="solver_lhs2" localSheetId="0" hidden="1">'Расщепление данных'!$G$46</definedName>
    <definedName name="solver_lhs3" localSheetId="0" hidden="1">'Расщепление данных'!$G$47</definedName>
    <definedName name="solver_lhs4" localSheetId="0" hidden="1">'Расщепление данных'!$H$46</definedName>
    <definedName name="solver_lhs5" localSheetId="0" hidden="1">'Расщепление данных'!$H$47</definedName>
    <definedName name="solver_lhs6" localSheetId="0" hidden="1">'Расщепление данных'!$H$48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'Расщепление данных'!$E$61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5" i="1" l="1"/>
  <c r="L65" i="1"/>
  <c r="K75" i="1"/>
  <c r="O79" i="1"/>
  <c r="G65" i="1"/>
  <c r="H65" i="1"/>
  <c r="I65" i="1"/>
  <c r="J65" i="1"/>
  <c r="M65" i="1" s="1"/>
  <c r="N65" i="1"/>
  <c r="G66" i="1"/>
  <c r="H66" i="1"/>
  <c r="I66" i="1"/>
  <c r="L66" i="1" s="1"/>
  <c r="J66" i="1"/>
  <c r="M66" i="1" s="1"/>
  <c r="K66" i="1"/>
  <c r="N66" i="1" s="1"/>
  <c r="P66" i="1" s="1"/>
  <c r="G67" i="1"/>
  <c r="H67" i="1"/>
  <c r="K67" i="1" s="1"/>
  <c r="I67" i="1"/>
  <c r="J67" i="1"/>
  <c r="L67" i="1"/>
  <c r="N67" i="1" s="1"/>
  <c r="M67" i="1"/>
  <c r="G68" i="1"/>
  <c r="H68" i="1"/>
  <c r="I68" i="1"/>
  <c r="L68" i="1" s="1"/>
  <c r="J68" i="1"/>
  <c r="K68" i="1"/>
  <c r="M68" i="1"/>
  <c r="G69" i="1"/>
  <c r="H69" i="1"/>
  <c r="K69" i="1" s="1"/>
  <c r="I69" i="1"/>
  <c r="L69" i="1" s="1"/>
  <c r="J69" i="1"/>
  <c r="M69" i="1" s="1"/>
  <c r="G70" i="1"/>
  <c r="H70" i="1"/>
  <c r="I70" i="1"/>
  <c r="J70" i="1"/>
  <c r="K70" i="1"/>
  <c r="L70" i="1"/>
  <c r="M70" i="1"/>
  <c r="G71" i="1"/>
  <c r="H71" i="1"/>
  <c r="K71" i="1" s="1"/>
  <c r="I71" i="1"/>
  <c r="L71" i="1" s="1"/>
  <c r="J71" i="1"/>
  <c r="M71" i="1" s="1"/>
  <c r="G72" i="1"/>
  <c r="H72" i="1"/>
  <c r="K72" i="1" s="1"/>
  <c r="N72" i="1" s="1"/>
  <c r="Q72" i="1" s="1"/>
  <c r="I72" i="1"/>
  <c r="L72" i="1" s="1"/>
  <c r="J72" i="1"/>
  <c r="M72" i="1"/>
  <c r="G73" i="1"/>
  <c r="H73" i="1"/>
  <c r="I73" i="1"/>
  <c r="J73" i="1"/>
  <c r="M73" i="1" s="1"/>
  <c r="K73" i="1"/>
  <c r="L73" i="1"/>
  <c r="G74" i="1"/>
  <c r="H74" i="1"/>
  <c r="I74" i="1"/>
  <c r="L74" i="1" s="1"/>
  <c r="J74" i="1"/>
  <c r="M74" i="1" s="1"/>
  <c r="K74" i="1"/>
  <c r="G75" i="1"/>
  <c r="H75" i="1"/>
  <c r="I75" i="1"/>
  <c r="J75" i="1"/>
  <c r="L75" i="1"/>
  <c r="M75" i="1"/>
  <c r="G76" i="1"/>
  <c r="H76" i="1"/>
  <c r="I76" i="1"/>
  <c r="L76" i="1" s="1"/>
  <c r="J76" i="1"/>
  <c r="M76" i="1" s="1"/>
  <c r="K76" i="1"/>
  <c r="G77" i="1"/>
  <c r="H77" i="1"/>
  <c r="K77" i="1" s="1"/>
  <c r="N77" i="1" s="1"/>
  <c r="I77" i="1"/>
  <c r="L77" i="1" s="1"/>
  <c r="P77" i="1" s="1"/>
  <c r="J77" i="1"/>
  <c r="M77" i="1" s="1"/>
  <c r="O77" i="1"/>
  <c r="G78" i="1"/>
  <c r="H78" i="1"/>
  <c r="I78" i="1"/>
  <c r="J78" i="1"/>
  <c r="K78" i="1"/>
  <c r="L78" i="1"/>
  <c r="M78" i="1"/>
  <c r="G79" i="1"/>
  <c r="H79" i="1"/>
  <c r="K79" i="1" s="1"/>
  <c r="I79" i="1"/>
  <c r="J79" i="1"/>
  <c r="M79" i="1" s="1"/>
  <c r="L79" i="1"/>
  <c r="G80" i="1"/>
  <c r="H80" i="1"/>
  <c r="K80" i="1" s="1"/>
  <c r="I80" i="1"/>
  <c r="L80" i="1" s="1"/>
  <c r="J80" i="1"/>
  <c r="M80" i="1" s="1"/>
  <c r="N80" i="1"/>
  <c r="O80" i="1" s="1"/>
  <c r="G81" i="1"/>
  <c r="H81" i="1"/>
  <c r="I81" i="1"/>
  <c r="J81" i="1"/>
  <c r="K81" i="1"/>
  <c r="L81" i="1"/>
  <c r="M81" i="1"/>
  <c r="G82" i="1"/>
  <c r="H82" i="1"/>
  <c r="K82" i="1" s="1"/>
  <c r="I82" i="1"/>
  <c r="J82" i="1"/>
  <c r="M82" i="1" s="1"/>
  <c r="L82" i="1"/>
  <c r="G83" i="1"/>
  <c r="H83" i="1"/>
  <c r="K83" i="1" s="1"/>
  <c r="I83" i="1"/>
  <c r="L83" i="1" s="1"/>
  <c r="J83" i="1"/>
  <c r="M83" i="1"/>
  <c r="G84" i="1"/>
  <c r="H84" i="1"/>
  <c r="I84" i="1"/>
  <c r="J84" i="1"/>
  <c r="M84" i="1" s="1"/>
  <c r="K84" i="1"/>
  <c r="L84" i="1"/>
  <c r="N84" i="1"/>
  <c r="G85" i="1"/>
  <c r="H85" i="1"/>
  <c r="K85" i="1" s="1"/>
  <c r="I85" i="1"/>
  <c r="L85" i="1" s="1"/>
  <c r="J85" i="1"/>
  <c r="M85" i="1" s="1"/>
  <c r="G86" i="1"/>
  <c r="H86" i="1"/>
  <c r="K86" i="1" s="1"/>
  <c r="I86" i="1"/>
  <c r="J86" i="1"/>
  <c r="L86" i="1"/>
  <c r="M86" i="1"/>
  <c r="G87" i="1"/>
  <c r="H87" i="1"/>
  <c r="I87" i="1"/>
  <c r="L87" i="1" s="1"/>
  <c r="J87" i="1"/>
  <c r="M87" i="1" s="1"/>
  <c r="K87" i="1"/>
  <c r="G88" i="1"/>
  <c r="H88" i="1"/>
  <c r="K88" i="1" s="1"/>
  <c r="O88" i="1" s="1"/>
  <c r="I88" i="1"/>
  <c r="L88" i="1" s="1"/>
  <c r="J88" i="1"/>
  <c r="M88" i="1" s="1"/>
  <c r="N88" i="1"/>
  <c r="G89" i="1"/>
  <c r="H89" i="1"/>
  <c r="I89" i="1"/>
  <c r="J89" i="1"/>
  <c r="K89" i="1"/>
  <c r="L89" i="1"/>
  <c r="M89" i="1"/>
  <c r="G90" i="1"/>
  <c r="H90" i="1"/>
  <c r="K90" i="1" s="1"/>
  <c r="I90" i="1"/>
  <c r="L90" i="1" s="1"/>
  <c r="J90" i="1"/>
  <c r="M90" i="1" s="1"/>
  <c r="G91" i="1"/>
  <c r="H91" i="1"/>
  <c r="K91" i="1" s="1"/>
  <c r="I91" i="1"/>
  <c r="L91" i="1" s="1"/>
  <c r="N91" i="1" s="1"/>
  <c r="J91" i="1"/>
  <c r="M91" i="1"/>
  <c r="Q91" i="1" s="1"/>
  <c r="O91" i="1"/>
  <c r="G92" i="1"/>
  <c r="H92" i="1"/>
  <c r="I92" i="1"/>
  <c r="J92" i="1"/>
  <c r="M92" i="1" s="1"/>
  <c r="K92" i="1"/>
  <c r="L92" i="1"/>
  <c r="N92" i="1"/>
  <c r="G93" i="1"/>
  <c r="H93" i="1"/>
  <c r="I93" i="1"/>
  <c r="L93" i="1" s="1"/>
  <c r="J93" i="1"/>
  <c r="M93" i="1" s="1"/>
  <c r="K93" i="1"/>
  <c r="N93" i="1" s="1"/>
  <c r="P93" i="1" s="1"/>
  <c r="O93" i="1"/>
  <c r="Q93" i="1"/>
  <c r="G94" i="1"/>
  <c r="H94" i="1"/>
  <c r="K94" i="1" s="1"/>
  <c r="I94" i="1"/>
  <c r="J94" i="1"/>
  <c r="L94" i="1"/>
  <c r="N94" i="1" s="1"/>
  <c r="P94" i="1" s="1"/>
  <c r="M94" i="1"/>
  <c r="G95" i="1"/>
  <c r="H95" i="1"/>
  <c r="I95" i="1"/>
  <c r="L95" i="1" s="1"/>
  <c r="J95" i="1"/>
  <c r="K95" i="1"/>
  <c r="M95" i="1"/>
  <c r="G96" i="1"/>
  <c r="H96" i="1"/>
  <c r="K96" i="1" s="1"/>
  <c r="I96" i="1"/>
  <c r="L96" i="1" s="1"/>
  <c r="J96" i="1"/>
  <c r="M96" i="1" s="1"/>
  <c r="N96" i="1"/>
  <c r="O96" i="1" s="1"/>
  <c r="G97" i="1"/>
  <c r="H97" i="1"/>
  <c r="I97" i="1"/>
  <c r="J97" i="1"/>
  <c r="K97" i="1"/>
  <c r="L97" i="1"/>
  <c r="M97" i="1"/>
  <c r="G98" i="1"/>
  <c r="H98" i="1"/>
  <c r="K98" i="1" s="1"/>
  <c r="I98" i="1"/>
  <c r="J98" i="1"/>
  <c r="M98" i="1" s="1"/>
  <c r="L98" i="1"/>
  <c r="G99" i="1"/>
  <c r="H99" i="1"/>
  <c r="K99" i="1" s="1"/>
  <c r="I99" i="1"/>
  <c r="L99" i="1" s="1"/>
  <c r="J99" i="1"/>
  <c r="M99" i="1"/>
  <c r="G100" i="1"/>
  <c r="H100" i="1"/>
  <c r="I100" i="1"/>
  <c r="J100" i="1"/>
  <c r="M100" i="1" s="1"/>
  <c r="K100" i="1"/>
  <c r="L100" i="1"/>
  <c r="N100" i="1"/>
  <c r="G101" i="1"/>
  <c r="H101" i="1"/>
  <c r="K101" i="1" s="1"/>
  <c r="I101" i="1"/>
  <c r="L101" i="1" s="1"/>
  <c r="J101" i="1"/>
  <c r="M101" i="1" s="1"/>
  <c r="G102" i="1"/>
  <c r="H102" i="1"/>
  <c r="K102" i="1" s="1"/>
  <c r="I102" i="1"/>
  <c r="J102" i="1"/>
  <c r="L102" i="1"/>
  <c r="M102" i="1"/>
  <c r="G103" i="1"/>
  <c r="H103" i="1"/>
  <c r="I103" i="1"/>
  <c r="L103" i="1" s="1"/>
  <c r="J103" i="1"/>
  <c r="M103" i="1" s="1"/>
  <c r="K103" i="1"/>
  <c r="G104" i="1"/>
  <c r="H104" i="1"/>
  <c r="K104" i="1" s="1"/>
  <c r="O104" i="1" s="1"/>
  <c r="I104" i="1"/>
  <c r="L104" i="1" s="1"/>
  <c r="P104" i="1" s="1"/>
  <c r="J104" i="1"/>
  <c r="M104" i="1" s="1"/>
  <c r="N104" i="1"/>
  <c r="G105" i="1"/>
  <c r="H105" i="1"/>
  <c r="I105" i="1"/>
  <c r="J105" i="1"/>
  <c r="K105" i="1"/>
  <c r="L105" i="1"/>
  <c r="M105" i="1"/>
  <c r="G106" i="1"/>
  <c r="H106" i="1"/>
  <c r="K106" i="1" s="1"/>
  <c r="I106" i="1"/>
  <c r="L106" i="1" s="1"/>
  <c r="J106" i="1"/>
  <c r="M106" i="1" s="1"/>
  <c r="G107" i="1"/>
  <c r="H107" i="1"/>
  <c r="K107" i="1" s="1"/>
  <c r="I107" i="1"/>
  <c r="L107" i="1" s="1"/>
  <c r="J107" i="1"/>
  <c r="M107" i="1"/>
  <c r="G108" i="1"/>
  <c r="H108" i="1"/>
  <c r="I108" i="1"/>
  <c r="J108" i="1"/>
  <c r="M108" i="1" s="1"/>
  <c r="K108" i="1"/>
  <c r="L108" i="1"/>
  <c r="N108" i="1"/>
  <c r="G109" i="1"/>
  <c r="H109" i="1"/>
  <c r="I109" i="1"/>
  <c r="L109" i="1" s="1"/>
  <c r="J109" i="1"/>
  <c r="M109" i="1" s="1"/>
  <c r="K109" i="1"/>
  <c r="G110" i="1"/>
  <c r="H110" i="1"/>
  <c r="K110" i="1" s="1"/>
  <c r="I110" i="1"/>
  <c r="J110" i="1"/>
  <c r="L110" i="1"/>
  <c r="N110" i="1" s="1"/>
  <c r="M110" i="1"/>
  <c r="P110" i="1"/>
  <c r="G111" i="1"/>
  <c r="H111" i="1"/>
  <c r="I111" i="1"/>
  <c r="L111" i="1" s="1"/>
  <c r="J111" i="1"/>
  <c r="M111" i="1" s="1"/>
  <c r="K111" i="1"/>
  <c r="G112" i="1"/>
  <c r="H112" i="1"/>
  <c r="K112" i="1" s="1"/>
  <c r="I112" i="1"/>
  <c r="L112" i="1" s="1"/>
  <c r="J112" i="1"/>
  <c r="M112" i="1" s="1"/>
  <c r="N112" i="1"/>
  <c r="O112" i="1" s="1"/>
  <c r="G113" i="1"/>
  <c r="H113" i="1"/>
  <c r="I113" i="1"/>
  <c r="J113" i="1"/>
  <c r="K113" i="1"/>
  <c r="L113" i="1"/>
  <c r="M113" i="1"/>
  <c r="G114" i="1"/>
  <c r="H114" i="1"/>
  <c r="K114" i="1" s="1"/>
  <c r="I114" i="1"/>
  <c r="J114" i="1"/>
  <c r="M114" i="1" s="1"/>
  <c r="L114" i="1"/>
  <c r="G115" i="1"/>
  <c r="H115" i="1"/>
  <c r="K115" i="1" s="1"/>
  <c r="I115" i="1"/>
  <c r="L115" i="1" s="1"/>
  <c r="J115" i="1"/>
  <c r="M115" i="1"/>
  <c r="G116" i="1"/>
  <c r="H116" i="1"/>
  <c r="I116" i="1"/>
  <c r="J116" i="1"/>
  <c r="M116" i="1" s="1"/>
  <c r="K116" i="1"/>
  <c r="L116" i="1"/>
  <c r="N116" i="1"/>
  <c r="G117" i="1"/>
  <c r="H117" i="1"/>
  <c r="K117" i="1" s="1"/>
  <c r="I117" i="1"/>
  <c r="L117" i="1" s="1"/>
  <c r="J117" i="1"/>
  <c r="M117" i="1" s="1"/>
  <c r="G118" i="1"/>
  <c r="H118" i="1"/>
  <c r="K118" i="1" s="1"/>
  <c r="I118" i="1"/>
  <c r="J118" i="1"/>
  <c r="L118" i="1"/>
  <c r="M118" i="1"/>
  <c r="G119" i="1"/>
  <c r="H119" i="1"/>
  <c r="I119" i="1"/>
  <c r="L119" i="1" s="1"/>
  <c r="J119" i="1"/>
  <c r="M119" i="1" s="1"/>
  <c r="K119" i="1"/>
  <c r="G120" i="1"/>
  <c r="H120" i="1"/>
  <c r="K120" i="1" s="1"/>
  <c r="I120" i="1"/>
  <c r="L120" i="1" s="1"/>
  <c r="J120" i="1"/>
  <c r="M120" i="1" s="1"/>
  <c r="G121" i="1"/>
  <c r="H121" i="1"/>
  <c r="I121" i="1"/>
  <c r="J121" i="1"/>
  <c r="K121" i="1"/>
  <c r="L121" i="1"/>
  <c r="M121" i="1"/>
  <c r="G122" i="1"/>
  <c r="H122" i="1"/>
  <c r="K122" i="1" s="1"/>
  <c r="I122" i="1"/>
  <c r="L122" i="1" s="1"/>
  <c r="J122" i="1"/>
  <c r="M122" i="1" s="1"/>
  <c r="G123" i="1"/>
  <c r="H123" i="1"/>
  <c r="K123" i="1" s="1"/>
  <c r="I123" i="1"/>
  <c r="L123" i="1" s="1"/>
  <c r="J123" i="1"/>
  <c r="M123" i="1"/>
  <c r="G124" i="1"/>
  <c r="H124" i="1"/>
  <c r="I124" i="1"/>
  <c r="J124" i="1"/>
  <c r="M124" i="1" s="1"/>
  <c r="K124" i="1"/>
  <c r="L124" i="1"/>
  <c r="G125" i="1"/>
  <c r="H125" i="1"/>
  <c r="I125" i="1"/>
  <c r="L125" i="1" s="1"/>
  <c r="J125" i="1"/>
  <c r="M125" i="1" s="1"/>
  <c r="Q125" i="1" s="1"/>
  <c r="K125" i="1"/>
  <c r="N125" i="1" s="1"/>
  <c r="O125" i="1"/>
  <c r="G126" i="1"/>
  <c r="H126" i="1"/>
  <c r="K126" i="1" s="1"/>
  <c r="I126" i="1"/>
  <c r="J126" i="1"/>
  <c r="L126" i="1"/>
  <c r="M126" i="1"/>
  <c r="G127" i="1"/>
  <c r="H127" i="1"/>
  <c r="I127" i="1"/>
  <c r="L127" i="1" s="1"/>
  <c r="J127" i="1"/>
  <c r="K127" i="1"/>
  <c r="M127" i="1"/>
  <c r="G128" i="1"/>
  <c r="H128" i="1"/>
  <c r="K128" i="1" s="1"/>
  <c r="I128" i="1"/>
  <c r="L128" i="1" s="1"/>
  <c r="J128" i="1"/>
  <c r="M128" i="1" s="1"/>
  <c r="N128" i="1"/>
  <c r="O128" i="1"/>
  <c r="P128" i="1"/>
  <c r="G129" i="1"/>
  <c r="H129" i="1"/>
  <c r="I129" i="1"/>
  <c r="J129" i="1"/>
  <c r="K129" i="1"/>
  <c r="L129" i="1"/>
  <c r="M129" i="1"/>
  <c r="G130" i="1"/>
  <c r="H130" i="1"/>
  <c r="K130" i="1" s="1"/>
  <c r="I130" i="1"/>
  <c r="J130" i="1"/>
  <c r="M130" i="1" s="1"/>
  <c r="L130" i="1"/>
  <c r="G131" i="1"/>
  <c r="H131" i="1"/>
  <c r="K131" i="1" s="1"/>
  <c r="I131" i="1"/>
  <c r="L131" i="1" s="1"/>
  <c r="J131" i="1"/>
  <c r="M131" i="1"/>
  <c r="G132" i="1"/>
  <c r="H132" i="1"/>
  <c r="I132" i="1"/>
  <c r="J132" i="1"/>
  <c r="M132" i="1" s="1"/>
  <c r="K132" i="1"/>
  <c r="L132" i="1"/>
  <c r="N132" i="1"/>
  <c r="G133" i="1"/>
  <c r="H133" i="1"/>
  <c r="K133" i="1" s="1"/>
  <c r="I133" i="1"/>
  <c r="L133" i="1" s="1"/>
  <c r="J133" i="1"/>
  <c r="M133" i="1" s="1"/>
  <c r="G134" i="1"/>
  <c r="H134" i="1"/>
  <c r="K134" i="1" s="1"/>
  <c r="I134" i="1"/>
  <c r="J134" i="1"/>
  <c r="L134" i="1"/>
  <c r="M134" i="1"/>
  <c r="G135" i="1"/>
  <c r="H135" i="1"/>
  <c r="I135" i="1"/>
  <c r="L135" i="1" s="1"/>
  <c r="J135" i="1"/>
  <c r="M135" i="1" s="1"/>
  <c r="K135" i="1"/>
  <c r="G136" i="1"/>
  <c r="H136" i="1"/>
  <c r="K136" i="1" s="1"/>
  <c r="I136" i="1"/>
  <c r="L136" i="1" s="1"/>
  <c r="J136" i="1"/>
  <c r="M136" i="1" s="1"/>
  <c r="N136" i="1"/>
  <c r="G137" i="1"/>
  <c r="H137" i="1"/>
  <c r="I137" i="1"/>
  <c r="J137" i="1"/>
  <c r="K137" i="1"/>
  <c r="L137" i="1"/>
  <c r="M137" i="1"/>
  <c r="G138" i="1"/>
  <c r="H138" i="1"/>
  <c r="K138" i="1" s="1"/>
  <c r="I138" i="1"/>
  <c r="L138" i="1" s="1"/>
  <c r="J138" i="1"/>
  <c r="M138" i="1" s="1"/>
  <c r="G139" i="1"/>
  <c r="H139" i="1"/>
  <c r="K139" i="1" s="1"/>
  <c r="I139" i="1"/>
  <c r="L139" i="1" s="1"/>
  <c r="J139" i="1"/>
  <c r="M139" i="1"/>
  <c r="G140" i="1"/>
  <c r="H140" i="1"/>
  <c r="I140" i="1"/>
  <c r="J140" i="1"/>
  <c r="M140" i="1" s="1"/>
  <c r="K140" i="1"/>
  <c r="L140" i="1"/>
  <c r="G141" i="1"/>
  <c r="H141" i="1"/>
  <c r="I141" i="1"/>
  <c r="L141" i="1" s="1"/>
  <c r="J141" i="1"/>
  <c r="M141" i="1" s="1"/>
  <c r="K141" i="1"/>
  <c r="G142" i="1"/>
  <c r="H142" i="1"/>
  <c r="K142" i="1" s="1"/>
  <c r="I142" i="1"/>
  <c r="J142" i="1"/>
  <c r="L142" i="1"/>
  <c r="N142" i="1" s="1"/>
  <c r="M142" i="1"/>
  <c r="P142" i="1"/>
  <c r="G143" i="1"/>
  <c r="H143" i="1"/>
  <c r="I143" i="1"/>
  <c r="L143" i="1" s="1"/>
  <c r="J143" i="1"/>
  <c r="K143" i="1"/>
  <c r="M143" i="1"/>
  <c r="G144" i="1"/>
  <c r="H144" i="1"/>
  <c r="K144" i="1" s="1"/>
  <c r="I144" i="1"/>
  <c r="L144" i="1" s="1"/>
  <c r="J144" i="1"/>
  <c r="M144" i="1" s="1"/>
  <c r="N144" i="1"/>
  <c r="O144" i="1"/>
  <c r="P144" i="1"/>
  <c r="G145" i="1"/>
  <c r="H145" i="1"/>
  <c r="I145" i="1"/>
  <c r="J145" i="1"/>
  <c r="K145" i="1"/>
  <c r="L145" i="1"/>
  <c r="M145" i="1"/>
  <c r="G146" i="1"/>
  <c r="H146" i="1"/>
  <c r="K146" i="1" s="1"/>
  <c r="I146" i="1"/>
  <c r="J146" i="1"/>
  <c r="M146" i="1" s="1"/>
  <c r="L146" i="1"/>
  <c r="G147" i="1"/>
  <c r="H147" i="1"/>
  <c r="K147" i="1" s="1"/>
  <c r="I147" i="1"/>
  <c r="L147" i="1" s="1"/>
  <c r="J147" i="1"/>
  <c r="M147" i="1"/>
  <c r="G148" i="1"/>
  <c r="H148" i="1"/>
  <c r="I148" i="1"/>
  <c r="J148" i="1"/>
  <c r="M148" i="1" s="1"/>
  <c r="K148" i="1"/>
  <c r="L148" i="1"/>
  <c r="N148" i="1"/>
  <c r="G149" i="1"/>
  <c r="H149" i="1"/>
  <c r="K149" i="1" s="1"/>
  <c r="I149" i="1"/>
  <c r="L149" i="1" s="1"/>
  <c r="J149" i="1"/>
  <c r="M149" i="1" s="1"/>
  <c r="G150" i="1"/>
  <c r="H150" i="1"/>
  <c r="K150" i="1" s="1"/>
  <c r="N150" i="1" s="1"/>
  <c r="P150" i="1" s="1"/>
  <c r="I150" i="1"/>
  <c r="J150" i="1"/>
  <c r="L150" i="1"/>
  <c r="M150" i="1"/>
  <c r="G151" i="1"/>
  <c r="H151" i="1"/>
  <c r="I151" i="1"/>
  <c r="L151" i="1" s="1"/>
  <c r="J151" i="1"/>
  <c r="K151" i="1"/>
  <c r="M151" i="1"/>
  <c r="G152" i="1"/>
  <c r="H152" i="1"/>
  <c r="K152" i="1" s="1"/>
  <c r="I152" i="1"/>
  <c r="L152" i="1" s="1"/>
  <c r="J152" i="1"/>
  <c r="M152" i="1" s="1"/>
  <c r="G153" i="1"/>
  <c r="H153" i="1"/>
  <c r="I153" i="1"/>
  <c r="J153" i="1"/>
  <c r="K153" i="1"/>
  <c r="L153" i="1"/>
  <c r="M153" i="1"/>
  <c r="N153" i="1"/>
  <c r="O153" i="1"/>
  <c r="G154" i="1"/>
  <c r="H154" i="1"/>
  <c r="K154" i="1" s="1"/>
  <c r="N154" i="1" s="1"/>
  <c r="Q154" i="1" s="1"/>
  <c r="I154" i="1"/>
  <c r="J154" i="1"/>
  <c r="M154" i="1" s="1"/>
  <c r="L154" i="1"/>
  <c r="G155" i="1"/>
  <c r="H155" i="1"/>
  <c r="K155" i="1" s="1"/>
  <c r="I155" i="1"/>
  <c r="J155" i="1"/>
  <c r="L155" i="1"/>
  <c r="N155" i="1" s="1"/>
  <c r="O155" i="1" s="1"/>
  <c r="M155" i="1"/>
  <c r="G156" i="1"/>
  <c r="H156" i="1"/>
  <c r="I156" i="1"/>
  <c r="L156" i="1" s="1"/>
  <c r="J156" i="1"/>
  <c r="M156" i="1" s="1"/>
  <c r="K156" i="1"/>
  <c r="G157" i="1"/>
  <c r="H157" i="1"/>
  <c r="I157" i="1"/>
  <c r="L157" i="1" s="1"/>
  <c r="J157" i="1"/>
  <c r="M157" i="1" s="1"/>
  <c r="K157" i="1"/>
  <c r="G158" i="1"/>
  <c r="H158" i="1"/>
  <c r="K158" i="1" s="1"/>
  <c r="I158" i="1"/>
  <c r="L158" i="1" s="1"/>
  <c r="J158" i="1"/>
  <c r="M158" i="1"/>
  <c r="N158" i="1"/>
  <c r="O158" i="1" s="1"/>
  <c r="Q158" i="1"/>
  <c r="G159" i="1"/>
  <c r="H159" i="1"/>
  <c r="I159" i="1"/>
  <c r="J159" i="1"/>
  <c r="M159" i="1" s="1"/>
  <c r="K159" i="1"/>
  <c r="L159" i="1"/>
  <c r="N159" i="1" s="1"/>
  <c r="G160" i="1"/>
  <c r="H160" i="1"/>
  <c r="K160" i="1" s="1"/>
  <c r="I160" i="1"/>
  <c r="L160" i="1" s="1"/>
  <c r="J160" i="1"/>
  <c r="M160" i="1"/>
  <c r="G161" i="1"/>
  <c r="H161" i="1"/>
  <c r="K161" i="1" s="1"/>
  <c r="N161" i="1" s="1"/>
  <c r="P161" i="1" s="1"/>
  <c r="I161" i="1"/>
  <c r="J161" i="1"/>
  <c r="M161" i="1" s="1"/>
  <c r="L161" i="1"/>
  <c r="G162" i="1"/>
  <c r="H162" i="1"/>
  <c r="K162" i="1" s="1"/>
  <c r="I162" i="1"/>
  <c r="J162" i="1"/>
  <c r="L162" i="1"/>
  <c r="M162" i="1"/>
  <c r="G163" i="1"/>
  <c r="H163" i="1"/>
  <c r="I163" i="1"/>
  <c r="L163" i="1" s="1"/>
  <c r="J163" i="1"/>
  <c r="K163" i="1"/>
  <c r="M163" i="1"/>
  <c r="G164" i="1"/>
  <c r="H164" i="1"/>
  <c r="K164" i="1" s="1"/>
  <c r="N164" i="1" s="1"/>
  <c r="I164" i="1"/>
  <c r="L164" i="1" s="1"/>
  <c r="J164" i="1"/>
  <c r="M164" i="1" s="1"/>
  <c r="G165" i="1"/>
  <c r="H165" i="1"/>
  <c r="I165" i="1"/>
  <c r="J165" i="1"/>
  <c r="K165" i="1"/>
  <c r="N165" i="1" s="1"/>
  <c r="L165" i="1"/>
  <c r="M165" i="1"/>
  <c r="G166" i="1"/>
  <c r="H166" i="1"/>
  <c r="K166" i="1" s="1"/>
  <c r="I166" i="1"/>
  <c r="J166" i="1"/>
  <c r="M166" i="1" s="1"/>
  <c r="L166" i="1"/>
  <c r="G167" i="1"/>
  <c r="H167" i="1"/>
  <c r="K167" i="1" s="1"/>
  <c r="O167" i="1" s="1"/>
  <c r="I167" i="1"/>
  <c r="L167" i="1" s="1"/>
  <c r="J167" i="1"/>
  <c r="M167" i="1"/>
  <c r="Q167" i="1" s="1"/>
  <c r="N167" i="1"/>
  <c r="G168" i="1"/>
  <c r="H168" i="1"/>
  <c r="I168" i="1"/>
  <c r="J168" i="1"/>
  <c r="M168" i="1" s="1"/>
  <c r="K168" i="1"/>
  <c r="L168" i="1"/>
  <c r="G169" i="1"/>
  <c r="H169" i="1"/>
  <c r="I169" i="1"/>
  <c r="L169" i="1" s="1"/>
  <c r="J169" i="1"/>
  <c r="M169" i="1" s="1"/>
  <c r="Q169" i="1" s="1"/>
  <c r="K169" i="1"/>
  <c r="N169" i="1" s="1"/>
  <c r="P169" i="1"/>
  <c r="G170" i="1"/>
  <c r="H170" i="1"/>
  <c r="K170" i="1" s="1"/>
  <c r="I170" i="1"/>
  <c r="J170" i="1"/>
  <c r="L170" i="1"/>
  <c r="P170" i="1" s="1"/>
  <c r="M170" i="1"/>
  <c r="N170" i="1"/>
  <c r="G171" i="1"/>
  <c r="H171" i="1"/>
  <c r="I171" i="1"/>
  <c r="L171" i="1" s="1"/>
  <c r="J171" i="1"/>
  <c r="K171" i="1"/>
  <c r="M171" i="1"/>
  <c r="G172" i="1"/>
  <c r="H172" i="1"/>
  <c r="K172" i="1" s="1"/>
  <c r="I172" i="1"/>
  <c r="L172" i="1" s="1"/>
  <c r="J172" i="1"/>
  <c r="M172" i="1" s="1"/>
  <c r="N172" i="1"/>
  <c r="O172" i="1"/>
  <c r="P172" i="1"/>
  <c r="G173" i="1"/>
  <c r="H173" i="1"/>
  <c r="I173" i="1"/>
  <c r="J173" i="1"/>
  <c r="K173" i="1"/>
  <c r="L173" i="1"/>
  <c r="M173" i="1"/>
  <c r="G174" i="1"/>
  <c r="H174" i="1"/>
  <c r="K174" i="1" s="1"/>
  <c r="I174" i="1"/>
  <c r="J174" i="1"/>
  <c r="M174" i="1" s="1"/>
  <c r="L174" i="1"/>
  <c r="G175" i="1"/>
  <c r="H175" i="1"/>
  <c r="K175" i="1" s="1"/>
  <c r="N175" i="1" s="1"/>
  <c r="Q175" i="1" s="1"/>
  <c r="I175" i="1"/>
  <c r="L175" i="1" s="1"/>
  <c r="J175" i="1"/>
  <c r="M175" i="1"/>
  <c r="G176" i="1"/>
  <c r="H176" i="1"/>
  <c r="I176" i="1"/>
  <c r="J176" i="1"/>
  <c r="M176" i="1" s="1"/>
  <c r="K176" i="1"/>
  <c r="L176" i="1"/>
  <c r="N176" i="1"/>
  <c r="G177" i="1"/>
  <c r="H177" i="1"/>
  <c r="K177" i="1" s="1"/>
  <c r="I177" i="1"/>
  <c r="L177" i="1" s="1"/>
  <c r="J177" i="1"/>
  <c r="M177" i="1" s="1"/>
  <c r="G178" i="1"/>
  <c r="H178" i="1"/>
  <c r="K178" i="1" s="1"/>
  <c r="I178" i="1"/>
  <c r="J178" i="1"/>
  <c r="L178" i="1"/>
  <c r="M178" i="1"/>
  <c r="G179" i="1"/>
  <c r="H179" i="1"/>
  <c r="I179" i="1"/>
  <c r="L179" i="1" s="1"/>
  <c r="J179" i="1"/>
  <c r="K179" i="1"/>
  <c r="M179" i="1"/>
  <c r="G180" i="1"/>
  <c r="H180" i="1"/>
  <c r="K180" i="1" s="1"/>
  <c r="N180" i="1" s="1"/>
  <c r="I180" i="1"/>
  <c r="L180" i="1" s="1"/>
  <c r="J180" i="1"/>
  <c r="M180" i="1" s="1"/>
  <c r="G181" i="1"/>
  <c r="H181" i="1"/>
  <c r="I181" i="1"/>
  <c r="J181" i="1"/>
  <c r="K181" i="1"/>
  <c r="N181" i="1" s="1"/>
  <c r="L181" i="1"/>
  <c r="M181" i="1"/>
  <c r="G182" i="1"/>
  <c r="H182" i="1"/>
  <c r="K182" i="1" s="1"/>
  <c r="I182" i="1"/>
  <c r="J182" i="1"/>
  <c r="M182" i="1" s="1"/>
  <c r="L182" i="1"/>
  <c r="G183" i="1"/>
  <c r="H183" i="1"/>
  <c r="K183" i="1" s="1"/>
  <c r="O183" i="1" s="1"/>
  <c r="I183" i="1"/>
  <c r="L183" i="1" s="1"/>
  <c r="J183" i="1"/>
  <c r="M183" i="1"/>
  <c r="Q183" i="1" s="1"/>
  <c r="N183" i="1"/>
  <c r="G184" i="1"/>
  <c r="H184" i="1"/>
  <c r="I184" i="1"/>
  <c r="J184" i="1"/>
  <c r="M184" i="1" s="1"/>
  <c r="K184" i="1"/>
  <c r="L184" i="1"/>
  <c r="E61" i="1"/>
  <c r="G3" i="1"/>
  <c r="H3" i="1" s="1"/>
  <c r="I17" i="1"/>
  <c r="C1311" i="1"/>
  <c r="B1311" i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C1299" i="1"/>
  <c r="B1299" i="1"/>
  <c r="B1298" i="1"/>
  <c r="C1298" i="1" s="1"/>
  <c r="C1297" i="1"/>
  <c r="B1297" i="1"/>
  <c r="B1296" i="1"/>
  <c r="C1296" i="1" s="1"/>
  <c r="B1295" i="1"/>
  <c r="C1295" i="1" s="1"/>
  <c r="B1294" i="1"/>
  <c r="C1294" i="1" s="1"/>
  <c r="C1293" i="1"/>
  <c r="B1293" i="1"/>
  <c r="B1292" i="1"/>
  <c r="C1292" i="1" s="1"/>
  <c r="C1291" i="1"/>
  <c r="B1291" i="1"/>
  <c r="C1290" i="1"/>
  <c r="B1290" i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C1283" i="1"/>
  <c r="B1283" i="1"/>
  <c r="C1282" i="1"/>
  <c r="B1282" i="1"/>
  <c r="C1281" i="1"/>
  <c r="B1281" i="1"/>
  <c r="B1280" i="1"/>
  <c r="C1280" i="1" s="1"/>
  <c r="C1279" i="1"/>
  <c r="B1279" i="1"/>
  <c r="B1278" i="1"/>
  <c r="C1278" i="1" s="1"/>
  <c r="B1277" i="1"/>
  <c r="C1277" i="1" s="1"/>
  <c r="B1276" i="1"/>
  <c r="C1276" i="1" s="1"/>
  <c r="B1275" i="1"/>
  <c r="C1275" i="1" s="1"/>
  <c r="C1274" i="1"/>
  <c r="B1274" i="1"/>
  <c r="C1273" i="1"/>
  <c r="B1273" i="1"/>
  <c r="B1272" i="1"/>
  <c r="C1272" i="1" s="1"/>
  <c r="B1271" i="1"/>
  <c r="C1271" i="1" s="1"/>
  <c r="C1270" i="1"/>
  <c r="B1270" i="1"/>
  <c r="B1269" i="1"/>
  <c r="C1269" i="1" s="1"/>
  <c r="B1268" i="1"/>
  <c r="C1268" i="1" s="1"/>
  <c r="C1267" i="1"/>
  <c r="B1267" i="1"/>
  <c r="B1266" i="1"/>
  <c r="C1266" i="1" s="1"/>
  <c r="C1265" i="1"/>
  <c r="B1265" i="1"/>
  <c r="B1264" i="1"/>
  <c r="C1264" i="1" s="1"/>
  <c r="B1263" i="1"/>
  <c r="C1263" i="1" s="1"/>
  <c r="B1262" i="1"/>
  <c r="C1262" i="1" s="1"/>
  <c r="C1261" i="1"/>
  <c r="B1261" i="1"/>
  <c r="B1260" i="1"/>
  <c r="C1260" i="1" s="1"/>
  <c r="C1259" i="1"/>
  <c r="B1259" i="1"/>
  <c r="C1258" i="1"/>
  <c r="B1258" i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C1251" i="1"/>
  <c r="B1251" i="1"/>
  <c r="C1250" i="1"/>
  <c r="B1250" i="1"/>
  <c r="C1249" i="1"/>
  <c r="B1249" i="1"/>
  <c r="B1248" i="1"/>
  <c r="C1248" i="1" s="1"/>
  <c r="C1247" i="1"/>
  <c r="B1247" i="1"/>
  <c r="B1246" i="1"/>
  <c r="C1246" i="1" s="1"/>
  <c r="B1245" i="1"/>
  <c r="C1245" i="1" s="1"/>
  <c r="B1244" i="1"/>
  <c r="C1244" i="1" s="1"/>
  <c r="B1243" i="1"/>
  <c r="C1243" i="1" s="1"/>
  <c r="C1242" i="1"/>
  <c r="B1242" i="1"/>
  <c r="C1241" i="1"/>
  <c r="B1241" i="1"/>
  <c r="B1240" i="1"/>
  <c r="C1240" i="1" s="1"/>
  <c r="B1239" i="1"/>
  <c r="C1239" i="1" s="1"/>
  <c r="C1238" i="1"/>
  <c r="B1238" i="1"/>
  <c r="B1237" i="1"/>
  <c r="C1237" i="1" s="1"/>
  <c r="B1236" i="1"/>
  <c r="C1236" i="1" s="1"/>
  <c r="C1235" i="1"/>
  <c r="B1235" i="1"/>
  <c r="C1234" i="1"/>
  <c r="B1234" i="1"/>
  <c r="C1233" i="1"/>
  <c r="B1233" i="1"/>
  <c r="B1232" i="1"/>
  <c r="C1232" i="1" s="1"/>
  <c r="B1231" i="1"/>
  <c r="C1231" i="1" s="1"/>
  <c r="B1230" i="1"/>
  <c r="C1230" i="1" s="1"/>
  <c r="C1229" i="1"/>
  <c r="B1229" i="1"/>
  <c r="B1228" i="1"/>
  <c r="C1228" i="1" s="1"/>
  <c r="C1227" i="1"/>
  <c r="B1227" i="1"/>
  <c r="C1226" i="1"/>
  <c r="B1226" i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C1219" i="1"/>
  <c r="B1219" i="1"/>
  <c r="C1218" i="1"/>
  <c r="B1218" i="1"/>
  <c r="C1217" i="1"/>
  <c r="B1217" i="1"/>
  <c r="B1216" i="1"/>
  <c r="C1216" i="1" s="1"/>
  <c r="C1215" i="1"/>
  <c r="B1215" i="1"/>
  <c r="B1214" i="1"/>
  <c r="C1214" i="1" s="1"/>
  <c r="B1213" i="1"/>
  <c r="C1213" i="1" s="1"/>
  <c r="B1212" i="1"/>
  <c r="C1212" i="1" s="1"/>
  <c r="C1211" i="1"/>
  <c r="B1211" i="1"/>
  <c r="C1210" i="1"/>
  <c r="B1210" i="1"/>
  <c r="C1209" i="1"/>
  <c r="B1209" i="1"/>
  <c r="B1208" i="1"/>
  <c r="C1208" i="1" s="1"/>
  <c r="B1207" i="1"/>
  <c r="C1207" i="1" s="1"/>
  <c r="C1206" i="1"/>
  <c r="B1206" i="1"/>
  <c r="B1205" i="1"/>
  <c r="C1205" i="1" s="1"/>
  <c r="B1204" i="1"/>
  <c r="C1204" i="1" s="1"/>
  <c r="C1203" i="1"/>
  <c r="B1203" i="1"/>
  <c r="C1202" i="1"/>
  <c r="B1202" i="1"/>
  <c r="C1201" i="1"/>
  <c r="B1201" i="1"/>
  <c r="B1200" i="1"/>
  <c r="C1200" i="1" s="1"/>
  <c r="B1199" i="1"/>
  <c r="C1199" i="1" s="1"/>
  <c r="B1198" i="1"/>
  <c r="C1198" i="1" s="1"/>
  <c r="C1197" i="1"/>
  <c r="B1197" i="1"/>
  <c r="B1196" i="1"/>
  <c r="C1196" i="1" s="1"/>
  <c r="C1195" i="1"/>
  <c r="B1195" i="1"/>
  <c r="C1194" i="1"/>
  <c r="B1194" i="1"/>
  <c r="C1193" i="1"/>
  <c r="B1193" i="1"/>
  <c r="B1192" i="1"/>
  <c r="C1192" i="1" s="1"/>
  <c r="B1191" i="1"/>
  <c r="C1191" i="1" s="1"/>
  <c r="B1190" i="1"/>
  <c r="C1190" i="1" s="1"/>
  <c r="B1189" i="1"/>
  <c r="C1189" i="1" s="1"/>
  <c r="B1188" i="1"/>
  <c r="C1188" i="1" s="1"/>
  <c r="C1187" i="1"/>
  <c r="B1187" i="1"/>
  <c r="C1186" i="1"/>
  <c r="B1186" i="1"/>
  <c r="C1185" i="1"/>
  <c r="B1185" i="1"/>
  <c r="B1184" i="1"/>
  <c r="C1184" i="1" s="1"/>
  <c r="B1183" i="1"/>
  <c r="C1183" i="1" s="1"/>
  <c r="B1182" i="1"/>
  <c r="C1182" i="1" s="1"/>
  <c r="B1181" i="1"/>
  <c r="C1181" i="1" s="1"/>
  <c r="B1180" i="1"/>
  <c r="C1180" i="1" s="1"/>
  <c r="C1179" i="1"/>
  <c r="B1179" i="1"/>
  <c r="C1178" i="1"/>
  <c r="B1178" i="1"/>
  <c r="C1177" i="1"/>
  <c r="B1177" i="1"/>
  <c r="B1176" i="1"/>
  <c r="C1176" i="1" s="1"/>
  <c r="B1175" i="1"/>
  <c r="C1175" i="1" s="1"/>
  <c r="C1174" i="1"/>
  <c r="B1174" i="1"/>
  <c r="B1173" i="1"/>
  <c r="C1173" i="1" s="1"/>
  <c r="B1172" i="1"/>
  <c r="C1172" i="1" s="1"/>
  <c r="C1171" i="1"/>
  <c r="B1171" i="1"/>
  <c r="B1170" i="1"/>
  <c r="C1170" i="1" s="1"/>
  <c r="C1169" i="1"/>
  <c r="B1169" i="1"/>
  <c r="B1168" i="1"/>
  <c r="C1168" i="1" s="1"/>
  <c r="B1167" i="1"/>
  <c r="C1167" i="1" s="1"/>
  <c r="B1166" i="1"/>
  <c r="C1166" i="1" s="1"/>
  <c r="C1165" i="1"/>
  <c r="B1165" i="1"/>
  <c r="B1164" i="1"/>
  <c r="C1164" i="1" s="1"/>
  <c r="C1163" i="1"/>
  <c r="B1163" i="1"/>
  <c r="B1162" i="1"/>
  <c r="C1162" i="1" s="1"/>
  <c r="C1161" i="1"/>
  <c r="B1161" i="1"/>
  <c r="B1160" i="1"/>
  <c r="C1160" i="1" s="1"/>
  <c r="B1159" i="1"/>
  <c r="C1159" i="1" s="1"/>
  <c r="B1158" i="1"/>
  <c r="C1158" i="1" s="1"/>
  <c r="B1157" i="1"/>
  <c r="C1157" i="1" s="1"/>
  <c r="B1156" i="1"/>
  <c r="C1156" i="1" s="1"/>
  <c r="C1155" i="1"/>
  <c r="B1155" i="1"/>
  <c r="C1154" i="1"/>
  <c r="B1154" i="1"/>
  <c r="B1153" i="1"/>
  <c r="C1153" i="1" s="1"/>
  <c r="B1152" i="1"/>
  <c r="C1152" i="1" s="1"/>
  <c r="C1151" i="1"/>
  <c r="B1151" i="1"/>
  <c r="B1150" i="1"/>
  <c r="C1150" i="1" s="1"/>
  <c r="B1149" i="1"/>
  <c r="C1149" i="1" s="1"/>
  <c r="B1148" i="1"/>
  <c r="C1148" i="1" s="1"/>
  <c r="B1147" i="1"/>
  <c r="C1147" i="1" s="1"/>
  <c r="C1146" i="1"/>
  <c r="B1146" i="1"/>
  <c r="C1145" i="1"/>
  <c r="B1145" i="1"/>
  <c r="B1144" i="1"/>
  <c r="C1144" i="1" s="1"/>
  <c r="C1143" i="1"/>
  <c r="B1143" i="1"/>
  <c r="B1142" i="1"/>
  <c r="C1142" i="1" s="1"/>
  <c r="C1141" i="1"/>
  <c r="B1141" i="1"/>
  <c r="B1140" i="1"/>
  <c r="C1140" i="1" s="1"/>
  <c r="C1139" i="1"/>
  <c r="B1139" i="1"/>
  <c r="B1138" i="1"/>
  <c r="C1138" i="1" s="1"/>
  <c r="C1137" i="1"/>
  <c r="B1137" i="1"/>
  <c r="B1136" i="1"/>
  <c r="C1136" i="1" s="1"/>
  <c r="B1135" i="1"/>
  <c r="C1135" i="1" s="1"/>
  <c r="C1134" i="1"/>
  <c r="B1134" i="1"/>
  <c r="B1133" i="1"/>
  <c r="C1133" i="1" s="1"/>
  <c r="B1132" i="1"/>
  <c r="C1132" i="1" s="1"/>
  <c r="C1131" i="1"/>
  <c r="B1131" i="1"/>
  <c r="B1130" i="1"/>
  <c r="C1130" i="1" s="1"/>
  <c r="C1129" i="1"/>
  <c r="B1129" i="1"/>
  <c r="B1128" i="1"/>
  <c r="C1128" i="1" s="1"/>
  <c r="C1127" i="1"/>
  <c r="B1127" i="1"/>
  <c r="B1126" i="1"/>
  <c r="C1126" i="1" s="1"/>
  <c r="B1125" i="1"/>
  <c r="C1125" i="1" s="1"/>
  <c r="B1124" i="1"/>
  <c r="C1124" i="1" s="1"/>
  <c r="B1123" i="1"/>
  <c r="C1123" i="1" s="1"/>
  <c r="C1122" i="1"/>
  <c r="B1122" i="1"/>
  <c r="B1121" i="1"/>
  <c r="C1121" i="1" s="1"/>
  <c r="B1120" i="1"/>
  <c r="C1120" i="1" s="1"/>
  <c r="C1119" i="1"/>
  <c r="B1119" i="1"/>
  <c r="B1118" i="1"/>
  <c r="C1118" i="1" s="1"/>
  <c r="B1117" i="1"/>
  <c r="C1117" i="1" s="1"/>
  <c r="B1116" i="1"/>
  <c r="C1116" i="1" s="1"/>
  <c r="C1115" i="1"/>
  <c r="B1115" i="1"/>
  <c r="C1114" i="1"/>
  <c r="B1114" i="1"/>
  <c r="C1113" i="1"/>
  <c r="B1113" i="1"/>
  <c r="B1112" i="1"/>
  <c r="C1112" i="1" s="1"/>
  <c r="B1111" i="1"/>
  <c r="C1111" i="1" s="1"/>
  <c r="C1110" i="1"/>
  <c r="B1110" i="1"/>
  <c r="B1109" i="1"/>
  <c r="C1109" i="1" s="1"/>
  <c r="B1108" i="1"/>
  <c r="C1108" i="1" s="1"/>
  <c r="C1107" i="1"/>
  <c r="B1107" i="1"/>
  <c r="C1106" i="1"/>
  <c r="B1106" i="1"/>
  <c r="C1105" i="1"/>
  <c r="B1105" i="1"/>
  <c r="B1104" i="1"/>
  <c r="C1104" i="1" s="1"/>
  <c r="B1103" i="1"/>
  <c r="C1103" i="1" s="1"/>
  <c r="C1102" i="1"/>
  <c r="B1102" i="1"/>
  <c r="C1101" i="1"/>
  <c r="B1101" i="1"/>
  <c r="B1100" i="1"/>
  <c r="C1100" i="1" s="1"/>
  <c r="C1099" i="1"/>
  <c r="B1099" i="1"/>
  <c r="C1098" i="1"/>
  <c r="B1098" i="1"/>
  <c r="B1097" i="1"/>
  <c r="C1097" i="1" s="1"/>
  <c r="B1096" i="1"/>
  <c r="C1096" i="1" s="1"/>
  <c r="C1095" i="1"/>
  <c r="B1095" i="1"/>
  <c r="B1094" i="1"/>
  <c r="C1094" i="1" s="1"/>
  <c r="C1093" i="1"/>
  <c r="B1093" i="1"/>
  <c r="B1092" i="1"/>
  <c r="C1092" i="1" s="1"/>
  <c r="B1091" i="1"/>
  <c r="C1091" i="1" s="1"/>
  <c r="C1090" i="1"/>
  <c r="B1090" i="1"/>
  <c r="B1089" i="1"/>
  <c r="C1089" i="1" s="1"/>
  <c r="B1088" i="1"/>
  <c r="C1088" i="1" s="1"/>
  <c r="B1087" i="1"/>
  <c r="C1087" i="1" s="1"/>
  <c r="C1086" i="1"/>
  <c r="B1086" i="1"/>
  <c r="B1085" i="1"/>
  <c r="C1085" i="1" s="1"/>
  <c r="B1084" i="1"/>
  <c r="C1084" i="1" s="1"/>
  <c r="C1083" i="1"/>
  <c r="B1083" i="1"/>
  <c r="B1082" i="1"/>
  <c r="C1082" i="1" s="1"/>
  <c r="C1081" i="1"/>
  <c r="B1081" i="1"/>
  <c r="B1080" i="1"/>
  <c r="C1080" i="1" s="1"/>
  <c r="B1079" i="1"/>
  <c r="C1079" i="1" s="1"/>
  <c r="C1078" i="1"/>
  <c r="B1078" i="1"/>
  <c r="B1077" i="1"/>
  <c r="C1077" i="1" s="1"/>
  <c r="B1076" i="1"/>
  <c r="C1076" i="1" s="1"/>
  <c r="B1075" i="1"/>
  <c r="C1075" i="1" s="1"/>
  <c r="C1074" i="1"/>
  <c r="B1074" i="1"/>
  <c r="B1073" i="1"/>
  <c r="C1073" i="1" s="1"/>
  <c r="B1072" i="1"/>
  <c r="C1072" i="1" s="1"/>
  <c r="B1071" i="1"/>
  <c r="C1071" i="1" s="1"/>
  <c r="B1070" i="1"/>
  <c r="C1070" i="1" s="1"/>
  <c r="C1069" i="1"/>
  <c r="B1069" i="1"/>
  <c r="B1068" i="1"/>
  <c r="C1068" i="1" s="1"/>
  <c r="C1067" i="1"/>
  <c r="B1067" i="1"/>
  <c r="C1066" i="1"/>
  <c r="B1066" i="1"/>
  <c r="B1065" i="1"/>
  <c r="C1065" i="1" s="1"/>
  <c r="B1064" i="1"/>
  <c r="C1064" i="1" s="1"/>
  <c r="B1063" i="1"/>
  <c r="C1063" i="1" s="1"/>
  <c r="B1062" i="1"/>
  <c r="C1062" i="1" s="1"/>
  <c r="C1061" i="1"/>
  <c r="B1061" i="1"/>
  <c r="B1060" i="1"/>
  <c r="C1060" i="1" s="1"/>
  <c r="C1059" i="1"/>
  <c r="B1059" i="1"/>
  <c r="C1058" i="1"/>
  <c r="B1058" i="1"/>
  <c r="B1057" i="1"/>
  <c r="C1057" i="1" s="1"/>
  <c r="B1056" i="1"/>
  <c r="C1056" i="1" s="1"/>
  <c r="B1055" i="1"/>
  <c r="C1055" i="1" s="1"/>
  <c r="C1054" i="1"/>
  <c r="B1054" i="1"/>
  <c r="B1053" i="1"/>
  <c r="C1053" i="1" s="1"/>
  <c r="B1052" i="1"/>
  <c r="C1052" i="1" s="1"/>
  <c r="C1051" i="1"/>
  <c r="B1051" i="1"/>
  <c r="B1050" i="1"/>
  <c r="C1050" i="1" s="1"/>
  <c r="C1049" i="1"/>
  <c r="B1049" i="1"/>
  <c r="B1048" i="1"/>
  <c r="C1048" i="1" s="1"/>
  <c r="C1047" i="1"/>
  <c r="B1047" i="1"/>
  <c r="B1046" i="1"/>
  <c r="C1046" i="1" s="1"/>
  <c r="C1045" i="1"/>
  <c r="B1045" i="1"/>
  <c r="B1044" i="1"/>
  <c r="C1044" i="1" s="1"/>
  <c r="B1043" i="1"/>
  <c r="C1043" i="1" s="1"/>
  <c r="C1042" i="1"/>
  <c r="B1042" i="1"/>
  <c r="B1041" i="1"/>
  <c r="C1041" i="1" s="1"/>
  <c r="B1040" i="1"/>
  <c r="C1040" i="1" s="1"/>
  <c r="B1039" i="1"/>
  <c r="C1039" i="1" s="1"/>
  <c r="C1038" i="1"/>
  <c r="B1038" i="1"/>
  <c r="C1037" i="1"/>
  <c r="B1037" i="1"/>
  <c r="B1036" i="1"/>
  <c r="C1036" i="1" s="1"/>
  <c r="C1035" i="1"/>
  <c r="B1035" i="1"/>
  <c r="B1034" i="1"/>
  <c r="C1034" i="1" s="1"/>
  <c r="C1033" i="1"/>
  <c r="B1033" i="1"/>
  <c r="B1032" i="1"/>
  <c r="C1032" i="1" s="1"/>
  <c r="C1031" i="1"/>
  <c r="B1031" i="1"/>
  <c r="B1030" i="1"/>
  <c r="C1030" i="1" s="1"/>
  <c r="B1029" i="1"/>
  <c r="C1029" i="1" s="1"/>
  <c r="B1028" i="1"/>
  <c r="C1028" i="1" s="1"/>
  <c r="C1027" i="1"/>
  <c r="B1027" i="1"/>
  <c r="C1026" i="1"/>
  <c r="B1026" i="1"/>
  <c r="C1025" i="1"/>
  <c r="B1025" i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C1017" i="1"/>
  <c r="B1017" i="1"/>
  <c r="B1016" i="1"/>
  <c r="C1016" i="1" s="1"/>
  <c r="C1015" i="1"/>
  <c r="B1015" i="1"/>
  <c r="C1014" i="1"/>
  <c r="B1014" i="1"/>
  <c r="C1013" i="1"/>
  <c r="B1013" i="1"/>
  <c r="B1012" i="1"/>
  <c r="C1012" i="1" s="1"/>
  <c r="C1011" i="1"/>
  <c r="B1011" i="1"/>
  <c r="B1010" i="1"/>
  <c r="C1010" i="1" s="1"/>
  <c r="C1009" i="1"/>
  <c r="B1009" i="1"/>
  <c r="B1008" i="1"/>
  <c r="C1008" i="1" s="1"/>
  <c r="B1007" i="1"/>
  <c r="C1007" i="1" s="1"/>
  <c r="C1006" i="1"/>
  <c r="B1006" i="1"/>
  <c r="B1005" i="1"/>
  <c r="C1005" i="1" s="1"/>
  <c r="B1004" i="1"/>
  <c r="C1004" i="1" s="1"/>
  <c r="C1003" i="1"/>
  <c r="B1003" i="1"/>
  <c r="C1002" i="1"/>
  <c r="B1002" i="1"/>
  <c r="C1001" i="1"/>
  <c r="B1001" i="1"/>
  <c r="B1000" i="1"/>
  <c r="C1000" i="1" s="1"/>
  <c r="C999" i="1"/>
  <c r="B999" i="1"/>
  <c r="B998" i="1"/>
  <c r="C998" i="1" s="1"/>
  <c r="C997" i="1"/>
  <c r="B997" i="1"/>
  <c r="B996" i="1"/>
  <c r="C996" i="1" s="1"/>
  <c r="B995" i="1"/>
  <c r="C995" i="1" s="1"/>
  <c r="C994" i="1"/>
  <c r="B994" i="1"/>
  <c r="B993" i="1"/>
  <c r="C993" i="1" s="1"/>
  <c r="B992" i="1"/>
  <c r="C992" i="1" s="1"/>
  <c r="C991" i="1"/>
  <c r="B991" i="1"/>
  <c r="C990" i="1"/>
  <c r="B990" i="1"/>
  <c r="B989" i="1"/>
  <c r="C989" i="1" s="1"/>
  <c r="B988" i="1"/>
  <c r="C988" i="1" s="1"/>
  <c r="C987" i="1"/>
  <c r="B987" i="1"/>
  <c r="C986" i="1"/>
  <c r="B986" i="1"/>
  <c r="C985" i="1"/>
  <c r="B985" i="1"/>
  <c r="B984" i="1"/>
  <c r="C984" i="1" s="1"/>
  <c r="C983" i="1"/>
  <c r="B983" i="1"/>
  <c r="C982" i="1"/>
  <c r="B982" i="1"/>
  <c r="B981" i="1"/>
  <c r="C981" i="1" s="1"/>
  <c r="B980" i="1"/>
  <c r="C980" i="1" s="1"/>
  <c r="B979" i="1"/>
  <c r="C979" i="1" s="1"/>
  <c r="C978" i="1"/>
  <c r="B978" i="1"/>
  <c r="C977" i="1"/>
  <c r="B977" i="1"/>
  <c r="B976" i="1"/>
  <c r="C976" i="1" s="1"/>
  <c r="B975" i="1"/>
  <c r="C975" i="1" s="1"/>
  <c r="B974" i="1"/>
  <c r="C974" i="1" s="1"/>
  <c r="C973" i="1"/>
  <c r="B973" i="1"/>
  <c r="C972" i="1"/>
  <c r="B972" i="1"/>
  <c r="B971" i="1"/>
  <c r="C971" i="1" s="1"/>
  <c r="C970" i="1"/>
  <c r="B970" i="1"/>
  <c r="B969" i="1"/>
  <c r="C969" i="1" s="1"/>
  <c r="C968" i="1"/>
  <c r="B968" i="1"/>
  <c r="B967" i="1"/>
  <c r="C967" i="1" s="1"/>
  <c r="B966" i="1"/>
  <c r="C966" i="1" s="1"/>
  <c r="B965" i="1"/>
  <c r="C965" i="1" s="1"/>
  <c r="C964" i="1"/>
  <c r="B964" i="1"/>
  <c r="B963" i="1"/>
  <c r="C963" i="1" s="1"/>
  <c r="B962" i="1"/>
  <c r="C962" i="1" s="1"/>
  <c r="B961" i="1"/>
  <c r="C961" i="1" s="1"/>
  <c r="B960" i="1"/>
  <c r="C960" i="1" s="1"/>
  <c r="B959" i="1"/>
  <c r="C959" i="1" s="1"/>
  <c r="C958" i="1"/>
  <c r="B958" i="1"/>
  <c r="C957" i="1"/>
  <c r="B957" i="1"/>
  <c r="C956" i="1"/>
  <c r="B956" i="1"/>
  <c r="B955" i="1"/>
  <c r="C955" i="1" s="1"/>
  <c r="C954" i="1"/>
  <c r="B954" i="1"/>
  <c r="B953" i="1"/>
  <c r="C953" i="1" s="1"/>
  <c r="C952" i="1"/>
  <c r="B952" i="1"/>
  <c r="B951" i="1"/>
  <c r="C951" i="1" s="1"/>
  <c r="B950" i="1"/>
  <c r="C950" i="1" s="1"/>
  <c r="C949" i="1"/>
  <c r="B949" i="1"/>
  <c r="B948" i="1"/>
  <c r="C948" i="1" s="1"/>
  <c r="B947" i="1"/>
  <c r="C947" i="1" s="1"/>
  <c r="C946" i="1"/>
  <c r="B946" i="1"/>
  <c r="C945" i="1"/>
  <c r="B945" i="1"/>
  <c r="B944" i="1"/>
  <c r="C944" i="1" s="1"/>
  <c r="B943" i="1"/>
  <c r="C943" i="1" s="1"/>
  <c r="C942" i="1"/>
  <c r="B942" i="1"/>
  <c r="C941" i="1"/>
  <c r="B941" i="1"/>
  <c r="C940" i="1"/>
  <c r="B940" i="1"/>
  <c r="B939" i="1"/>
  <c r="C939" i="1" s="1"/>
  <c r="B938" i="1"/>
  <c r="C938" i="1" s="1"/>
  <c r="B937" i="1"/>
  <c r="C937" i="1" s="1"/>
  <c r="C936" i="1"/>
  <c r="B936" i="1"/>
  <c r="B935" i="1"/>
  <c r="C935" i="1" s="1"/>
  <c r="C934" i="1"/>
  <c r="B934" i="1"/>
  <c r="C933" i="1"/>
  <c r="B933" i="1"/>
  <c r="C932" i="1"/>
  <c r="B932" i="1"/>
  <c r="B931" i="1"/>
  <c r="C931" i="1" s="1"/>
  <c r="B930" i="1"/>
  <c r="C930" i="1" s="1"/>
  <c r="C929" i="1"/>
  <c r="B929" i="1"/>
  <c r="C928" i="1"/>
  <c r="B928" i="1"/>
  <c r="B927" i="1"/>
  <c r="C927" i="1" s="1"/>
  <c r="C926" i="1"/>
  <c r="B926" i="1"/>
  <c r="C925" i="1"/>
  <c r="B925" i="1"/>
  <c r="B924" i="1"/>
  <c r="C924" i="1" s="1"/>
  <c r="B923" i="1"/>
  <c r="C923" i="1" s="1"/>
  <c r="C922" i="1"/>
  <c r="B922" i="1"/>
  <c r="B921" i="1"/>
  <c r="C921" i="1" s="1"/>
  <c r="C920" i="1"/>
  <c r="B920" i="1"/>
  <c r="B919" i="1"/>
  <c r="C919" i="1" s="1"/>
  <c r="C918" i="1"/>
  <c r="B918" i="1"/>
  <c r="C917" i="1"/>
  <c r="B917" i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C910" i="1"/>
  <c r="B910" i="1"/>
  <c r="B909" i="1"/>
  <c r="C909" i="1" s="1"/>
  <c r="C908" i="1"/>
  <c r="B908" i="1"/>
  <c r="B907" i="1"/>
  <c r="C907" i="1" s="1"/>
  <c r="B906" i="1"/>
  <c r="C906" i="1" s="1"/>
  <c r="C905" i="1"/>
  <c r="B905" i="1"/>
  <c r="C904" i="1"/>
  <c r="B904" i="1"/>
  <c r="B903" i="1"/>
  <c r="C903" i="1" s="1"/>
  <c r="B902" i="1"/>
  <c r="C902" i="1" s="1"/>
  <c r="C901" i="1"/>
  <c r="B901" i="1"/>
  <c r="B900" i="1"/>
  <c r="C900" i="1" s="1"/>
  <c r="B899" i="1"/>
  <c r="C899" i="1" s="1"/>
  <c r="B898" i="1"/>
  <c r="C898" i="1" s="1"/>
  <c r="B897" i="1"/>
  <c r="C897" i="1" s="1"/>
  <c r="C896" i="1"/>
  <c r="B896" i="1"/>
  <c r="B895" i="1"/>
  <c r="C895" i="1" s="1"/>
  <c r="C894" i="1"/>
  <c r="B894" i="1"/>
  <c r="C893" i="1"/>
  <c r="B893" i="1"/>
  <c r="B892" i="1"/>
  <c r="C892" i="1" s="1"/>
  <c r="B891" i="1"/>
  <c r="C891" i="1" s="1"/>
  <c r="B890" i="1"/>
  <c r="C890" i="1" s="1"/>
  <c r="B889" i="1"/>
  <c r="C889" i="1" s="1"/>
  <c r="C888" i="1"/>
  <c r="B888" i="1"/>
  <c r="B887" i="1"/>
  <c r="C887" i="1" s="1"/>
  <c r="C886" i="1"/>
  <c r="B886" i="1"/>
  <c r="C885" i="1"/>
  <c r="B885" i="1"/>
  <c r="B884" i="1"/>
  <c r="C884" i="1" s="1"/>
  <c r="B883" i="1"/>
  <c r="C883" i="1" s="1"/>
  <c r="B882" i="1"/>
  <c r="C882" i="1" s="1"/>
  <c r="C881" i="1"/>
  <c r="B881" i="1"/>
  <c r="B880" i="1"/>
  <c r="C880" i="1" s="1"/>
  <c r="B879" i="1"/>
  <c r="C879" i="1" s="1"/>
  <c r="C878" i="1"/>
  <c r="B878" i="1"/>
  <c r="B877" i="1"/>
  <c r="C877" i="1" s="1"/>
  <c r="C876" i="1"/>
  <c r="B876" i="1"/>
  <c r="B875" i="1"/>
  <c r="C875" i="1" s="1"/>
  <c r="B874" i="1"/>
  <c r="C874" i="1" s="1"/>
  <c r="B873" i="1"/>
  <c r="C873" i="1" s="1"/>
  <c r="C872" i="1"/>
  <c r="B872" i="1"/>
  <c r="B871" i="1"/>
  <c r="C871" i="1" s="1"/>
  <c r="C870" i="1"/>
  <c r="B870" i="1"/>
  <c r="C869" i="1"/>
  <c r="B869" i="1"/>
  <c r="B868" i="1"/>
  <c r="C868" i="1" s="1"/>
  <c r="B867" i="1"/>
  <c r="C867" i="1" s="1"/>
  <c r="B866" i="1"/>
  <c r="C866" i="1" s="1"/>
  <c r="C865" i="1"/>
  <c r="B865" i="1"/>
  <c r="C864" i="1"/>
  <c r="B864" i="1"/>
  <c r="B863" i="1"/>
  <c r="C863" i="1" s="1"/>
  <c r="C862" i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C854" i="1"/>
  <c r="B854" i="1"/>
  <c r="C853" i="1"/>
  <c r="B853" i="1"/>
  <c r="C852" i="1"/>
  <c r="B852" i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C844" i="1"/>
  <c r="B844" i="1"/>
  <c r="B843" i="1"/>
  <c r="C843" i="1" s="1"/>
  <c r="C842" i="1"/>
  <c r="B842" i="1"/>
  <c r="C841" i="1"/>
  <c r="B841" i="1"/>
  <c r="C840" i="1"/>
  <c r="B840" i="1"/>
  <c r="B839" i="1"/>
  <c r="C839" i="1" s="1"/>
  <c r="C838" i="1"/>
  <c r="B838" i="1"/>
  <c r="B837" i="1"/>
  <c r="C837" i="1" s="1"/>
  <c r="B836" i="1"/>
  <c r="C836" i="1" s="1"/>
  <c r="B835" i="1"/>
  <c r="C835" i="1" s="1"/>
  <c r="B834" i="1"/>
  <c r="C834" i="1" s="1"/>
  <c r="C833" i="1"/>
  <c r="B833" i="1"/>
  <c r="B832" i="1"/>
  <c r="C832" i="1" s="1"/>
  <c r="B831" i="1"/>
  <c r="C831" i="1" s="1"/>
  <c r="C830" i="1"/>
  <c r="B830" i="1"/>
  <c r="B829" i="1"/>
  <c r="C829" i="1" s="1"/>
  <c r="C828" i="1"/>
  <c r="B828" i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C821" i="1"/>
  <c r="B821" i="1"/>
  <c r="B820" i="1"/>
  <c r="C820" i="1" s="1"/>
  <c r="B819" i="1"/>
  <c r="C819" i="1" s="1"/>
  <c r="C818" i="1"/>
  <c r="B818" i="1"/>
  <c r="C817" i="1"/>
  <c r="B817" i="1"/>
  <c r="B816" i="1"/>
  <c r="C816" i="1" s="1"/>
  <c r="B815" i="1"/>
  <c r="C815" i="1" s="1"/>
  <c r="B814" i="1"/>
  <c r="C814" i="1" s="1"/>
  <c r="C813" i="1"/>
  <c r="B813" i="1"/>
  <c r="C812" i="1"/>
  <c r="B812" i="1"/>
  <c r="B811" i="1"/>
  <c r="C811" i="1" s="1"/>
  <c r="B810" i="1"/>
  <c r="C810" i="1" s="1"/>
  <c r="C809" i="1"/>
  <c r="B809" i="1"/>
  <c r="B808" i="1"/>
  <c r="C808" i="1" s="1"/>
  <c r="B807" i="1"/>
  <c r="C807" i="1" s="1"/>
  <c r="C806" i="1"/>
  <c r="B806" i="1"/>
  <c r="B805" i="1"/>
  <c r="C805" i="1" s="1"/>
  <c r="C804" i="1"/>
  <c r="B804" i="1"/>
  <c r="B803" i="1"/>
  <c r="C803" i="1" s="1"/>
  <c r="B802" i="1"/>
  <c r="C802" i="1" s="1"/>
  <c r="C801" i="1"/>
  <c r="B801" i="1"/>
  <c r="B800" i="1"/>
  <c r="C800" i="1" s="1"/>
  <c r="B799" i="1"/>
  <c r="C799" i="1" s="1"/>
  <c r="C798" i="1"/>
  <c r="B798" i="1"/>
  <c r="B797" i="1"/>
  <c r="C797" i="1" s="1"/>
  <c r="B796" i="1"/>
  <c r="C796" i="1" s="1"/>
  <c r="B795" i="1"/>
  <c r="C795" i="1" s="1"/>
  <c r="C794" i="1"/>
  <c r="B794" i="1"/>
  <c r="B793" i="1"/>
  <c r="C793" i="1" s="1"/>
  <c r="B792" i="1"/>
  <c r="C792" i="1" s="1"/>
  <c r="B791" i="1"/>
  <c r="C791" i="1" s="1"/>
  <c r="B790" i="1"/>
  <c r="C790" i="1" s="1"/>
  <c r="C789" i="1"/>
  <c r="B789" i="1"/>
  <c r="C788" i="1"/>
  <c r="B788" i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C780" i="1"/>
  <c r="B780" i="1"/>
  <c r="B779" i="1"/>
  <c r="C779" i="1" s="1"/>
  <c r="C778" i="1"/>
  <c r="B778" i="1"/>
  <c r="C777" i="1"/>
  <c r="B777" i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C766" i="1"/>
  <c r="B766" i="1"/>
  <c r="C765" i="1"/>
  <c r="B765" i="1"/>
  <c r="C764" i="1"/>
  <c r="B764" i="1"/>
  <c r="B763" i="1"/>
  <c r="C763" i="1" s="1"/>
  <c r="B762" i="1"/>
  <c r="C762" i="1" s="1"/>
  <c r="B761" i="1"/>
  <c r="C761" i="1" s="1"/>
  <c r="C760" i="1"/>
  <c r="B760" i="1"/>
  <c r="C759" i="1"/>
  <c r="B759" i="1"/>
  <c r="C758" i="1"/>
  <c r="B758" i="1"/>
  <c r="B757" i="1"/>
  <c r="C757" i="1" s="1"/>
  <c r="C756" i="1"/>
  <c r="B756" i="1"/>
  <c r="B755" i="1"/>
  <c r="C755" i="1" s="1"/>
  <c r="B754" i="1"/>
  <c r="C754" i="1" s="1"/>
  <c r="B753" i="1"/>
  <c r="C753" i="1" s="1"/>
  <c r="B752" i="1"/>
  <c r="C752" i="1" s="1"/>
  <c r="C751" i="1"/>
  <c r="B751" i="1"/>
  <c r="C750" i="1"/>
  <c r="B750" i="1"/>
  <c r="B749" i="1"/>
  <c r="C749" i="1" s="1"/>
  <c r="B748" i="1"/>
  <c r="C748" i="1" s="1"/>
  <c r="B747" i="1"/>
  <c r="C747" i="1" s="1"/>
  <c r="B746" i="1"/>
  <c r="C746" i="1" s="1"/>
  <c r="B745" i="1"/>
  <c r="C745" i="1" s="1"/>
  <c r="C744" i="1"/>
  <c r="B744" i="1"/>
  <c r="B743" i="1"/>
  <c r="C743" i="1" s="1"/>
  <c r="C742" i="1"/>
  <c r="B742" i="1"/>
  <c r="B741" i="1"/>
  <c r="C741" i="1" s="1"/>
  <c r="B740" i="1"/>
  <c r="C740" i="1" s="1"/>
  <c r="B739" i="1"/>
  <c r="C739" i="1" s="1"/>
  <c r="C738" i="1"/>
  <c r="B738" i="1"/>
  <c r="B737" i="1"/>
  <c r="C737" i="1" s="1"/>
  <c r="C736" i="1"/>
  <c r="B736" i="1"/>
  <c r="C735" i="1"/>
  <c r="B735" i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C728" i="1"/>
  <c r="B728" i="1"/>
  <c r="C727" i="1"/>
  <c r="B727" i="1"/>
  <c r="C726" i="1"/>
  <c r="B726" i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C719" i="1"/>
  <c r="B719" i="1"/>
  <c r="C718" i="1"/>
  <c r="B718" i="1"/>
  <c r="B717" i="1"/>
  <c r="C717" i="1" s="1"/>
  <c r="B716" i="1"/>
  <c r="C716" i="1" s="1"/>
  <c r="C715" i="1"/>
  <c r="B715" i="1"/>
  <c r="B714" i="1"/>
  <c r="C714" i="1" s="1"/>
  <c r="B713" i="1"/>
  <c r="C713" i="1" s="1"/>
  <c r="C712" i="1"/>
  <c r="B712" i="1"/>
  <c r="B711" i="1"/>
  <c r="C711" i="1" s="1"/>
  <c r="C710" i="1"/>
  <c r="B710" i="1"/>
  <c r="B709" i="1"/>
  <c r="C709" i="1" s="1"/>
  <c r="B708" i="1"/>
  <c r="C708" i="1" s="1"/>
  <c r="B707" i="1"/>
  <c r="C707" i="1" s="1"/>
  <c r="B706" i="1"/>
  <c r="C706" i="1" s="1"/>
  <c r="B705" i="1"/>
  <c r="C705" i="1" s="1"/>
  <c r="C704" i="1"/>
  <c r="B704" i="1"/>
  <c r="C703" i="1"/>
  <c r="B703" i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C696" i="1"/>
  <c r="B696" i="1"/>
  <c r="C695" i="1"/>
  <c r="B695" i="1"/>
  <c r="C694" i="1"/>
  <c r="B694" i="1"/>
  <c r="B693" i="1"/>
  <c r="C693" i="1" s="1"/>
  <c r="C692" i="1"/>
  <c r="B692" i="1"/>
  <c r="B691" i="1"/>
  <c r="C691" i="1" s="1"/>
  <c r="B690" i="1"/>
  <c r="C690" i="1" s="1"/>
  <c r="B689" i="1"/>
  <c r="C689" i="1" s="1"/>
  <c r="B688" i="1"/>
  <c r="C688" i="1" s="1"/>
  <c r="C687" i="1"/>
  <c r="B687" i="1"/>
  <c r="C686" i="1"/>
  <c r="B686" i="1"/>
  <c r="B685" i="1"/>
  <c r="C685" i="1" s="1"/>
  <c r="B684" i="1"/>
  <c r="C684" i="1" s="1"/>
  <c r="B683" i="1"/>
  <c r="C683" i="1" s="1"/>
  <c r="B682" i="1"/>
  <c r="C682" i="1" s="1"/>
  <c r="B681" i="1"/>
  <c r="C681" i="1" s="1"/>
  <c r="C680" i="1"/>
  <c r="B680" i="1"/>
  <c r="B679" i="1"/>
  <c r="C679" i="1" s="1"/>
  <c r="C678" i="1"/>
  <c r="B678" i="1"/>
  <c r="B677" i="1"/>
  <c r="C677" i="1" s="1"/>
  <c r="B676" i="1"/>
  <c r="C676" i="1" s="1"/>
  <c r="B675" i="1"/>
  <c r="C675" i="1" s="1"/>
  <c r="C674" i="1"/>
  <c r="B674" i="1"/>
  <c r="B673" i="1"/>
  <c r="C673" i="1" s="1"/>
  <c r="C672" i="1"/>
  <c r="B672" i="1"/>
  <c r="C671" i="1"/>
  <c r="B671" i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C664" i="1"/>
  <c r="B664" i="1"/>
  <c r="C663" i="1"/>
  <c r="B663" i="1"/>
  <c r="C662" i="1"/>
  <c r="B662" i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C655" i="1"/>
  <c r="B655" i="1"/>
  <c r="C654" i="1"/>
  <c r="B654" i="1"/>
  <c r="B653" i="1"/>
  <c r="C653" i="1" s="1"/>
  <c r="B652" i="1"/>
  <c r="C652" i="1" s="1"/>
  <c r="C651" i="1"/>
  <c r="B651" i="1"/>
  <c r="B650" i="1"/>
  <c r="C650" i="1" s="1"/>
  <c r="B649" i="1"/>
  <c r="C649" i="1" s="1"/>
  <c r="C648" i="1"/>
  <c r="B648" i="1"/>
  <c r="B647" i="1"/>
  <c r="C647" i="1" s="1"/>
  <c r="C646" i="1"/>
  <c r="B646" i="1"/>
  <c r="B645" i="1"/>
  <c r="C645" i="1" s="1"/>
  <c r="B644" i="1"/>
  <c r="C644" i="1" s="1"/>
  <c r="B643" i="1"/>
  <c r="C643" i="1" s="1"/>
  <c r="B642" i="1"/>
  <c r="C642" i="1" s="1"/>
  <c r="B641" i="1"/>
  <c r="C641" i="1" s="1"/>
  <c r="C640" i="1"/>
  <c r="B640" i="1"/>
  <c r="C639" i="1"/>
  <c r="B639" i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C632" i="1"/>
  <c r="B632" i="1"/>
  <c r="C631" i="1"/>
  <c r="B631" i="1"/>
  <c r="C630" i="1"/>
  <c r="B630" i="1"/>
  <c r="B629" i="1"/>
  <c r="C629" i="1" s="1"/>
  <c r="C628" i="1"/>
  <c r="B628" i="1"/>
  <c r="B627" i="1"/>
  <c r="C627" i="1" s="1"/>
  <c r="B626" i="1"/>
  <c r="C626" i="1" s="1"/>
  <c r="B625" i="1"/>
  <c r="C625" i="1" s="1"/>
  <c r="B624" i="1"/>
  <c r="C624" i="1" s="1"/>
  <c r="C623" i="1"/>
  <c r="B623" i="1"/>
  <c r="C622" i="1"/>
  <c r="B622" i="1"/>
  <c r="B621" i="1"/>
  <c r="C621" i="1" s="1"/>
  <c r="B620" i="1"/>
  <c r="C620" i="1" s="1"/>
  <c r="B619" i="1"/>
  <c r="C619" i="1" s="1"/>
  <c r="B618" i="1"/>
  <c r="C618" i="1" s="1"/>
  <c r="B617" i="1"/>
  <c r="C617" i="1" s="1"/>
  <c r="C616" i="1"/>
  <c r="B616" i="1"/>
  <c r="B615" i="1"/>
  <c r="C615" i="1" s="1"/>
  <c r="C614" i="1"/>
  <c r="B614" i="1"/>
  <c r="B613" i="1"/>
  <c r="C613" i="1" s="1"/>
  <c r="B612" i="1"/>
  <c r="C612" i="1" s="1"/>
  <c r="B611" i="1"/>
  <c r="C611" i="1" s="1"/>
  <c r="C610" i="1"/>
  <c r="B610" i="1"/>
  <c r="B609" i="1"/>
  <c r="C609" i="1" s="1"/>
  <c r="C608" i="1"/>
  <c r="B608" i="1"/>
  <c r="B607" i="1"/>
  <c r="C607" i="1" s="1"/>
  <c r="C606" i="1"/>
  <c r="B606" i="1"/>
  <c r="B605" i="1"/>
  <c r="C605" i="1" s="1"/>
  <c r="B604" i="1"/>
  <c r="C604" i="1" s="1"/>
  <c r="B603" i="1"/>
  <c r="C603" i="1" s="1"/>
  <c r="B602" i="1"/>
  <c r="C602" i="1" s="1"/>
  <c r="B601" i="1"/>
  <c r="C601" i="1" s="1"/>
  <c r="C600" i="1"/>
  <c r="B600" i="1"/>
  <c r="C599" i="1"/>
  <c r="B599" i="1"/>
  <c r="C598" i="1"/>
  <c r="B598" i="1"/>
  <c r="B597" i="1"/>
  <c r="C597" i="1" s="1"/>
  <c r="B596" i="1"/>
  <c r="C596" i="1" s="1"/>
  <c r="B595" i="1"/>
  <c r="C595" i="1" s="1"/>
  <c r="B594" i="1"/>
  <c r="C594" i="1" s="1"/>
  <c r="B593" i="1"/>
  <c r="C593" i="1" s="1"/>
  <c r="C592" i="1"/>
  <c r="B592" i="1"/>
  <c r="C591" i="1"/>
  <c r="B591" i="1"/>
  <c r="C590" i="1"/>
  <c r="B590" i="1"/>
  <c r="B589" i="1"/>
  <c r="C589" i="1" s="1"/>
  <c r="B588" i="1"/>
  <c r="C588" i="1" s="1"/>
  <c r="B587" i="1"/>
  <c r="C587" i="1" s="1"/>
  <c r="B586" i="1"/>
  <c r="C586" i="1" s="1"/>
  <c r="B585" i="1"/>
  <c r="C585" i="1" s="1"/>
  <c r="C584" i="1"/>
  <c r="B584" i="1"/>
  <c r="C583" i="1"/>
  <c r="B583" i="1"/>
  <c r="C582" i="1"/>
  <c r="B582" i="1"/>
  <c r="B581" i="1"/>
  <c r="C581" i="1" s="1"/>
  <c r="B580" i="1"/>
  <c r="C580" i="1" s="1"/>
  <c r="C579" i="1"/>
  <c r="B579" i="1"/>
  <c r="C578" i="1"/>
  <c r="B578" i="1"/>
  <c r="B577" i="1"/>
  <c r="C577" i="1" s="1"/>
  <c r="C576" i="1"/>
  <c r="B576" i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C568" i="1"/>
  <c r="B568" i="1"/>
  <c r="C567" i="1"/>
  <c r="B567" i="1"/>
  <c r="B566" i="1"/>
  <c r="C566" i="1" s="1"/>
  <c r="B565" i="1"/>
  <c r="C565" i="1" s="1"/>
  <c r="C564" i="1"/>
  <c r="B564" i="1"/>
  <c r="C563" i="1"/>
  <c r="B563" i="1"/>
  <c r="B562" i="1"/>
  <c r="C562" i="1" s="1"/>
  <c r="C561" i="1"/>
  <c r="B561" i="1"/>
  <c r="C560" i="1"/>
  <c r="B560" i="1"/>
  <c r="C559" i="1"/>
  <c r="B559" i="1"/>
  <c r="B558" i="1"/>
  <c r="C558" i="1" s="1"/>
  <c r="B557" i="1"/>
  <c r="C557" i="1" s="1"/>
  <c r="C556" i="1"/>
  <c r="B556" i="1"/>
  <c r="C555" i="1"/>
  <c r="B555" i="1"/>
  <c r="B554" i="1"/>
  <c r="C554" i="1" s="1"/>
  <c r="C553" i="1"/>
  <c r="B553" i="1"/>
  <c r="C552" i="1"/>
  <c r="B552" i="1"/>
  <c r="C551" i="1"/>
  <c r="B551" i="1"/>
  <c r="B550" i="1"/>
  <c r="C550" i="1" s="1"/>
  <c r="C549" i="1"/>
  <c r="B549" i="1"/>
  <c r="C548" i="1"/>
  <c r="B548" i="1"/>
  <c r="C547" i="1"/>
  <c r="B547" i="1"/>
  <c r="B546" i="1"/>
  <c r="C546" i="1" s="1"/>
  <c r="B545" i="1"/>
  <c r="C545" i="1" s="1"/>
  <c r="C544" i="1"/>
  <c r="B544" i="1"/>
  <c r="C543" i="1"/>
  <c r="B543" i="1"/>
  <c r="B542" i="1"/>
  <c r="C542" i="1" s="1"/>
  <c r="B541" i="1"/>
  <c r="C541" i="1" s="1"/>
  <c r="C540" i="1"/>
  <c r="B540" i="1"/>
  <c r="C539" i="1"/>
  <c r="B539" i="1"/>
  <c r="B538" i="1"/>
  <c r="C538" i="1" s="1"/>
  <c r="C537" i="1"/>
  <c r="B537" i="1"/>
  <c r="C536" i="1"/>
  <c r="B536" i="1"/>
  <c r="C535" i="1"/>
  <c r="B535" i="1"/>
  <c r="B534" i="1"/>
  <c r="C534" i="1" s="1"/>
  <c r="B533" i="1"/>
  <c r="C533" i="1" s="1"/>
  <c r="C532" i="1"/>
  <c r="B532" i="1"/>
  <c r="C531" i="1"/>
  <c r="B531" i="1"/>
  <c r="B530" i="1"/>
  <c r="C530" i="1" s="1"/>
  <c r="C529" i="1"/>
  <c r="B529" i="1"/>
  <c r="C528" i="1"/>
  <c r="B528" i="1"/>
  <c r="C527" i="1"/>
  <c r="B527" i="1"/>
  <c r="B526" i="1"/>
  <c r="C526" i="1" s="1"/>
  <c r="B525" i="1"/>
  <c r="C525" i="1" s="1"/>
  <c r="C524" i="1"/>
  <c r="B524" i="1"/>
  <c r="C523" i="1"/>
  <c r="B523" i="1"/>
  <c r="B522" i="1"/>
  <c r="C522" i="1" s="1"/>
  <c r="C521" i="1"/>
  <c r="B521" i="1"/>
  <c r="C520" i="1"/>
  <c r="B520" i="1"/>
  <c r="C519" i="1"/>
  <c r="B519" i="1"/>
  <c r="B518" i="1"/>
  <c r="C518" i="1" s="1"/>
  <c r="C517" i="1"/>
  <c r="B517" i="1"/>
  <c r="C516" i="1"/>
  <c r="B516" i="1"/>
  <c r="C515" i="1"/>
  <c r="B515" i="1"/>
  <c r="B514" i="1"/>
  <c r="C514" i="1" s="1"/>
  <c r="B513" i="1"/>
  <c r="C513" i="1" s="1"/>
  <c r="C512" i="1"/>
  <c r="B512" i="1"/>
  <c r="C511" i="1"/>
  <c r="B511" i="1"/>
  <c r="B510" i="1"/>
  <c r="C510" i="1" s="1"/>
  <c r="B509" i="1"/>
  <c r="C509" i="1" s="1"/>
  <c r="C508" i="1"/>
  <c r="B508" i="1"/>
  <c r="C507" i="1"/>
  <c r="B507" i="1"/>
  <c r="B506" i="1"/>
  <c r="C506" i="1" s="1"/>
  <c r="C505" i="1"/>
  <c r="B505" i="1"/>
  <c r="C504" i="1"/>
  <c r="B504" i="1"/>
  <c r="C503" i="1"/>
  <c r="B503" i="1"/>
  <c r="B502" i="1"/>
  <c r="C502" i="1" s="1"/>
  <c r="B501" i="1"/>
  <c r="C501" i="1" s="1"/>
  <c r="C500" i="1"/>
  <c r="B500" i="1"/>
  <c r="C499" i="1"/>
  <c r="B499" i="1"/>
  <c r="B498" i="1"/>
  <c r="C498" i="1" s="1"/>
  <c r="C497" i="1"/>
  <c r="B497" i="1"/>
  <c r="C496" i="1"/>
  <c r="B496" i="1"/>
  <c r="C495" i="1"/>
  <c r="B495" i="1"/>
  <c r="B494" i="1"/>
  <c r="C494" i="1" s="1"/>
  <c r="B493" i="1"/>
  <c r="C493" i="1" s="1"/>
  <c r="C492" i="1"/>
  <c r="B492" i="1"/>
  <c r="C491" i="1"/>
  <c r="B491" i="1"/>
  <c r="B490" i="1"/>
  <c r="C490" i="1" s="1"/>
  <c r="C489" i="1"/>
  <c r="B489" i="1"/>
  <c r="C488" i="1"/>
  <c r="B488" i="1"/>
  <c r="C487" i="1"/>
  <c r="B487" i="1"/>
  <c r="B486" i="1"/>
  <c r="C486" i="1" s="1"/>
  <c r="C485" i="1"/>
  <c r="B485" i="1"/>
  <c r="C484" i="1"/>
  <c r="B484" i="1"/>
  <c r="C483" i="1"/>
  <c r="B483" i="1"/>
  <c r="B482" i="1"/>
  <c r="C482" i="1" s="1"/>
  <c r="B481" i="1"/>
  <c r="C481" i="1" s="1"/>
  <c r="C480" i="1"/>
  <c r="B480" i="1"/>
  <c r="C479" i="1"/>
  <c r="B479" i="1"/>
  <c r="B478" i="1"/>
  <c r="C478" i="1" s="1"/>
  <c r="B477" i="1"/>
  <c r="C477" i="1" s="1"/>
  <c r="C476" i="1"/>
  <c r="B476" i="1"/>
  <c r="C475" i="1"/>
  <c r="B475" i="1"/>
  <c r="B474" i="1"/>
  <c r="C474" i="1" s="1"/>
  <c r="C473" i="1"/>
  <c r="B473" i="1"/>
  <c r="C472" i="1"/>
  <c r="B472" i="1"/>
  <c r="C471" i="1"/>
  <c r="B471" i="1"/>
  <c r="B470" i="1"/>
  <c r="C470" i="1" s="1"/>
  <c r="B469" i="1"/>
  <c r="C469" i="1" s="1"/>
  <c r="C468" i="1"/>
  <c r="B468" i="1"/>
  <c r="C467" i="1"/>
  <c r="B467" i="1"/>
  <c r="B466" i="1"/>
  <c r="C466" i="1" s="1"/>
  <c r="C465" i="1"/>
  <c r="B465" i="1"/>
  <c r="C464" i="1"/>
  <c r="B464" i="1"/>
  <c r="C463" i="1"/>
  <c r="B463" i="1"/>
  <c r="B462" i="1"/>
  <c r="C462" i="1" s="1"/>
  <c r="B461" i="1"/>
  <c r="C461" i="1" s="1"/>
  <c r="C460" i="1"/>
  <c r="B460" i="1"/>
  <c r="C459" i="1"/>
  <c r="B459" i="1"/>
  <c r="B458" i="1"/>
  <c r="C458" i="1" s="1"/>
  <c r="C457" i="1"/>
  <c r="B457" i="1"/>
  <c r="C456" i="1"/>
  <c r="B456" i="1"/>
  <c r="C455" i="1"/>
  <c r="B455" i="1"/>
  <c r="B454" i="1"/>
  <c r="C454" i="1" s="1"/>
  <c r="C453" i="1"/>
  <c r="B453" i="1"/>
  <c r="C452" i="1"/>
  <c r="B452" i="1"/>
  <c r="C451" i="1"/>
  <c r="B451" i="1"/>
  <c r="B450" i="1"/>
  <c r="C450" i="1" s="1"/>
  <c r="B449" i="1"/>
  <c r="C449" i="1" s="1"/>
  <c r="C448" i="1"/>
  <c r="B448" i="1"/>
  <c r="C447" i="1"/>
  <c r="B447" i="1"/>
  <c r="B446" i="1"/>
  <c r="C446" i="1" s="1"/>
  <c r="B445" i="1"/>
  <c r="C445" i="1" s="1"/>
  <c r="C444" i="1"/>
  <c r="B444" i="1"/>
  <c r="C443" i="1"/>
  <c r="B443" i="1"/>
  <c r="B442" i="1"/>
  <c r="C442" i="1" s="1"/>
  <c r="C441" i="1"/>
  <c r="B441" i="1"/>
  <c r="C440" i="1"/>
  <c r="B440" i="1"/>
  <c r="C439" i="1"/>
  <c r="B439" i="1"/>
  <c r="B438" i="1"/>
  <c r="C438" i="1" s="1"/>
  <c r="B437" i="1"/>
  <c r="C437" i="1" s="1"/>
  <c r="C436" i="1"/>
  <c r="B436" i="1"/>
  <c r="C435" i="1"/>
  <c r="B435" i="1"/>
  <c r="B434" i="1"/>
  <c r="C434" i="1" s="1"/>
  <c r="C433" i="1"/>
  <c r="B433" i="1"/>
  <c r="C432" i="1"/>
  <c r="B432" i="1"/>
  <c r="C431" i="1"/>
  <c r="B431" i="1"/>
  <c r="B430" i="1"/>
  <c r="C430" i="1" s="1"/>
  <c r="B429" i="1"/>
  <c r="C429" i="1" s="1"/>
  <c r="C428" i="1"/>
  <c r="B428" i="1"/>
  <c r="C427" i="1"/>
  <c r="B427" i="1"/>
  <c r="B426" i="1"/>
  <c r="C426" i="1" s="1"/>
  <c r="C425" i="1"/>
  <c r="B425" i="1"/>
  <c r="C424" i="1"/>
  <c r="B424" i="1"/>
  <c r="C423" i="1"/>
  <c r="B423" i="1"/>
  <c r="B422" i="1"/>
  <c r="C422" i="1" s="1"/>
  <c r="C421" i="1"/>
  <c r="B421" i="1"/>
  <c r="C420" i="1"/>
  <c r="B420" i="1"/>
  <c r="C419" i="1"/>
  <c r="B419" i="1"/>
  <c r="B418" i="1"/>
  <c r="C418" i="1" s="1"/>
  <c r="B417" i="1"/>
  <c r="C417" i="1" s="1"/>
  <c r="C416" i="1"/>
  <c r="B416" i="1"/>
  <c r="C415" i="1"/>
  <c r="B415" i="1"/>
  <c r="B414" i="1"/>
  <c r="C414" i="1" s="1"/>
  <c r="B413" i="1"/>
  <c r="C413" i="1" s="1"/>
  <c r="C412" i="1"/>
  <c r="B412" i="1"/>
  <c r="C411" i="1"/>
  <c r="B411" i="1"/>
  <c r="B410" i="1"/>
  <c r="C410" i="1" s="1"/>
  <c r="C409" i="1"/>
  <c r="B409" i="1"/>
  <c r="C408" i="1"/>
  <c r="B408" i="1"/>
  <c r="C407" i="1"/>
  <c r="B407" i="1"/>
  <c r="B406" i="1"/>
  <c r="C406" i="1" s="1"/>
  <c r="B405" i="1"/>
  <c r="C405" i="1" s="1"/>
  <c r="C404" i="1"/>
  <c r="B404" i="1"/>
  <c r="C403" i="1"/>
  <c r="B403" i="1"/>
  <c r="B402" i="1"/>
  <c r="C402" i="1" s="1"/>
  <c r="C401" i="1"/>
  <c r="B401" i="1"/>
  <c r="C400" i="1"/>
  <c r="B400" i="1"/>
  <c r="C399" i="1"/>
  <c r="B399" i="1"/>
  <c r="B398" i="1"/>
  <c r="C398" i="1" s="1"/>
  <c r="B397" i="1"/>
  <c r="C397" i="1" s="1"/>
  <c r="C396" i="1"/>
  <c r="B396" i="1"/>
  <c r="C395" i="1"/>
  <c r="B395" i="1"/>
  <c r="B394" i="1"/>
  <c r="C394" i="1" s="1"/>
  <c r="C393" i="1"/>
  <c r="B393" i="1"/>
  <c r="C392" i="1"/>
  <c r="B392" i="1"/>
  <c r="C391" i="1"/>
  <c r="B391" i="1"/>
  <c r="B390" i="1"/>
  <c r="C390" i="1" s="1"/>
  <c r="B389" i="1"/>
  <c r="C389" i="1" s="1"/>
  <c r="C388" i="1"/>
  <c r="B388" i="1"/>
  <c r="C387" i="1"/>
  <c r="B387" i="1"/>
  <c r="B386" i="1"/>
  <c r="C386" i="1" s="1"/>
  <c r="B385" i="1"/>
  <c r="C385" i="1" s="1"/>
  <c r="C384" i="1"/>
  <c r="B384" i="1"/>
  <c r="C383" i="1"/>
  <c r="B383" i="1"/>
  <c r="B382" i="1"/>
  <c r="C382" i="1" s="1"/>
  <c r="B381" i="1"/>
  <c r="C381" i="1" s="1"/>
  <c r="C380" i="1"/>
  <c r="B380" i="1"/>
  <c r="C379" i="1"/>
  <c r="B379" i="1"/>
  <c r="B378" i="1"/>
  <c r="C378" i="1" s="1"/>
  <c r="C377" i="1"/>
  <c r="B377" i="1"/>
  <c r="C376" i="1"/>
  <c r="B376" i="1"/>
  <c r="C375" i="1"/>
  <c r="B375" i="1"/>
  <c r="B374" i="1"/>
  <c r="C374" i="1" s="1"/>
  <c r="B373" i="1"/>
  <c r="C373" i="1" s="1"/>
  <c r="C372" i="1"/>
  <c r="B372" i="1"/>
  <c r="C371" i="1"/>
  <c r="B371" i="1"/>
  <c r="B370" i="1"/>
  <c r="C370" i="1" s="1"/>
  <c r="C369" i="1"/>
  <c r="B369" i="1"/>
  <c r="C368" i="1"/>
  <c r="B368" i="1"/>
  <c r="C367" i="1"/>
  <c r="B367" i="1"/>
  <c r="B366" i="1"/>
  <c r="C366" i="1" s="1"/>
  <c r="B365" i="1"/>
  <c r="C365" i="1" s="1"/>
  <c r="C364" i="1"/>
  <c r="B364" i="1"/>
  <c r="C363" i="1"/>
  <c r="B363" i="1"/>
  <c r="B362" i="1"/>
  <c r="C362" i="1" s="1"/>
  <c r="C361" i="1"/>
  <c r="B361" i="1"/>
  <c r="C360" i="1"/>
  <c r="B360" i="1"/>
  <c r="C359" i="1"/>
  <c r="B359" i="1"/>
  <c r="B358" i="1"/>
  <c r="C358" i="1" s="1"/>
  <c r="B357" i="1"/>
  <c r="C357" i="1" s="1"/>
  <c r="C356" i="1"/>
  <c r="B356" i="1"/>
  <c r="C355" i="1"/>
  <c r="B355" i="1"/>
  <c r="B354" i="1"/>
  <c r="C354" i="1" s="1"/>
  <c r="B353" i="1"/>
  <c r="C353" i="1" s="1"/>
  <c r="C352" i="1"/>
  <c r="B352" i="1"/>
  <c r="C351" i="1"/>
  <c r="B351" i="1"/>
  <c r="B350" i="1"/>
  <c r="C350" i="1" s="1"/>
  <c r="B349" i="1"/>
  <c r="C349" i="1" s="1"/>
  <c r="C348" i="1"/>
  <c r="B348" i="1"/>
  <c r="C347" i="1"/>
  <c r="B347" i="1"/>
  <c r="B346" i="1"/>
  <c r="C346" i="1" s="1"/>
  <c r="C345" i="1"/>
  <c r="B345" i="1"/>
  <c r="C344" i="1"/>
  <c r="B344" i="1"/>
  <c r="C343" i="1"/>
  <c r="B343" i="1"/>
  <c r="B342" i="1"/>
  <c r="C342" i="1" s="1"/>
  <c r="B341" i="1"/>
  <c r="C341" i="1" s="1"/>
  <c r="C340" i="1"/>
  <c r="B340" i="1"/>
  <c r="C339" i="1"/>
  <c r="B339" i="1"/>
  <c r="B338" i="1"/>
  <c r="C338" i="1" s="1"/>
  <c r="C337" i="1"/>
  <c r="B337" i="1"/>
  <c r="C336" i="1"/>
  <c r="B336" i="1"/>
  <c r="C335" i="1"/>
  <c r="B335" i="1"/>
  <c r="B334" i="1"/>
  <c r="C334" i="1" s="1"/>
  <c r="B333" i="1"/>
  <c r="C333" i="1" s="1"/>
  <c r="C332" i="1"/>
  <c r="B332" i="1"/>
  <c r="C331" i="1"/>
  <c r="B331" i="1"/>
  <c r="B330" i="1"/>
  <c r="C330" i="1" s="1"/>
  <c r="C329" i="1"/>
  <c r="B329" i="1"/>
  <c r="C328" i="1"/>
  <c r="B328" i="1"/>
  <c r="C327" i="1"/>
  <c r="B327" i="1"/>
  <c r="B326" i="1"/>
  <c r="C326" i="1" s="1"/>
  <c r="B325" i="1"/>
  <c r="C325" i="1" s="1"/>
  <c r="C324" i="1"/>
  <c r="B324" i="1"/>
  <c r="C323" i="1"/>
  <c r="B323" i="1"/>
  <c r="B322" i="1"/>
  <c r="C322" i="1" s="1"/>
  <c r="B321" i="1"/>
  <c r="C321" i="1" s="1"/>
  <c r="C320" i="1"/>
  <c r="B320" i="1"/>
  <c r="C319" i="1"/>
  <c r="B319" i="1"/>
  <c r="B318" i="1"/>
  <c r="C318" i="1" s="1"/>
  <c r="B317" i="1"/>
  <c r="C317" i="1" s="1"/>
  <c r="C316" i="1"/>
  <c r="B316" i="1"/>
  <c r="C315" i="1"/>
  <c r="B315" i="1"/>
  <c r="B314" i="1"/>
  <c r="C314" i="1" s="1"/>
  <c r="C313" i="1"/>
  <c r="B313" i="1"/>
  <c r="C312" i="1"/>
  <c r="B312" i="1"/>
  <c r="C311" i="1"/>
  <c r="B311" i="1"/>
  <c r="B310" i="1"/>
  <c r="C310" i="1" s="1"/>
  <c r="B309" i="1"/>
  <c r="C309" i="1" s="1"/>
  <c r="C308" i="1"/>
  <c r="B308" i="1"/>
  <c r="C307" i="1"/>
  <c r="B307" i="1"/>
  <c r="B306" i="1"/>
  <c r="C306" i="1" s="1"/>
  <c r="C305" i="1"/>
  <c r="B305" i="1"/>
  <c r="C304" i="1"/>
  <c r="B304" i="1"/>
  <c r="C303" i="1"/>
  <c r="B303" i="1"/>
  <c r="B302" i="1"/>
  <c r="C302" i="1" s="1"/>
  <c r="B301" i="1"/>
  <c r="C301" i="1" s="1"/>
  <c r="C300" i="1"/>
  <c r="B300" i="1"/>
  <c r="C299" i="1"/>
  <c r="B299" i="1"/>
  <c r="B298" i="1"/>
  <c r="C298" i="1" s="1"/>
  <c r="C297" i="1"/>
  <c r="B297" i="1"/>
  <c r="C296" i="1"/>
  <c r="B296" i="1"/>
  <c r="C295" i="1"/>
  <c r="B295" i="1"/>
  <c r="B294" i="1"/>
  <c r="C294" i="1" s="1"/>
  <c r="B293" i="1"/>
  <c r="C293" i="1" s="1"/>
  <c r="C292" i="1"/>
  <c r="B292" i="1"/>
  <c r="C291" i="1"/>
  <c r="B291" i="1"/>
  <c r="B290" i="1"/>
  <c r="C290" i="1" s="1"/>
  <c r="B289" i="1"/>
  <c r="C289" i="1" s="1"/>
  <c r="C288" i="1"/>
  <c r="B288" i="1"/>
  <c r="C287" i="1"/>
  <c r="B287" i="1"/>
  <c r="B286" i="1"/>
  <c r="C286" i="1" s="1"/>
  <c r="B285" i="1"/>
  <c r="C285" i="1" s="1"/>
  <c r="C284" i="1"/>
  <c r="B284" i="1"/>
  <c r="C283" i="1"/>
  <c r="B283" i="1"/>
  <c r="B282" i="1"/>
  <c r="C282" i="1" s="1"/>
  <c r="C281" i="1"/>
  <c r="B281" i="1"/>
  <c r="C280" i="1"/>
  <c r="B280" i="1"/>
  <c r="C279" i="1"/>
  <c r="B279" i="1"/>
  <c r="B278" i="1"/>
  <c r="C278" i="1" s="1"/>
  <c r="B277" i="1"/>
  <c r="C277" i="1" s="1"/>
  <c r="C276" i="1"/>
  <c r="B276" i="1"/>
  <c r="C275" i="1"/>
  <c r="B275" i="1"/>
  <c r="B274" i="1"/>
  <c r="C274" i="1" s="1"/>
  <c r="C273" i="1"/>
  <c r="B273" i="1"/>
  <c r="C272" i="1"/>
  <c r="B272" i="1"/>
  <c r="C271" i="1"/>
  <c r="B271" i="1"/>
  <c r="B270" i="1"/>
  <c r="C270" i="1" s="1"/>
  <c r="B269" i="1"/>
  <c r="C269" i="1" s="1"/>
  <c r="C268" i="1"/>
  <c r="B268" i="1"/>
  <c r="C267" i="1"/>
  <c r="B267" i="1"/>
  <c r="B266" i="1"/>
  <c r="C266" i="1" s="1"/>
  <c r="C265" i="1"/>
  <c r="B265" i="1"/>
  <c r="C264" i="1"/>
  <c r="B264" i="1"/>
  <c r="C263" i="1"/>
  <c r="B263" i="1"/>
  <c r="B262" i="1"/>
  <c r="C262" i="1" s="1"/>
  <c r="B261" i="1"/>
  <c r="C261" i="1" s="1"/>
  <c r="C260" i="1"/>
  <c r="B260" i="1"/>
  <c r="C259" i="1"/>
  <c r="B259" i="1"/>
  <c r="B258" i="1"/>
  <c r="C258" i="1" s="1"/>
  <c r="B257" i="1"/>
  <c r="C257" i="1" s="1"/>
  <c r="C256" i="1"/>
  <c r="B256" i="1"/>
  <c r="C255" i="1"/>
  <c r="B255" i="1"/>
  <c r="B254" i="1"/>
  <c r="C254" i="1" s="1"/>
  <c r="B253" i="1"/>
  <c r="C253" i="1" s="1"/>
  <c r="C252" i="1"/>
  <c r="B252" i="1"/>
  <c r="C251" i="1"/>
  <c r="B251" i="1"/>
  <c r="B250" i="1"/>
  <c r="C250" i="1" s="1"/>
  <c r="C249" i="1"/>
  <c r="B249" i="1"/>
  <c r="C248" i="1"/>
  <c r="B248" i="1"/>
  <c r="C247" i="1"/>
  <c r="B247" i="1"/>
  <c r="B246" i="1"/>
  <c r="C246" i="1" s="1"/>
  <c r="B245" i="1"/>
  <c r="C245" i="1" s="1"/>
  <c r="C244" i="1"/>
  <c r="B244" i="1"/>
  <c r="C243" i="1"/>
  <c r="B243" i="1"/>
  <c r="B242" i="1"/>
  <c r="C242" i="1" s="1"/>
  <c r="C241" i="1"/>
  <c r="B241" i="1"/>
  <c r="C240" i="1"/>
  <c r="B240" i="1"/>
  <c r="C239" i="1"/>
  <c r="B239" i="1"/>
  <c r="B238" i="1"/>
  <c r="C238" i="1" s="1"/>
  <c r="B237" i="1"/>
  <c r="C237" i="1" s="1"/>
  <c r="C236" i="1"/>
  <c r="B236" i="1"/>
  <c r="C235" i="1"/>
  <c r="B235" i="1"/>
  <c r="B234" i="1"/>
  <c r="C234" i="1" s="1"/>
  <c r="C233" i="1"/>
  <c r="B233" i="1"/>
  <c r="C232" i="1"/>
  <c r="B232" i="1"/>
  <c r="C231" i="1"/>
  <c r="B231" i="1"/>
  <c r="B230" i="1"/>
  <c r="C230" i="1" s="1"/>
  <c r="C229" i="1"/>
  <c r="B229" i="1"/>
  <c r="C228" i="1"/>
  <c r="B228" i="1"/>
  <c r="C227" i="1"/>
  <c r="B227" i="1"/>
  <c r="B226" i="1"/>
  <c r="C226" i="1" s="1"/>
  <c r="C225" i="1"/>
  <c r="B225" i="1"/>
  <c r="C224" i="1"/>
  <c r="B224" i="1"/>
  <c r="C223" i="1"/>
  <c r="B223" i="1"/>
  <c r="B222" i="1"/>
  <c r="C222" i="1" s="1"/>
  <c r="C221" i="1"/>
  <c r="B221" i="1"/>
  <c r="C220" i="1"/>
  <c r="B220" i="1"/>
  <c r="C219" i="1"/>
  <c r="B219" i="1"/>
  <c r="B218" i="1"/>
  <c r="C218" i="1" s="1"/>
  <c r="C217" i="1"/>
  <c r="B217" i="1"/>
  <c r="C216" i="1"/>
  <c r="B216" i="1"/>
  <c r="C215" i="1"/>
  <c r="B215" i="1"/>
  <c r="B214" i="1"/>
  <c r="C214" i="1" s="1"/>
  <c r="C213" i="1"/>
  <c r="B213" i="1"/>
  <c r="C212" i="1"/>
  <c r="B212" i="1"/>
  <c r="C211" i="1"/>
  <c r="B211" i="1"/>
  <c r="B210" i="1"/>
  <c r="C210" i="1" s="1"/>
  <c r="C209" i="1"/>
  <c r="B209" i="1"/>
  <c r="C208" i="1"/>
  <c r="B208" i="1"/>
  <c r="C207" i="1"/>
  <c r="B207" i="1"/>
  <c r="B206" i="1"/>
  <c r="C206" i="1" s="1"/>
  <c r="C205" i="1"/>
  <c r="B205" i="1"/>
  <c r="C204" i="1"/>
  <c r="B204" i="1"/>
  <c r="C203" i="1"/>
  <c r="B203" i="1"/>
  <c r="B202" i="1"/>
  <c r="C202" i="1" s="1"/>
  <c r="C201" i="1"/>
  <c r="B201" i="1"/>
  <c r="C200" i="1"/>
  <c r="B200" i="1"/>
  <c r="C199" i="1"/>
  <c r="B199" i="1"/>
  <c r="B198" i="1"/>
  <c r="C198" i="1" s="1"/>
  <c r="C197" i="1"/>
  <c r="B197" i="1"/>
  <c r="C196" i="1"/>
  <c r="B196" i="1"/>
  <c r="B195" i="1"/>
  <c r="C195" i="1" s="1"/>
  <c r="C194" i="1"/>
  <c r="B194" i="1"/>
  <c r="B193" i="1"/>
  <c r="C193" i="1" s="1"/>
  <c r="B192" i="1"/>
  <c r="C192" i="1" s="1"/>
  <c r="B191" i="1"/>
  <c r="C191" i="1" s="1"/>
  <c r="B190" i="1"/>
  <c r="C190" i="1" s="1"/>
  <c r="B189" i="1"/>
  <c r="C189" i="1" s="1"/>
  <c r="C188" i="1"/>
  <c r="B188" i="1"/>
  <c r="B187" i="1"/>
  <c r="C187" i="1" s="1"/>
  <c r="C186" i="1"/>
  <c r="B186" i="1"/>
  <c r="B185" i="1"/>
  <c r="C185" i="1" s="1"/>
  <c r="B184" i="1"/>
  <c r="C184" i="1" s="1"/>
  <c r="B183" i="1"/>
  <c r="C183" i="1" s="1"/>
  <c r="B182" i="1"/>
  <c r="C182" i="1" s="1"/>
  <c r="B181" i="1"/>
  <c r="C181" i="1" s="1"/>
  <c r="C180" i="1"/>
  <c r="B180" i="1"/>
  <c r="B179" i="1"/>
  <c r="C179" i="1" s="1"/>
  <c r="C178" i="1"/>
  <c r="B178" i="1"/>
  <c r="B177" i="1"/>
  <c r="C177" i="1" s="1"/>
  <c r="B176" i="1"/>
  <c r="C176" i="1" s="1"/>
  <c r="B175" i="1"/>
  <c r="C175" i="1" s="1"/>
  <c r="B174" i="1"/>
  <c r="C174" i="1" s="1"/>
  <c r="B173" i="1"/>
  <c r="C173" i="1" s="1"/>
  <c r="C172" i="1"/>
  <c r="B172" i="1"/>
  <c r="C171" i="1"/>
  <c r="B171" i="1"/>
  <c r="C170" i="1"/>
  <c r="B170" i="1"/>
  <c r="B169" i="1"/>
  <c r="C169" i="1" s="1"/>
  <c r="C168" i="1"/>
  <c r="B168" i="1"/>
  <c r="B167" i="1"/>
  <c r="C167" i="1" s="1"/>
  <c r="B166" i="1"/>
  <c r="C166" i="1" s="1"/>
  <c r="B165" i="1"/>
  <c r="C165" i="1" s="1"/>
  <c r="C164" i="1"/>
  <c r="B164" i="1"/>
  <c r="C163" i="1"/>
  <c r="B163" i="1"/>
  <c r="C162" i="1"/>
  <c r="B162" i="1"/>
  <c r="B161" i="1"/>
  <c r="C161" i="1" s="1"/>
  <c r="C160" i="1"/>
  <c r="B160" i="1"/>
  <c r="B159" i="1"/>
  <c r="C159" i="1" s="1"/>
  <c r="C158" i="1"/>
  <c r="B158" i="1"/>
  <c r="B157" i="1"/>
  <c r="C157" i="1" s="1"/>
  <c r="C156" i="1"/>
  <c r="B156" i="1"/>
  <c r="B155" i="1"/>
  <c r="C155" i="1" s="1"/>
  <c r="C154" i="1"/>
  <c r="B154" i="1"/>
  <c r="B153" i="1"/>
  <c r="C153" i="1" s="1"/>
  <c r="C152" i="1"/>
  <c r="B152" i="1"/>
  <c r="B151" i="1"/>
  <c r="C151" i="1" s="1"/>
  <c r="B150" i="1"/>
  <c r="C150" i="1" s="1"/>
  <c r="B149" i="1"/>
  <c r="C149" i="1" s="1"/>
  <c r="C148" i="1"/>
  <c r="B148" i="1"/>
  <c r="C147" i="1"/>
  <c r="B147" i="1"/>
  <c r="B146" i="1"/>
  <c r="C146" i="1" s="1"/>
  <c r="B145" i="1"/>
  <c r="C145" i="1" s="1"/>
  <c r="B144" i="1"/>
  <c r="C144" i="1" s="1"/>
  <c r="C143" i="1"/>
  <c r="B143" i="1"/>
  <c r="C142" i="1"/>
  <c r="B142" i="1"/>
  <c r="B141" i="1"/>
  <c r="C141" i="1" s="1"/>
  <c r="B140" i="1"/>
  <c r="C140" i="1" s="1"/>
  <c r="B139" i="1"/>
  <c r="C139" i="1" s="1"/>
  <c r="C138" i="1"/>
  <c r="B138" i="1"/>
  <c r="B137" i="1"/>
  <c r="C137" i="1" s="1"/>
  <c r="C136" i="1"/>
  <c r="B136" i="1"/>
  <c r="B135" i="1"/>
  <c r="C135" i="1" s="1"/>
  <c r="C134" i="1"/>
  <c r="B134" i="1"/>
  <c r="B133" i="1"/>
  <c r="C133" i="1" s="1"/>
  <c r="B132" i="1"/>
  <c r="C132" i="1" s="1"/>
  <c r="B131" i="1"/>
  <c r="C131" i="1" s="1"/>
  <c r="C130" i="1"/>
  <c r="B130" i="1"/>
  <c r="B129" i="1"/>
  <c r="C129" i="1" s="1"/>
  <c r="C128" i="1"/>
  <c r="B128" i="1"/>
  <c r="B127" i="1"/>
  <c r="C127" i="1" s="1"/>
  <c r="C126" i="1"/>
  <c r="B126" i="1"/>
  <c r="B125" i="1"/>
  <c r="C125" i="1" s="1"/>
  <c r="B124" i="1"/>
  <c r="C124" i="1" s="1"/>
  <c r="B123" i="1"/>
  <c r="C123" i="1" s="1"/>
  <c r="C122" i="1"/>
  <c r="B122" i="1"/>
  <c r="B121" i="1"/>
  <c r="C121" i="1" s="1"/>
  <c r="C120" i="1"/>
  <c r="B120" i="1"/>
  <c r="B119" i="1"/>
  <c r="C119" i="1" s="1"/>
  <c r="C118" i="1"/>
  <c r="B118" i="1"/>
  <c r="B117" i="1"/>
  <c r="C117" i="1" s="1"/>
  <c r="B116" i="1"/>
  <c r="C116" i="1" s="1"/>
  <c r="B115" i="1"/>
  <c r="C115" i="1" s="1"/>
  <c r="C114" i="1"/>
  <c r="B114" i="1"/>
  <c r="B113" i="1"/>
  <c r="C113" i="1" s="1"/>
  <c r="C112" i="1"/>
  <c r="B112" i="1"/>
  <c r="B111" i="1"/>
  <c r="C111" i="1" s="1"/>
  <c r="C110" i="1"/>
  <c r="B110" i="1"/>
  <c r="B109" i="1"/>
  <c r="C109" i="1" s="1"/>
  <c r="B108" i="1"/>
  <c r="C108" i="1" s="1"/>
  <c r="B107" i="1"/>
  <c r="C107" i="1" s="1"/>
  <c r="C106" i="1"/>
  <c r="B106" i="1"/>
  <c r="B105" i="1"/>
  <c r="C105" i="1" s="1"/>
  <c r="B104" i="1"/>
  <c r="C104" i="1" s="1"/>
  <c r="B103" i="1"/>
  <c r="C103" i="1" s="1"/>
  <c r="C102" i="1"/>
  <c r="B102" i="1"/>
  <c r="C101" i="1"/>
  <c r="B101" i="1"/>
  <c r="B100" i="1"/>
  <c r="C100" i="1" s="1"/>
  <c r="C99" i="1"/>
  <c r="B99" i="1"/>
  <c r="C98" i="1"/>
  <c r="B98" i="1"/>
  <c r="B97" i="1"/>
  <c r="C97" i="1" s="1"/>
  <c r="B96" i="1"/>
  <c r="C96" i="1" s="1"/>
  <c r="B95" i="1"/>
  <c r="C95" i="1" s="1"/>
  <c r="C94" i="1"/>
  <c r="B94" i="1"/>
  <c r="C93" i="1"/>
  <c r="B93" i="1"/>
  <c r="B92" i="1"/>
  <c r="C92" i="1" s="1"/>
  <c r="C91" i="1"/>
  <c r="B91" i="1"/>
  <c r="C90" i="1"/>
  <c r="B90" i="1"/>
  <c r="B89" i="1"/>
  <c r="C89" i="1" s="1"/>
  <c r="B88" i="1"/>
  <c r="C88" i="1" s="1"/>
  <c r="B87" i="1"/>
  <c r="C87" i="1" s="1"/>
  <c r="C86" i="1"/>
  <c r="B86" i="1"/>
  <c r="C85" i="1"/>
  <c r="B85" i="1"/>
  <c r="B84" i="1"/>
  <c r="C84" i="1" s="1"/>
  <c r="C83" i="1"/>
  <c r="B83" i="1"/>
  <c r="B82" i="1"/>
  <c r="C82" i="1" s="1"/>
  <c r="B81" i="1"/>
  <c r="C81" i="1" s="1"/>
  <c r="B80" i="1"/>
  <c r="C80" i="1" s="1"/>
  <c r="B79" i="1"/>
  <c r="C79" i="1" s="1"/>
  <c r="C78" i="1"/>
  <c r="B78" i="1"/>
  <c r="C77" i="1"/>
  <c r="B77" i="1"/>
  <c r="C76" i="1"/>
  <c r="B76" i="1"/>
  <c r="C75" i="1"/>
  <c r="B75" i="1"/>
  <c r="C74" i="1"/>
  <c r="B74" i="1"/>
  <c r="B73" i="1"/>
  <c r="C73" i="1" s="1"/>
  <c r="B72" i="1"/>
  <c r="C72" i="1" s="1"/>
  <c r="B71" i="1"/>
  <c r="C71" i="1" s="1"/>
  <c r="B70" i="1"/>
  <c r="C70" i="1" s="1"/>
  <c r="C69" i="1"/>
  <c r="B69" i="1"/>
  <c r="C68" i="1"/>
  <c r="B68" i="1"/>
  <c r="C67" i="1"/>
  <c r="B67" i="1"/>
  <c r="C66" i="1"/>
  <c r="B66" i="1"/>
  <c r="B65" i="1"/>
  <c r="C65" i="1" s="1"/>
  <c r="B64" i="1"/>
  <c r="C64" i="1" s="1"/>
  <c r="B63" i="1"/>
  <c r="C63" i="1" s="1"/>
  <c r="C62" i="1"/>
  <c r="B62" i="1"/>
  <c r="C61" i="1"/>
  <c r="B61" i="1"/>
  <c r="C60" i="1"/>
  <c r="B60" i="1"/>
  <c r="B59" i="1"/>
  <c r="C59" i="1" s="1"/>
  <c r="H58" i="1"/>
  <c r="B58" i="1"/>
  <c r="C58" i="1" s="1"/>
  <c r="B57" i="1"/>
  <c r="C57" i="1" s="1"/>
  <c r="B56" i="1"/>
  <c r="C56" i="1" s="1"/>
  <c r="C55" i="1"/>
  <c r="B55" i="1"/>
  <c r="B54" i="1"/>
  <c r="C54" i="1" s="1"/>
  <c r="B53" i="1"/>
  <c r="C53" i="1" s="1"/>
  <c r="C52" i="1"/>
  <c r="B52" i="1"/>
  <c r="C51" i="1"/>
  <c r="B51" i="1"/>
  <c r="B50" i="1"/>
  <c r="C50" i="1" s="1"/>
  <c r="B49" i="1"/>
  <c r="C49" i="1" s="1"/>
  <c r="B48" i="1"/>
  <c r="C48" i="1" s="1"/>
  <c r="B47" i="1"/>
  <c r="C47" i="1" s="1"/>
  <c r="C46" i="1"/>
  <c r="B46" i="1"/>
  <c r="B45" i="1"/>
  <c r="C45" i="1" s="1"/>
  <c r="C44" i="1"/>
  <c r="B44" i="1"/>
  <c r="B43" i="1"/>
  <c r="C43" i="1" s="1"/>
  <c r="C42" i="1"/>
  <c r="B42" i="1"/>
  <c r="C41" i="1"/>
  <c r="B41" i="1"/>
  <c r="B40" i="1"/>
  <c r="C40" i="1" s="1"/>
  <c r="H39" i="1"/>
  <c r="C39" i="1"/>
  <c r="B39" i="1"/>
  <c r="I38" i="1"/>
  <c r="G38" i="1"/>
  <c r="H38" i="1" s="1"/>
  <c r="B38" i="1"/>
  <c r="C38" i="1" s="1"/>
  <c r="I37" i="1"/>
  <c r="J37" i="1" s="1"/>
  <c r="G37" i="1"/>
  <c r="B37" i="1"/>
  <c r="C37" i="1" s="1"/>
  <c r="I36" i="1"/>
  <c r="G36" i="1"/>
  <c r="H36" i="1" s="1"/>
  <c r="C36" i="1"/>
  <c r="B36" i="1"/>
  <c r="I35" i="1"/>
  <c r="J35" i="1" s="1"/>
  <c r="G35" i="1"/>
  <c r="C35" i="1"/>
  <c r="B35" i="1"/>
  <c r="J34" i="1"/>
  <c r="I34" i="1"/>
  <c r="G34" i="1"/>
  <c r="H34" i="1" s="1"/>
  <c r="B34" i="1"/>
  <c r="C34" i="1" s="1"/>
  <c r="I33" i="1"/>
  <c r="G33" i="1"/>
  <c r="B33" i="1"/>
  <c r="C33" i="1" s="1"/>
  <c r="I32" i="1"/>
  <c r="J32" i="1" s="1"/>
  <c r="G32" i="1"/>
  <c r="H32" i="1" s="1"/>
  <c r="C32" i="1"/>
  <c r="B32" i="1"/>
  <c r="I31" i="1"/>
  <c r="J31" i="1" s="1"/>
  <c r="G31" i="1"/>
  <c r="B31" i="1"/>
  <c r="C31" i="1" s="1"/>
  <c r="J30" i="1"/>
  <c r="I30" i="1"/>
  <c r="G30" i="1"/>
  <c r="H30" i="1" s="1"/>
  <c r="B30" i="1"/>
  <c r="C30" i="1" s="1"/>
  <c r="I29" i="1"/>
  <c r="H29" i="1"/>
  <c r="G29" i="1"/>
  <c r="B29" i="1"/>
  <c r="C29" i="1" s="1"/>
  <c r="I28" i="1"/>
  <c r="J28" i="1" s="1"/>
  <c r="H28" i="1"/>
  <c r="G28" i="1"/>
  <c r="C28" i="1"/>
  <c r="B28" i="1"/>
  <c r="I27" i="1"/>
  <c r="J27" i="1" s="1"/>
  <c r="H27" i="1"/>
  <c r="G27" i="1"/>
  <c r="B27" i="1"/>
  <c r="C27" i="1" s="1"/>
  <c r="I26" i="1"/>
  <c r="G26" i="1"/>
  <c r="H26" i="1" s="1"/>
  <c r="B26" i="1"/>
  <c r="C26" i="1" s="1"/>
  <c r="I25" i="1"/>
  <c r="J25" i="1" s="1"/>
  <c r="H25" i="1"/>
  <c r="G25" i="1"/>
  <c r="B25" i="1"/>
  <c r="C25" i="1" s="1"/>
  <c r="I24" i="1"/>
  <c r="J24" i="1" s="1"/>
  <c r="H24" i="1"/>
  <c r="G24" i="1"/>
  <c r="C24" i="1"/>
  <c r="B24" i="1"/>
  <c r="I23" i="1"/>
  <c r="J23" i="1" s="1"/>
  <c r="G23" i="1"/>
  <c r="B23" i="1"/>
  <c r="C23" i="1" s="1"/>
  <c r="J22" i="1"/>
  <c r="I22" i="1"/>
  <c r="G22" i="1"/>
  <c r="H22" i="1" s="1"/>
  <c r="B22" i="1"/>
  <c r="C22" i="1" s="1"/>
  <c r="I21" i="1"/>
  <c r="J21" i="1" s="1"/>
  <c r="H21" i="1"/>
  <c r="G21" i="1"/>
  <c r="B21" i="1"/>
  <c r="C21" i="1" s="1"/>
  <c r="J20" i="1"/>
  <c r="I20" i="1"/>
  <c r="G20" i="1"/>
  <c r="C20" i="1"/>
  <c r="B20" i="1"/>
  <c r="I19" i="1"/>
  <c r="J19" i="1" s="1"/>
  <c r="G19" i="1"/>
  <c r="H19" i="1" s="1"/>
  <c r="B19" i="1"/>
  <c r="C19" i="1" s="1"/>
  <c r="I18" i="1"/>
  <c r="G18" i="1"/>
  <c r="H18" i="1" s="1"/>
  <c r="B18" i="1"/>
  <c r="C18" i="1" s="1"/>
  <c r="J17" i="1"/>
  <c r="J18" i="1"/>
  <c r="G17" i="1"/>
  <c r="B17" i="1"/>
  <c r="C17" i="1" s="1"/>
  <c r="J16" i="1"/>
  <c r="I16" i="1"/>
  <c r="G16" i="1"/>
  <c r="H16" i="1" s="1"/>
  <c r="B16" i="1"/>
  <c r="C16" i="1" s="1"/>
  <c r="I15" i="1"/>
  <c r="G15" i="1"/>
  <c r="H15" i="1" s="1"/>
  <c r="B15" i="1"/>
  <c r="C15" i="1" s="1"/>
  <c r="J14" i="1"/>
  <c r="I14" i="1"/>
  <c r="G14" i="1"/>
  <c r="B14" i="1"/>
  <c r="C14" i="1" s="1"/>
  <c r="J13" i="1"/>
  <c r="I13" i="1"/>
  <c r="G13" i="1"/>
  <c r="H13" i="1" s="1"/>
  <c r="B13" i="1"/>
  <c r="C13" i="1" s="1"/>
  <c r="I12" i="1"/>
  <c r="G12" i="1"/>
  <c r="H12" i="1" s="1"/>
  <c r="B12" i="1"/>
  <c r="C12" i="1" s="1"/>
  <c r="I11" i="1"/>
  <c r="J11" i="1" s="1"/>
  <c r="G11" i="1"/>
  <c r="H11" i="1" s="1"/>
  <c r="B11" i="1"/>
  <c r="C11" i="1" s="1"/>
  <c r="J10" i="1"/>
  <c r="I10" i="1"/>
  <c r="G10" i="1"/>
  <c r="C10" i="1"/>
  <c r="B10" i="1"/>
  <c r="I9" i="1"/>
  <c r="G9" i="1"/>
  <c r="H9" i="1" s="1"/>
  <c r="B9" i="1"/>
  <c r="C9" i="1" s="1"/>
  <c r="I8" i="1"/>
  <c r="J8" i="1" s="1"/>
  <c r="G8" i="1"/>
  <c r="H8" i="1" s="1"/>
  <c r="B8" i="1"/>
  <c r="C8" i="1" s="1"/>
  <c r="I7" i="1"/>
  <c r="J7" i="1" s="1"/>
  <c r="G7" i="1"/>
  <c r="H7" i="1" s="1"/>
  <c r="C7" i="1"/>
  <c r="B7" i="1"/>
  <c r="I6" i="1"/>
  <c r="G6" i="1"/>
  <c r="C6" i="1"/>
  <c r="B6" i="1"/>
  <c r="I5" i="1"/>
  <c r="J5" i="1" s="1"/>
  <c r="G5" i="1"/>
  <c r="H5" i="1" s="1"/>
  <c r="E39" i="1" s="1"/>
  <c r="B5" i="1"/>
  <c r="C5" i="1" s="1"/>
  <c r="I4" i="1"/>
  <c r="J4" i="1" s="1"/>
  <c r="G4" i="1"/>
  <c r="C4" i="1"/>
  <c r="B4" i="1"/>
  <c r="I3" i="1"/>
  <c r="J3" i="1" s="1"/>
  <c r="C3" i="1"/>
  <c r="B3" i="1"/>
  <c r="B2" i="1"/>
  <c r="C2" i="1" s="1"/>
  <c r="P180" i="1" l="1"/>
  <c r="N177" i="1"/>
  <c r="Q177" i="1" s="1"/>
  <c r="O177" i="1"/>
  <c r="P166" i="1"/>
  <c r="P182" i="1"/>
  <c r="P152" i="1"/>
  <c r="P164" i="1"/>
  <c r="O178" i="1"/>
  <c r="Q170" i="1"/>
  <c r="O169" i="1"/>
  <c r="N152" i="1"/>
  <c r="N131" i="1"/>
  <c r="N130" i="1"/>
  <c r="O130" i="1" s="1"/>
  <c r="N123" i="1"/>
  <c r="O123" i="1" s="1"/>
  <c r="P120" i="1"/>
  <c r="P105" i="1"/>
  <c r="N101" i="1"/>
  <c r="P101" i="1" s="1"/>
  <c r="O101" i="1"/>
  <c r="N73" i="1"/>
  <c r="Q73" i="1" s="1"/>
  <c r="N82" i="1"/>
  <c r="O82" i="1"/>
  <c r="Q76" i="1"/>
  <c r="Q184" i="1"/>
  <c r="Q173" i="1"/>
  <c r="N171" i="1"/>
  <c r="Q171" i="1" s="1"/>
  <c r="O171" i="1"/>
  <c r="P159" i="1"/>
  <c r="N157" i="1"/>
  <c r="N147" i="1"/>
  <c r="P147" i="1" s="1"/>
  <c r="N146" i="1"/>
  <c r="O146" i="1"/>
  <c r="Q142" i="1"/>
  <c r="N141" i="1"/>
  <c r="N139" i="1"/>
  <c r="O139" i="1" s="1"/>
  <c r="P137" i="1"/>
  <c r="P136" i="1"/>
  <c r="Q127" i="1"/>
  <c r="N126" i="1"/>
  <c r="P126" i="1" s="1"/>
  <c r="N98" i="1"/>
  <c r="N83" i="1"/>
  <c r="P83" i="1" s="1"/>
  <c r="N74" i="1"/>
  <c r="P74" i="1" s="1"/>
  <c r="O74" i="1"/>
  <c r="P183" i="1"/>
  <c r="N182" i="1"/>
  <c r="O182" i="1" s="1"/>
  <c r="O175" i="1"/>
  <c r="P173" i="1"/>
  <c r="P167" i="1"/>
  <c r="N166" i="1"/>
  <c r="Q166" i="1" s="1"/>
  <c r="O166" i="1"/>
  <c r="O159" i="1"/>
  <c r="O150" i="1"/>
  <c r="O136" i="1"/>
  <c r="N127" i="1"/>
  <c r="O127" i="1"/>
  <c r="P125" i="1"/>
  <c r="N117" i="1"/>
  <c r="Q87" i="1"/>
  <c r="P184" i="1"/>
  <c r="P107" i="1"/>
  <c r="N107" i="1"/>
  <c r="O107" i="1" s="1"/>
  <c r="N178" i="1"/>
  <c r="P178" i="1" s="1"/>
  <c r="P176" i="1"/>
  <c r="N173" i="1"/>
  <c r="O173" i="1" s="1"/>
  <c r="Q172" i="1"/>
  <c r="N162" i="1"/>
  <c r="P162" i="1" s="1"/>
  <c r="O161" i="1"/>
  <c r="Q159" i="1"/>
  <c r="N143" i="1"/>
  <c r="Q143" i="1" s="1"/>
  <c r="O143" i="1"/>
  <c r="N133" i="1"/>
  <c r="O133" i="1"/>
  <c r="Q106" i="1"/>
  <c r="N99" i="1"/>
  <c r="Q180" i="1"/>
  <c r="O181" i="1"/>
  <c r="Q178" i="1"/>
  <c r="O176" i="1"/>
  <c r="O170" i="1"/>
  <c r="O165" i="1"/>
  <c r="P158" i="1"/>
  <c r="P155" i="1"/>
  <c r="P154" i="1"/>
  <c r="N149" i="1"/>
  <c r="O149" i="1"/>
  <c r="Q119" i="1"/>
  <c r="Q103" i="1"/>
  <c r="Q85" i="1"/>
  <c r="P75" i="1"/>
  <c r="Q181" i="1"/>
  <c r="O180" i="1"/>
  <c r="N179" i="1"/>
  <c r="Q179" i="1" s="1"/>
  <c r="O179" i="1"/>
  <c r="Q176" i="1"/>
  <c r="Q165" i="1"/>
  <c r="O164" i="1"/>
  <c r="N163" i="1"/>
  <c r="Q163" i="1" s="1"/>
  <c r="O163" i="1"/>
  <c r="P160" i="1"/>
  <c r="O154" i="1"/>
  <c r="Q153" i="1"/>
  <c r="N124" i="1"/>
  <c r="Q124" i="1" s="1"/>
  <c r="Q123" i="1"/>
  <c r="N122" i="1"/>
  <c r="P122" i="1" s="1"/>
  <c r="O122" i="1"/>
  <c r="N114" i="1"/>
  <c r="O114" i="1"/>
  <c r="Q164" i="1"/>
  <c r="N156" i="1"/>
  <c r="Q156" i="1" s="1"/>
  <c r="O156" i="1"/>
  <c r="P123" i="1"/>
  <c r="N184" i="1"/>
  <c r="O184" i="1" s="1"/>
  <c r="P181" i="1"/>
  <c r="P175" i="1"/>
  <c r="N174" i="1"/>
  <c r="O174" i="1"/>
  <c r="N168" i="1"/>
  <c r="P168" i="1" s="1"/>
  <c r="P165" i="1"/>
  <c r="Q161" i="1"/>
  <c r="N160" i="1"/>
  <c r="Q160" i="1" s="1"/>
  <c r="O160" i="1"/>
  <c r="Q155" i="1"/>
  <c r="N140" i="1"/>
  <c r="Q140" i="1" s="1"/>
  <c r="Q139" i="1"/>
  <c r="N138" i="1"/>
  <c r="P138" i="1" s="1"/>
  <c r="O138" i="1"/>
  <c r="N134" i="1"/>
  <c r="P134" i="1" s="1"/>
  <c r="N120" i="1"/>
  <c r="O120" i="1" s="1"/>
  <c r="N115" i="1"/>
  <c r="P115" i="1" s="1"/>
  <c r="Q101" i="1"/>
  <c r="P88" i="1"/>
  <c r="N85" i="1"/>
  <c r="P85" i="1" s="1"/>
  <c r="O85" i="1"/>
  <c r="Q79" i="1"/>
  <c r="N76" i="1"/>
  <c r="P76" i="1" s="1"/>
  <c r="O76" i="1"/>
  <c r="N69" i="1"/>
  <c r="P69" i="1" s="1"/>
  <c r="N137" i="1"/>
  <c r="Q136" i="1"/>
  <c r="P124" i="1"/>
  <c r="N121" i="1"/>
  <c r="O121" i="1" s="1"/>
  <c r="Q120" i="1"/>
  <c r="P108" i="1"/>
  <c r="N105" i="1"/>
  <c r="Q104" i="1"/>
  <c r="P92" i="1"/>
  <c r="N89" i="1"/>
  <c r="O89" i="1" s="1"/>
  <c r="Q88" i="1"/>
  <c r="P78" i="1"/>
  <c r="P72" i="1"/>
  <c r="N71" i="1"/>
  <c r="Q71" i="1" s="1"/>
  <c r="O71" i="1"/>
  <c r="P67" i="1"/>
  <c r="Q66" i="1"/>
  <c r="O118" i="1"/>
  <c r="P112" i="1"/>
  <c r="Q110" i="1"/>
  <c r="O108" i="1"/>
  <c r="P96" i="1"/>
  <c r="Q94" i="1"/>
  <c r="O92" i="1"/>
  <c r="O86" i="1"/>
  <c r="P80" i="1"/>
  <c r="P79" i="1"/>
  <c r="N78" i="1"/>
  <c r="Q78" i="1" s="1"/>
  <c r="Q77" i="1"/>
  <c r="P65" i="1"/>
  <c r="N111" i="1"/>
  <c r="Q111" i="1" s="1"/>
  <c r="N109" i="1"/>
  <c r="Q108" i="1"/>
  <c r="N95" i="1"/>
  <c r="Q95" i="1" s="1"/>
  <c r="O95" i="1"/>
  <c r="Q92" i="1"/>
  <c r="Q81" i="1"/>
  <c r="Q67" i="1"/>
  <c r="O66" i="1"/>
  <c r="O65" i="1"/>
  <c r="P91" i="1"/>
  <c r="N90" i="1"/>
  <c r="P90" i="1" s="1"/>
  <c r="O90" i="1"/>
  <c r="N68" i="1"/>
  <c r="Q68" i="1" s="1"/>
  <c r="O68" i="1"/>
  <c r="Q65" i="1"/>
  <c r="P153" i="1"/>
  <c r="P148" i="1"/>
  <c r="N145" i="1"/>
  <c r="O145" i="1" s="1"/>
  <c r="Q144" i="1"/>
  <c r="P143" i="1"/>
  <c r="P132" i="1"/>
  <c r="N129" i="1"/>
  <c r="O129" i="1" s="1"/>
  <c r="Q128" i="1"/>
  <c r="P127" i="1"/>
  <c r="N118" i="1"/>
  <c r="P118" i="1" s="1"/>
  <c r="P116" i="1"/>
  <c r="N113" i="1"/>
  <c r="O113" i="1" s="1"/>
  <c r="Q112" i="1"/>
  <c r="N102" i="1"/>
  <c r="P102" i="1" s="1"/>
  <c r="P100" i="1"/>
  <c r="N97" i="1"/>
  <c r="O97" i="1" s="1"/>
  <c r="Q96" i="1"/>
  <c r="P95" i="1"/>
  <c r="N86" i="1"/>
  <c r="P86" i="1" s="1"/>
  <c r="P84" i="1"/>
  <c r="N81" i="1"/>
  <c r="O81" i="1" s="1"/>
  <c r="Q80" i="1"/>
  <c r="N79" i="1"/>
  <c r="O72" i="1"/>
  <c r="N106" i="1"/>
  <c r="P106" i="1" s="1"/>
  <c r="O106" i="1"/>
  <c r="P97" i="1"/>
  <c r="P81" i="1"/>
  <c r="N151" i="1"/>
  <c r="Q151" i="1" s="1"/>
  <c r="Q150" i="1"/>
  <c r="O148" i="1"/>
  <c r="O142" i="1"/>
  <c r="O137" i="1"/>
  <c r="Q134" i="1"/>
  <c r="O132" i="1"/>
  <c r="Q118" i="1"/>
  <c r="O116" i="1"/>
  <c r="O110" i="1"/>
  <c r="O105" i="1"/>
  <c r="Q102" i="1"/>
  <c r="O100" i="1"/>
  <c r="O94" i="1"/>
  <c r="O84" i="1"/>
  <c r="N75" i="1"/>
  <c r="Q75" i="1" s="1"/>
  <c r="P73" i="1"/>
  <c r="N70" i="1"/>
  <c r="O70" i="1" s="1"/>
  <c r="P68" i="1"/>
  <c r="Q148" i="1"/>
  <c r="Q137" i="1"/>
  <c r="N135" i="1"/>
  <c r="Q135" i="1" s="1"/>
  <c r="O135" i="1"/>
  <c r="Q132" i="1"/>
  <c r="Q121" i="1"/>
  <c r="N119" i="1"/>
  <c r="P119" i="1" s="1"/>
  <c r="O119" i="1"/>
  <c r="Q116" i="1"/>
  <c r="Q105" i="1"/>
  <c r="N103" i="1"/>
  <c r="P103" i="1" s="1"/>
  <c r="O103" i="1"/>
  <c r="Q100" i="1"/>
  <c r="Q89" i="1"/>
  <c r="N87" i="1"/>
  <c r="P87" i="1" s="1"/>
  <c r="O87" i="1"/>
  <c r="Q84" i="1"/>
  <c r="O78" i="1"/>
  <c r="O73" i="1"/>
  <c r="O67" i="1"/>
  <c r="H4" i="1"/>
  <c r="I39" i="1"/>
  <c r="J39" i="1" s="1"/>
  <c r="G39" i="1"/>
  <c r="J6" i="1"/>
  <c r="J9" i="1"/>
  <c r="J12" i="1"/>
  <c r="H14" i="1"/>
  <c r="H17" i="1"/>
  <c r="H20" i="1"/>
  <c r="H23" i="1"/>
  <c r="J29" i="1"/>
  <c r="H33" i="1"/>
  <c r="J38" i="1"/>
  <c r="J26" i="1"/>
  <c r="H35" i="1"/>
  <c r="J33" i="1"/>
  <c r="H37" i="1"/>
  <c r="H10" i="1"/>
  <c r="H6" i="1"/>
  <c r="J15" i="1"/>
  <c r="H31" i="1"/>
  <c r="J36" i="1"/>
  <c r="P117" i="1" l="1"/>
  <c r="Q117" i="1"/>
  <c r="O126" i="1"/>
  <c r="O109" i="1"/>
  <c r="P109" i="1"/>
  <c r="Q109" i="1"/>
  <c r="P140" i="1"/>
  <c r="O99" i="1"/>
  <c r="Q99" i="1"/>
  <c r="P98" i="1"/>
  <c r="Q98" i="1"/>
  <c r="Q141" i="1"/>
  <c r="O141" i="1"/>
  <c r="Q157" i="1"/>
  <c r="P157" i="1"/>
  <c r="Q126" i="1"/>
  <c r="O162" i="1"/>
  <c r="Q69" i="1"/>
  <c r="P111" i="1"/>
  <c r="O75" i="1"/>
  <c r="O111" i="1"/>
  <c r="O69" i="1"/>
  <c r="P89" i="1"/>
  <c r="Q114" i="1"/>
  <c r="P114" i="1"/>
  <c r="P149" i="1"/>
  <c r="Q149" i="1"/>
  <c r="P99" i="1"/>
  <c r="O117" i="1"/>
  <c r="O168" i="1"/>
  <c r="O131" i="1"/>
  <c r="Q131" i="1"/>
  <c r="P151" i="1"/>
  <c r="P70" i="1"/>
  <c r="P135" i="1"/>
  <c r="O124" i="1"/>
  <c r="P129" i="1"/>
  <c r="Q162" i="1"/>
  <c r="P171" i="1"/>
  <c r="P71" i="1"/>
  <c r="P121" i="1"/>
  <c r="P139" i="1"/>
  <c r="P177" i="1"/>
  <c r="Q70" i="1"/>
  <c r="Q168" i="1"/>
  <c r="Q113" i="1"/>
  <c r="O147" i="1"/>
  <c r="Q147" i="1"/>
  <c r="P82" i="1"/>
  <c r="Q82" i="1"/>
  <c r="P131" i="1"/>
  <c r="Q182" i="1"/>
  <c r="Q86" i="1"/>
  <c r="Q97" i="1"/>
  <c r="O102" i="1"/>
  <c r="P163" i="1"/>
  <c r="Q138" i="1"/>
  <c r="P133" i="1"/>
  <c r="Q133" i="1"/>
  <c r="Q74" i="1"/>
  <c r="Q90" i="1"/>
  <c r="P156" i="1"/>
  <c r="O140" i="1"/>
  <c r="P130" i="1"/>
  <c r="Q130" i="1"/>
  <c r="Q115" i="1"/>
  <c r="O115" i="1"/>
  <c r="Q122" i="1"/>
  <c r="P146" i="1"/>
  <c r="Q146" i="1"/>
  <c r="P113" i="1"/>
  <c r="P174" i="1"/>
  <c r="Q174" i="1"/>
  <c r="Q129" i="1"/>
  <c r="O83" i="1"/>
  <c r="Q83" i="1"/>
  <c r="O151" i="1"/>
  <c r="O134" i="1"/>
  <c r="Q107" i="1"/>
  <c r="P145" i="1"/>
  <c r="P179" i="1"/>
  <c r="Q145" i="1"/>
  <c r="P141" i="1"/>
  <c r="O98" i="1"/>
  <c r="O157" i="1"/>
  <c r="O152" i="1"/>
  <c r="Q152" i="1"/>
</calcChain>
</file>

<file path=xl/sharedStrings.xml><?xml version="1.0" encoding="utf-8"?>
<sst xmlns="http://schemas.openxmlformats.org/spreadsheetml/2006/main" count="31" uniqueCount="26">
  <si>
    <t>x</t>
  </si>
  <si>
    <t>LN(x)</t>
  </si>
  <si>
    <t>Логнормальное распределение</t>
  </si>
  <si>
    <t>Эмпирическая гистограмма</t>
  </si>
  <si>
    <t>Карман</t>
  </si>
  <si>
    <t>Промежуточные</t>
  </si>
  <si>
    <t>i</t>
  </si>
  <si>
    <t>Интервал</t>
  </si>
  <si>
    <t>Общая</t>
  </si>
  <si>
    <t>Смесь 1</t>
  </si>
  <si>
    <t>Смесь 2</t>
  </si>
  <si>
    <t>Смесь 3</t>
  </si>
  <si>
    <t xml:space="preserve">Параметры смесей после оптимизации </t>
  </si>
  <si>
    <t>Параметры смесей перед оптимизацей</t>
  </si>
  <si>
    <t>Эмпирическая частота</t>
  </si>
  <si>
    <t>Гистограмма ПОСЛЕ оптимизации</t>
  </si>
  <si>
    <t>Гистограмма ПЕРЕД оптимизацией</t>
  </si>
  <si>
    <t>Группа 1</t>
  </si>
  <si>
    <t>Группа 2</t>
  </si>
  <si>
    <t>Группа 3</t>
  </si>
  <si>
    <r>
      <t>μ</t>
    </r>
    <r>
      <rPr>
        <b/>
        <vertAlign val="subscript"/>
        <sz val="11"/>
        <rFont val="Calibri"/>
        <family val="2"/>
      </rPr>
      <t>i</t>
    </r>
  </si>
  <si>
    <r>
      <t>σ</t>
    </r>
    <r>
      <rPr>
        <b/>
        <vertAlign val="subscript"/>
        <sz val="11"/>
        <rFont val="Calibri"/>
        <family val="2"/>
      </rPr>
      <t>i</t>
    </r>
  </si>
  <si>
    <r>
      <t>q</t>
    </r>
    <r>
      <rPr>
        <b/>
        <vertAlign val="subscript"/>
        <sz val="11"/>
        <rFont val="Calibri"/>
        <family val="2"/>
      </rPr>
      <t>i</t>
    </r>
  </si>
  <si>
    <t>Сум ln</t>
  </si>
  <si>
    <t>Частота после оптимизации</t>
  </si>
  <si>
    <t>Частота до оптимизацией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</si>
</sst>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₽_-;\-* #,##0.0\ _₽_-;_-* &quot;-&quot;??\ _₽_-;_-@_-"/>
    <numFmt numFmtId="165" formatCode="_-* #,##0_р_._-;\-* #,##0_р_._-;_-* &quot;-&quot;??_р_._-;_-@_-"/>
  </numFmts>
  <fonts count="15" x14ac:knownFonts="1">
    <font>
      <sz val="10"/>
      <color theme="1"/>
      <name val="Arial"/>
    </font>
    <font>
      <sz val="10"/>
      <name val="Arial"/>
      <family val="2"/>
    </font>
    <font>
      <sz val="10"/>
      <color theme="1"/>
      <name val="Abadi MT Condensed Light"/>
      <family val="2"/>
    </font>
    <font>
      <sz val="10"/>
      <name val="Abadi MT Condensed Light"/>
      <family val="2"/>
    </font>
    <font>
      <b/>
      <sz val="12"/>
      <color theme="1"/>
      <name val="Abadi MT Condensed Light"/>
      <family val="2"/>
    </font>
    <font>
      <b/>
      <sz val="12"/>
      <name val="Abadi MT Condensed Light"/>
      <family val="2"/>
    </font>
    <font>
      <b/>
      <sz val="10"/>
      <name val="Abadi MT Condensed Light"/>
      <family val="2"/>
    </font>
    <font>
      <b/>
      <sz val="10"/>
      <color theme="1"/>
      <name val="Abadi MT Condensed Light"/>
      <family val="2"/>
    </font>
    <font>
      <b/>
      <sz val="11"/>
      <name val="Abadi MT Condensed Light"/>
      <family val="2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name val="Calibri"/>
      <family val="2"/>
      <charset val="204"/>
    </font>
    <font>
      <b/>
      <vertAlign val="subscript"/>
      <sz val="11"/>
      <name val="Calibri"/>
      <family val="2"/>
    </font>
    <font>
      <b/>
      <sz val="10"/>
      <color theme="1"/>
      <name val="Abadi MT Condensed Light"/>
      <family val="2"/>
      <charset val="204"/>
    </font>
    <font>
      <b/>
      <sz val="10"/>
      <name val="Abadi MT Condensed Ligh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Border="0" applyProtection="0"/>
    <xf numFmtId="43" fontId="1" fillId="0" borderId="0" applyFont="0" applyFill="0" applyBorder="0" applyProtection="0"/>
  </cellStyleXfs>
  <cellXfs count="66">
    <xf numFmtId="0" fontId="0" fillId="0" borderId="0" xfId="0"/>
    <xf numFmtId="0" fontId="1" fillId="0" borderId="0" xfId="0" applyFont="1"/>
    <xf numFmtId="4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2" borderId="11" xfId="0" applyFont="1" applyFill="1" applyBorder="1"/>
    <xf numFmtId="0" fontId="10" fillId="2" borderId="12" xfId="0" applyFont="1" applyFill="1" applyBorder="1"/>
    <xf numFmtId="0" fontId="10" fillId="2" borderId="13" xfId="0" applyFont="1" applyFill="1" applyBorder="1"/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5" fontId="9" fillId="2" borderId="6" xfId="1" applyNumberFormat="1" applyFont="1" applyFill="1" applyBorder="1"/>
    <xf numFmtId="0" fontId="9" fillId="3" borderId="1" xfId="1" applyNumberFormat="1" applyFont="1" applyFill="1" applyBorder="1"/>
    <xf numFmtId="0" fontId="9" fillId="3" borderId="7" xfId="1" applyNumberFormat="1" applyFont="1" applyFill="1" applyBorder="1"/>
    <xf numFmtId="165" fontId="9" fillId="2" borderId="8" xfId="1" applyNumberFormat="1" applyFont="1" applyFill="1" applyBorder="1"/>
    <xf numFmtId="0" fontId="9" fillId="3" borderId="9" xfId="1" applyNumberFormat="1" applyFont="1" applyFill="1" applyBorder="1"/>
    <xf numFmtId="0" fontId="9" fillId="3" borderId="9" xfId="0" applyFont="1" applyFill="1" applyBorder="1"/>
    <xf numFmtId="0" fontId="9" fillId="3" borderId="10" xfId="1" applyNumberFormat="1" applyFont="1" applyFill="1" applyBorder="1"/>
    <xf numFmtId="0" fontId="10" fillId="2" borderId="14" xfId="0" applyFont="1" applyFill="1" applyBorder="1"/>
    <xf numFmtId="0" fontId="10" fillId="3" borderId="1" xfId="0" applyFont="1" applyFill="1" applyBorder="1"/>
    <xf numFmtId="0" fontId="10" fillId="3" borderId="15" xfId="0" applyFont="1" applyFill="1" applyBorder="1"/>
    <xf numFmtId="43" fontId="10" fillId="3" borderId="16" xfId="0" applyNumberFormat="1" applyFont="1" applyFill="1" applyBorder="1"/>
    <xf numFmtId="2" fontId="2" fillId="3" borderId="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0" fillId="3" borderId="17" xfId="0" applyFont="1" applyFill="1" applyBorder="1"/>
    <xf numFmtId="0" fontId="10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2" borderId="3" xfId="0" applyFont="1" applyFill="1" applyBorder="1"/>
    <xf numFmtId="0" fontId="11" fillId="2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 applyProtection="1">
      <alignment horizontal="center"/>
    </xf>
    <xf numFmtId="0" fontId="2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Эмпирическая гистограмма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914000000000001E-2"/>
          <c:y val="6.1726000000000003E-2"/>
          <c:w val="0.95716599999999996"/>
          <c:h val="0.8448670000000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'Расщепление данных'!$F$2</c:f>
              <c:strCache>
                <c:ptCount val="1"/>
                <c:pt idx="0">
                  <c:v>Эмпирическая частота</c:v>
                </c:pt>
              </c:strCache>
            </c:strRef>
          </c:tx>
          <c:spPr>
            <a:prstGeom prst="rect">
              <a:avLst/>
            </a:prstGeom>
            <a:solidFill>
              <a:schemeClr val="accent6">
                <a:shade val="6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'Расщепление данных'!$E$3:$E$39</c:f>
              <c:numCache>
                <c:formatCode>0.00</c:formatCode>
                <c:ptCount val="37"/>
                <c:pt idx="0">
                  <c:v>-3.2188758248682006</c:v>
                </c:pt>
                <c:pt idx="1">
                  <c:v>-2.9897554672791715</c:v>
                </c:pt>
                <c:pt idx="2">
                  <c:v>-2.7606351096901425</c:v>
                </c:pt>
                <c:pt idx="3">
                  <c:v>-2.5315147521011134</c:v>
                </c:pt>
                <c:pt idx="4">
                  <c:v>-2.3023943945120848</c:v>
                </c:pt>
                <c:pt idx="5">
                  <c:v>-2.0732740369230553</c:v>
                </c:pt>
                <c:pt idx="6">
                  <c:v>-1.8441536793340267</c:v>
                </c:pt>
                <c:pt idx="7">
                  <c:v>-1.6150333217449977</c:v>
                </c:pt>
                <c:pt idx="8">
                  <c:v>-1.3859129641559687</c:v>
                </c:pt>
                <c:pt idx="9">
                  <c:v>-1.1567926065669396</c:v>
                </c:pt>
                <c:pt idx="10">
                  <c:v>-0.92767224897791056</c:v>
                </c:pt>
                <c:pt idx="11">
                  <c:v>-0.69855189138888152</c:v>
                </c:pt>
                <c:pt idx="12">
                  <c:v>-0.46943153379985292</c:v>
                </c:pt>
                <c:pt idx="13">
                  <c:v>-0.24031117621082387</c:v>
                </c:pt>
                <c:pt idx="14">
                  <c:v>-1.1190818621794829E-2</c:v>
                </c:pt>
                <c:pt idx="15">
                  <c:v>0.21792953896723422</c:v>
                </c:pt>
                <c:pt idx="16">
                  <c:v>0.44704989655626326</c:v>
                </c:pt>
                <c:pt idx="17">
                  <c:v>0.6761702541452923</c:v>
                </c:pt>
                <c:pt idx="18">
                  <c:v>0.90529061173432135</c:v>
                </c:pt>
                <c:pt idx="19">
                  <c:v>1.1344109693233499</c:v>
                </c:pt>
                <c:pt idx="20">
                  <c:v>1.3635313269123794</c:v>
                </c:pt>
                <c:pt idx="21">
                  <c:v>1.592651684501408</c:v>
                </c:pt>
                <c:pt idx="22">
                  <c:v>1.8217720420904375</c:v>
                </c:pt>
                <c:pt idx="23">
                  <c:v>2.0508923996794661</c:v>
                </c:pt>
                <c:pt idx="24">
                  <c:v>2.2800127572684947</c:v>
                </c:pt>
                <c:pt idx="25">
                  <c:v>2.5091331148575242</c:v>
                </c:pt>
                <c:pt idx="26">
                  <c:v>2.7382534724465528</c:v>
                </c:pt>
                <c:pt idx="27">
                  <c:v>2.9673738300355823</c:v>
                </c:pt>
                <c:pt idx="28">
                  <c:v>3.1964941876246109</c:v>
                </c:pt>
                <c:pt idx="29">
                  <c:v>3.4256145452136404</c:v>
                </c:pt>
                <c:pt idx="30">
                  <c:v>3.654734902802669</c:v>
                </c:pt>
                <c:pt idx="31">
                  <c:v>3.8838552603916985</c:v>
                </c:pt>
                <c:pt idx="32">
                  <c:v>4.1129756179807266</c:v>
                </c:pt>
                <c:pt idx="33">
                  <c:v>4.3420959755697552</c:v>
                </c:pt>
                <c:pt idx="34">
                  <c:v>4.5712163331587856</c:v>
                </c:pt>
                <c:pt idx="35">
                  <c:v>4.8003366907478142</c:v>
                </c:pt>
                <c:pt idx="36">
                  <c:v>4.8648942593806757</c:v>
                </c:pt>
              </c:numCache>
            </c:numRef>
          </c:cat>
          <c:val>
            <c:numRef>
              <c:f>'Расщепление данных'!$F$4:$F$39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11</c:v>
                </c:pt>
                <c:pt idx="19">
                  <c:v>12</c:v>
                </c:pt>
                <c:pt idx="20">
                  <c:v>17</c:v>
                </c:pt>
                <c:pt idx="21">
                  <c:v>24</c:v>
                </c:pt>
                <c:pt idx="22">
                  <c:v>26</c:v>
                </c:pt>
                <c:pt idx="23">
                  <c:v>26</c:v>
                </c:pt>
                <c:pt idx="24">
                  <c:v>30</c:v>
                </c:pt>
                <c:pt idx="25">
                  <c:v>31</c:v>
                </c:pt>
                <c:pt idx="26">
                  <c:v>35</c:v>
                </c:pt>
                <c:pt idx="27">
                  <c:v>53</c:v>
                </c:pt>
                <c:pt idx="28">
                  <c:v>38</c:v>
                </c:pt>
                <c:pt idx="29">
                  <c:v>45</c:v>
                </c:pt>
                <c:pt idx="30">
                  <c:v>51</c:v>
                </c:pt>
                <c:pt idx="31">
                  <c:v>61</c:v>
                </c:pt>
                <c:pt idx="32">
                  <c:v>68</c:v>
                </c:pt>
                <c:pt idx="33">
                  <c:v>191</c:v>
                </c:pt>
                <c:pt idx="34">
                  <c:v>428</c:v>
                </c:pt>
                <c:pt idx="3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DD41-8084-83633431E16F}"/>
            </c:ext>
          </c:extLst>
        </c:ser>
        <c:ser>
          <c:idx val="1"/>
          <c:order val="1"/>
          <c:tx>
            <c:strRef>
              <c:f>'Расщепление данных'!$H$2</c:f>
              <c:strCache>
                <c:ptCount val="1"/>
                <c:pt idx="0">
                  <c:v>Частота после оптимизации</c:v>
                </c:pt>
              </c:strCache>
            </c:strRef>
          </c:tx>
          <c:spPr>
            <a:prstGeom prst="rect">
              <a:avLst/>
            </a:prstGeom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'Расщепление данных'!$E$3:$E$39</c:f>
              <c:numCache>
                <c:formatCode>0.00</c:formatCode>
                <c:ptCount val="37"/>
                <c:pt idx="0">
                  <c:v>-3.2188758248682006</c:v>
                </c:pt>
                <c:pt idx="1">
                  <c:v>-2.9897554672791715</c:v>
                </c:pt>
                <c:pt idx="2">
                  <c:v>-2.7606351096901425</c:v>
                </c:pt>
                <c:pt idx="3">
                  <c:v>-2.5315147521011134</c:v>
                </c:pt>
                <c:pt idx="4">
                  <c:v>-2.3023943945120848</c:v>
                </c:pt>
                <c:pt idx="5">
                  <c:v>-2.0732740369230553</c:v>
                </c:pt>
                <c:pt idx="6">
                  <c:v>-1.8441536793340267</c:v>
                </c:pt>
                <c:pt idx="7">
                  <c:v>-1.6150333217449977</c:v>
                </c:pt>
                <c:pt idx="8">
                  <c:v>-1.3859129641559687</c:v>
                </c:pt>
                <c:pt idx="9">
                  <c:v>-1.1567926065669396</c:v>
                </c:pt>
                <c:pt idx="10">
                  <c:v>-0.92767224897791056</c:v>
                </c:pt>
                <c:pt idx="11">
                  <c:v>-0.69855189138888152</c:v>
                </c:pt>
                <c:pt idx="12">
                  <c:v>-0.46943153379985292</c:v>
                </c:pt>
                <c:pt idx="13">
                  <c:v>-0.24031117621082387</c:v>
                </c:pt>
                <c:pt idx="14">
                  <c:v>-1.1190818621794829E-2</c:v>
                </c:pt>
                <c:pt idx="15">
                  <c:v>0.21792953896723422</c:v>
                </c:pt>
                <c:pt idx="16">
                  <c:v>0.44704989655626326</c:v>
                </c:pt>
                <c:pt idx="17">
                  <c:v>0.6761702541452923</c:v>
                </c:pt>
                <c:pt idx="18">
                  <c:v>0.90529061173432135</c:v>
                </c:pt>
                <c:pt idx="19">
                  <c:v>1.1344109693233499</c:v>
                </c:pt>
                <c:pt idx="20">
                  <c:v>1.3635313269123794</c:v>
                </c:pt>
                <c:pt idx="21">
                  <c:v>1.592651684501408</c:v>
                </c:pt>
                <c:pt idx="22">
                  <c:v>1.8217720420904375</c:v>
                </c:pt>
                <c:pt idx="23">
                  <c:v>2.0508923996794661</c:v>
                </c:pt>
                <c:pt idx="24">
                  <c:v>2.2800127572684947</c:v>
                </c:pt>
                <c:pt idx="25">
                  <c:v>2.5091331148575242</c:v>
                </c:pt>
                <c:pt idx="26">
                  <c:v>2.7382534724465528</c:v>
                </c:pt>
                <c:pt idx="27">
                  <c:v>2.9673738300355823</c:v>
                </c:pt>
                <c:pt idx="28">
                  <c:v>3.1964941876246109</c:v>
                </c:pt>
                <c:pt idx="29">
                  <c:v>3.4256145452136404</c:v>
                </c:pt>
                <c:pt idx="30">
                  <c:v>3.654734902802669</c:v>
                </c:pt>
                <c:pt idx="31">
                  <c:v>3.8838552603916985</c:v>
                </c:pt>
                <c:pt idx="32">
                  <c:v>4.1129756179807266</c:v>
                </c:pt>
                <c:pt idx="33">
                  <c:v>4.3420959755697552</c:v>
                </c:pt>
                <c:pt idx="34">
                  <c:v>4.5712163331587856</c:v>
                </c:pt>
                <c:pt idx="35">
                  <c:v>4.8003366907478142</c:v>
                </c:pt>
                <c:pt idx="36">
                  <c:v>4.8648942593806757</c:v>
                </c:pt>
              </c:numCache>
            </c:numRef>
          </c:cat>
          <c:val>
            <c:numRef>
              <c:f>'Расщепление данных'!$H$4:$H$39</c:f>
              <c:numCache>
                <c:formatCode>_-* #\ ##0.0\ _₽_-;\-* #\ ##0.0\ _₽_-;_-* "-"??\ _₽_-;_-@_-</c:formatCode>
                <c:ptCount val="36"/>
                <c:pt idx="0">
                  <c:v>3.7596747442418615E-2</c:v>
                </c:pt>
                <c:pt idx="1">
                  <c:v>6.4557568632861537E-2</c:v>
                </c:pt>
                <c:pt idx="2">
                  <c:v>0.1081008098280424</c:v>
                </c:pt>
                <c:pt idx="3">
                  <c:v>0.17652070351902943</c:v>
                </c:pt>
                <c:pt idx="4">
                  <c:v>0.28109123267630337</c:v>
                </c:pt>
                <c:pt idx="5">
                  <c:v>0.43649967536035206</c:v>
                </c:pt>
                <c:pt idx="6">
                  <c:v>0.66100622538642462</c:v>
                </c:pt>
                <c:pt idx="7">
                  <c:v>0.9761401981513671</c:v>
                </c:pt>
                <c:pt idx="8">
                  <c:v>1.4057364023007954</c:v>
                </c:pt>
                <c:pt idx="9">
                  <c:v>1.974152286908283</c:v>
                </c:pt>
                <c:pt idx="10">
                  <c:v>2.7036003699907987</c:v>
                </c:pt>
                <c:pt idx="11">
                  <c:v>3.6106837158381495</c:v>
                </c:pt>
                <c:pt idx="12">
                  <c:v>4.7024211261480975</c:v>
                </c:pt>
                <c:pt idx="13">
                  <c:v>5.9722604760618268</c:v>
                </c:pt>
                <c:pt idx="14">
                  <c:v>7.3967542472888148</c:v>
                </c:pt>
                <c:pt idx="15">
                  <c:v>8.933656220489695</c:v>
                </c:pt>
                <c:pt idx="16">
                  <c:v>10.522154264058017</c:v>
                </c:pt>
                <c:pt idx="17">
                  <c:v>12.08580191618767</c:v>
                </c:pt>
                <c:pt idx="18">
                  <c:v>13.538616311079473</c:v>
                </c:pt>
                <c:pt idx="19">
                  <c:v>14.795226407953095</c:v>
                </c:pt>
                <c:pt idx="20">
                  <c:v>15.787717033634536</c:v>
                </c:pt>
                <c:pt idx="21">
                  <c:v>16.49564563812875</c:v>
                </c:pt>
                <c:pt idx="22">
                  <c:v>17.000140386775868</c:v>
                </c:pt>
                <c:pt idx="23">
                  <c:v>17.570495630949438</c:v>
                </c:pt>
                <c:pt idx="24">
                  <c:v>18.767381645876156</c:v>
                </c:pt>
                <c:pt idx="25">
                  <c:v>21.490398126506648</c:v>
                </c:pt>
                <c:pt idx="26">
                  <c:v>26.834257762883993</c:v>
                </c:pt>
                <c:pt idx="27">
                  <c:v>35.630336149742391</c:v>
                </c:pt>
                <c:pt idx="28">
                  <c:v>47.731440762662089</c:v>
                </c:pt>
                <c:pt idx="29">
                  <c:v>61.411706507005022</c:v>
                </c:pt>
                <c:pt idx="30">
                  <c:v>73.441372277071366</c:v>
                </c:pt>
                <c:pt idx="31">
                  <c:v>80.1393035892022</c:v>
                </c:pt>
                <c:pt idx="32">
                  <c:v>79.020265581252261</c:v>
                </c:pt>
                <c:pt idx="33">
                  <c:v>195.73563092005315</c:v>
                </c:pt>
                <c:pt idx="34">
                  <c:v>418.97978428088584</c:v>
                </c:pt>
                <c:pt idx="35">
                  <c:v>93.535234279965835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DD41-8084-83633431E16F}"/>
            </c:ext>
          </c:extLst>
        </c:ser>
        <c:ser>
          <c:idx val="2"/>
          <c:order val="2"/>
          <c:tx>
            <c:strRef>
              <c:f>'Расщепление данных'!$J$2</c:f>
              <c:strCache>
                <c:ptCount val="1"/>
                <c:pt idx="0">
                  <c:v>Частота до оптимизацией</c:v>
                </c:pt>
              </c:strCache>
            </c:strRef>
          </c:tx>
          <c:spPr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'Расщепление данных'!$E$3:$E$39</c:f>
              <c:numCache>
                <c:formatCode>0.00</c:formatCode>
                <c:ptCount val="37"/>
                <c:pt idx="0">
                  <c:v>-3.2188758248682006</c:v>
                </c:pt>
                <c:pt idx="1">
                  <c:v>-2.9897554672791715</c:v>
                </c:pt>
                <c:pt idx="2">
                  <c:v>-2.7606351096901425</c:v>
                </c:pt>
                <c:pt idx="3">
                  <c:v>-2.5315147521011134</c:v>
                </c:pt>
                <c:pt idx="4">
                  <c:v>-2.3023943945120848</c:v>
                </c:pt>
                <c:pt idx="5">
                  <c:v>-2.0732740369230553</c:v>
                </c:pt>
                <c:pt idx="6">
                  <c:v>-1.8441536793340267</c:v>
                </c:pt>
                <c:pt idx="7">
                  <c:v>-1.6150333217449977</c:v>
                </c:pt>
                <c:pt idx="8">
                  <c:v>-1.3859129641559687</c:v>
                </c:pt>
                <c:pt idx="9">
                  <c:v>-1.1567926065669396</c:v>
                </c:pt>
                <c:pt idx="10">
                  <c:v>-0.92767224897791056</c:v>
                </c:pt>
                <c:pt idx="11">
                  <c:v>-0.69855189138888152</c:v>
                </c:pt>
                <c:pt idx="12">
                  <c:v>-0.46943153379985292</c:v>
                </c:pt>
                <c:pt idx="13">
                  <c:v>-0.24031117621082387</c:v>
                </c:pt>
                <c:pt idx="14">
                  <c:v>-1.1190818621794829E-2</c:v>
                </c:pt>
                <c:pt idx="15">
                  <c:v>0.21792953896723422</c:v>
                </c:pt>
                <c:pt idx="16">
                  <c:v>0.44704989655626326</c:v>
                </c:pt>
                <c:pt idx="17">
                  <c:v>0.6761702541452923</c:v>
                </c:pt>
                <c:pt idx="18">
                  <c:v>0.90529061173432135</c:v>
                </c:pt>
                <c:pt idx="19">
                  <c:v>1.1344109693233499</c:v>
                </c:pt>
                <c:pt idx="20">
                  <c:v>1.3635313269123794</c:v>
                </c:pt>
                <c:pt idx="21">
                  <c:v>1.592651684501408</c:v>
                </c:pt>
                <c:pt idx="22">
                  <c:v>1.8217720420904375</c:v>
                </c:pt>
                <c:pt idx="23">
                  <c:v>2.0508923996794661</c:v>
                </c:pt>
                <c:pt idx="24">
                  <c:v>2.2800127572684947</c:v>
                </c:pt>
                <c:pt idx="25">
                  <c:v>2.5091331148575242</c:v>
                </c:pt>
                <c:pt idx="26">
                  <c:v>2.7382534724465528</c:v>
                </c:pt>
                <c:pt idx="27">
                  <c:v>2.9673738300355823</c:v>
                </c:pt>
                <c:pt idx="28">
                  <c:v>3.1964941876246109</c:v>
                </c:pt>
                <c:pt idx="29">
                  <c:v>3.4256145452136404</c:v>
                </c:pt>
                <c:pt idx="30">
                  <c:v>3.654734902802669</c:v>
                </c:pt>
                <c:pt idx="31">
                  <c:v>3.8838552603916985</c:v>
                </c:pt>
                <c:pt idx="32">
                  <c:v>4.1129756179807266</c:v>
                </c:pt>
                <c:pt idx="33">
                  <c:v>4.3420959755697552</c:v>
                </c:pt>
                <c:pt idx="34">
                  <c:v>4.5712163331587856</c:v>
                </c:pt>
                <c:pt idx="35">
                  <c:v>4.8003366907478142</c:v>
                </c:pt>
                <c:pt idx="36">
                  <c:v>4.8648942593806757</c:v>
                </c:pt>
              </c:numCache>
            </c:numRef>
          </c:cat>
          <c:val>
            <c:numRef>
              <c:f>'Расщепление данных'!$J$4:$J$39</c:f>
              <c:numCache>
                <c:formatCode>General</c:formatCode>
                <c:ptCount val="36"/>
                <c:pt idx="0">
                  <c:v>6.766899396843889E-52</c:v>
                </c:pt>
                <c:pt idx="1">
                  <c:v>4.2154203027038609E-48</c:v>
                </c:pt>
                <c:pt idx="2">
                  <c:v>1.8941639144521024E-44</c:v>
                </c:pt>
                <c:pt idx="3">
                  <c:v>6.1399731817602192E-41</c:v>
                </c:pt>
                <c:pt idx="4">
                  <c:v>1.4359500428574624E-37</c:v>
                </c:pt>
                <c:pt idx="5">
                  <c:v>2.4232231216087245E-34</c:v>
                </c:pt>
                <c:pt idx="6">
                  <c:v>2.9511562493661622E-31</c:v>
                </c:pt>
                <c:pt idx="7">
                  <c:v>2.5942163488634551E-28</c:v>
                </c:pt>
                <c:pt idx="8">
                  <c:v>1.6463173408410392E-25</c:v>
                </c:pt>
                <c:pt idx="9">
                  <c:v>7.543988224054143E-23</c:v>
                </c:pt>
                <c:pt idx="10">
                  <c:v>2.4966899601290269E-20</c:v>
                </c:pt>
                <c:pt idx="11">
                  <c:v>5.9691245888007775E-18</c:v>
                </c:pt>
                <c:pt idx="12">
                  <c:v>1.0312317529333448E-15</c:v>
                </c:pt>
                <c:pt idx="13">
                  <c:v>1.2877462241730086E-13</c:v>
                </c:pt>
                <c:pt idx="14">
                  <c:v>1.1627155212975913E-11</c:v>
                </c:pt>
                <c:pt idx="15">
                  <c:v>7.5934445093353645E-10</c:v>
                </c:pt>
                <c:pt idx="16">
                  <c:v>3.5883209350755961E-8</c:v>
                </c:pt>
                <c:pt idx="17">
                  <c:v>1.2274587957190169E-6</c:v>
                </c:pt>
                <c:pt idx="18">
                  <c:v>3.0406857119362339E-5</c:v>
                </c:pt>
                <c:pt idx="19">
                  <c:v>5.457306225562364E-4</c:v>
                </c:pt>
                <c:pt idx="20">
                  <c:v>7.099451229478638E-3</c:v>
                </c:pt>
                <c:pt idx="21">
                  <c:v>6.6974358453901831E-2</c:v>
                </c:pt>
                <c:pt idx="22">
                  <c:v>0.4583766682925835</c:v>
                </c:pt>
                <c:pt idx="23">
                  <c:v>2.2769256558271174</c:v>
                </c:pt>
                <c:pt idx="24">
                  <c:v>8.2120769599467103</c:v>
                </c:pt>
                <c:pt idx="25">
                  <c:v>21.511821813054286</c:v>
                </c:pt>
                <c:pt idx="26">
                  <c:v>40.938734011586462</c:v>
                </c:pt>
                <c:pt idx="27">
                  <c:v>56.611331415158872</c:v>
                </c:pt>
                <c:pt idx="28">
                  <c:v>56.888532807436803</c:v>
                </c:pt>
                <c:pt idx="29">
                  <c:v>41.543120857257605</c:v>
                </c:pt>
                <c:pt idx="30">
                  <c:v>22.043856640010631</c:v>
                </c:pt>
                <c:pt idx="31">
                  <c:v>8.5840879917658128</c:v>
                </c:pt>
                <c:pt idx="32">
                  <c:v>17.932813106057893</c:v>
                </c:pt>
                <c:pt idx="33">
                  <c:v>190.06409947695283</c:v>
                </c:pt>
                <c:pt idx="34">
                  <c:v>501.21371848567611</c:v>
                </c:pt>
                <c:pt idx="35">
                  <c:v>167.94956138718646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4-DD41-8084-836334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5181312"/>
        <c:axId val="955183832"/>
      </c:barChart>
      <c:catAx>
        <c:axId val="9551813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183832"/>
        <c:crosses val="autoZero"/>
        <c:auto val="1"/>
        <c:lblAlgn val="ctr"/>
        <c:lblOffset val="100"/>
        <c:noMultiLvlLbl val="0"/>
      </c:catAx>
      <c:valAx>
        <c:axId val="95518383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181312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Распределения смесей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'Расщепление данных'!$G$64</c:f>
              <c:strCache>
                <c:ptCount val="1"/>
                <c:pt idx="0">
                  <c:v>Общая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данных'!$G$65:$G$195</c:f>
              <c:numCache>
                <c:formatCode>General</c:formatCode>
                <c:ptCount val="131"/>
                <c:pt idx="0">
                  <c:v>5.6665571024234973E-2</c:v>
                </c:pt>
                <c:pt idx="1">
                  <c:v>5.8004449642293579E-2</c:v>
                </c:pt>
                <c:pt idx="2">
                  <c:v>5.9367697398956538E-2</c:v>
                </c:pt>
                <c:pt idx="3">
                  <c:v>6.0756119729519852E-2</c:v>
                </c:pt>
                <c:pt idx="4">
                  <c:v>6.2170444735750313E-2</c:v>
                </c:pt>
                <c:pt idx="5">
                  <c:v>6.3611294905695198E-2</c:v>
                </c:pt>
                <c:pt idx="6">
                  <c:v>6.5079156763769075E-2</c:v>
                </c:pt>
                <c:pt idx="7">
                  <c:v>6.6574348755228385E-2</c:v>
                </c:pt>
                <c:pt idx="8">
                  <c:v>6.8096987739635628E-2</c:v>
                </c:pt>
                <c:pt idx="9">
                  <c:v>6.9646954537795569E-2</c:v>
                </c:pt>
                <c:pt idx="10">
                  <c:v>7.1223859044082849E-2</c:v>
                </c:pt>
                <c:pt idx="11">
                  <c:v>7.2827005479111917E-2</c:v>
                </c:pt>
                <c:pt idx="12">
                  <c:v>7.4455358414277639E-2</c:v>
                </c:pt>
                <c:pt idx="13">
                  <c:v>7.6107510247741331E-2</c:v>
                </c:pt>
                <c:pt idx="14">
                  <c:v>7.7781650848901415E-2</c:v>
                </c:pt>
                <c:pt idx="15">
                  <c:v>7.9475540113321114E-2</c:v>
                </c:pt>
                <c:pt idx="16">
                  <c:v>8.1186484180693519E-2</c:v>
                </c:pt>
                <c:pt idx="17">
                  <c:v>8.2911316063155438E-2</c:v>
                </c:pt>
                <c:pt idx="18">
                  <c:v>8.4646381408859162E-2</c:v>
                </c:pt>
                <c:pt idx="19">
                  <c:v>8.6387530085290265E-2</c:v>
                </c:pt>
                <c:pt idx="20">
                  <c:v>8.8130114207914834E-2</c:v>
                </c:pt>
                <c:pt idx="21">
                  <c:v>8.9868993162362215E-2</c:v>
                </c:pt>
                <c:pt idx="22">
                  <c:v>9.1598546073016596E-2</c:v>
                </c:pt>
                <c:pt idx="23">
                  <c:v>9.3312692058654362E-2</c:v>
                </c:pt>
                <c:pt idx="24">
                  <c:v>9.5004918488213214E-2</c:v>
                </c:pt>
                <c:pt idx="25">
                  <c:v>9.6668317309034205E-2</c:v>
                </c:pt>
                <c:pt idx="26">
                  <c:v>9.8295629368595344E-2</c:v>
                </c:pt>
                <c:pt idx="27">
                  <c:v>9.9879296491932848E-2</c:v>
                </c:pt>
                <c:pt idx="28">
                  <c:v>0.1014115209140819</c:v>
                </c:pt>
                <c:pt idx="29">
                  <c:v>0.10288433150374032</c:v>
                </c:pt>
                <c:pt idx="30">
                  <c:v>0.10428965605494361</c:v>
                </c:pt>
                <c:pt idx="31">
                  <c:v>0.105619398771936</c:v>
                </c:pt>
                <c:pt idx="32">
                  <c:v>0.10686552193270213</c:v>
                </c:pt>
                <c:pt idx="33">
                  <c:v>0.10802013059273449</c:v>
                </c:pt>
                <c:pt idx="34">
                  <c:v>0.1090755590862425</c:v>
                </c:pt>
                <c:pt idx="35">
                  <c:v>0.11002445800046602</c:v>
                </c:pt>
                <c:pt idx="36">
                  <c:v>0.1108598802428632</c:v>
                </c:pt>
                <c:pt idx="37">
                  <c:v>0.111575364792925</c:v>
                </c:pt>
                <c:pt idx="38">
                  <c:v>0.11216501673177696</c:v>
                </c:pt>
                <c:pt idx="39">
                  <c:v>0.11262358217436938</c:v>
                </c:pt>
                <c:pt idx="40">
                  <c:v>0.11294651679094414</c:v>
                </c:pt>
                <c:pt idx="41">
                  <c:v>0.11313004669580828</c:v>
                </c:pt>
                <c:pt idx="42">
                  <c:v>0.1131712206006405</c:v>
                </c:pt>
                <c:pt idx="43">
                  <c:v>0.11306795227423494</c:v>
                </c:pt>
                <c:pt idx="44">
                  <c:v>0.11281905251765667</c:v>
                </c:pt>
                <c:pt idx="45">
                  <c:v>0.1124242500495162</c:v>
                </c:pt>
                <c:pt idx="46">
                  <c:v>0.11188420089620119</c:v>
                </c:pt>
                <c:pt idx="47">
                  <c:v>0.11120048609175279</c:v>
                </c:pt>
                <c:pt idx="48">
                  <c:v>0.1103755977066767</c:v>
                </c:pt>
                <c:pt idx="49">
                  <c:v>0.10941291343923307</c:v>
                </c:pt>
                <c:pt idx="50">
                  <c:v>0.1083166602115631</c:v>
                </c:pt>
                <c:pt idx="51">
                  <c:v>0.10709186741144537</c:v>
                </c:pt>
                <c:pt idx="52">
                  <c:v>0.10574431060390063</c:v>
                </c:pt>
                <c:pt idx="53">
                  <c:v>0.10428044670107274</c:v>
                </c:pt>
                <c:pt idx="54">
                  <c:v>0.10270734172015684</c:v>
                </c:pt>
                <c:pt idx="55">
                  <c:v>0.10103259237462014</c:v>
                </c:pt>
                <c:pt idx="56">
                  <c:v>9.9264242831287181E-2</c:v>
                </c:pt>
                <c:pt idx="57">
                  <c:v>9.7410698023542575E-2</c:v>
                </c:pt>
                <c:pt idx="58">
                  <c:v>9.5480634938263115E-2</c:v>
                </c:pt>
                <c:pt idx="59">
                  <c:v>9.3482913291218162E-2</c:v>
                </c:pt>
                <c:pt idx="60">
                  <c:v>9.1426486973510246E-2</c:v>
                </c:pt>
                <c:pt idx="61">
                  <c:v>8.9320317591791626E-2</c:v>
                </c:pt>
                <c:pt idx="62">
                  <c:v>8.7173291339788989E-2</c:v>
                </c:pt>
                <c:pt idx="63">
                  <c:v>8.4994140331015683E-2</c:v>
                </c:pt>
                <c:pt idx="64">
                  <c:v>8.279136939577858E-2</c:v>
                </c:pt>
                <c:pt idx="65">
                  <c:v>8.0573189203470161E-2</c:v>
                </c:pt>
                <c:pt idx="66">
                  <c:v>7.8347456417601699E-2</c:v>
                </c:pt>
                <c:pt idx="67">
                  <c:v>7.6121621430207426E-2</c:v>
                </c:pt>
                <c:pt idx="68">
                  <c:v>7.3902684058199442E-2</c:v>
                </c:pt>
                <c:pt idx="69">
                  <c:v>7.1697157420953811E-2</c:v>
                </c:pt>
                <c:pt idx="70">
                  <c:v>6.9511040059601098E-2</c:v>
                </c:pt>
                <c:pt idx="71">
                  <c:v>6.7349796207600968E-2</c:v>
                </c:pt>
                <c:pt idx="72">
                  <c:v>6.5218343982224869E-2</c:v>
                </c:pt>
                <c:pt idx="73">
                  <c:v>6.3121051140117346E-2</c:v>
                </c:pt>
                <c:pt idx="74">
                  <c:v>6.1061737929208965E-2</c:v>
                </c:pt>
                <c:pt idx="75">
                  <c:v>5.9043686475443634E-2</c:v>
                </c:pt>
                <c:pt idx="76">
                  <c:v>5.7069656067042243E-2</c:v>
                </c:pt>
                <c:pt idx="77">
                  <c:v>5.5141903641813921E-2</c:v>
                </c:pt>
                <c:pt idx="78">
                  <c:v>5.3262208744292404E-2</c:v>
                </c:pt>
                <c:pt idx="79">
                  <c:v>5.1431902198706525E-2</c:v>
                </c:pt>
                <c:pt idx="80">
                  <c:v>4.9651897740052214E-2</c:v>
                </c:pt>
                <c:pt idx="81">
                  <c:v>4.7922725857528006E-2</c:v>
                </c:pt>
                <c:pt idx="82">
                  <c:v>4.6244569130741431E-2</c:v>
                </c:pt>
                <c:pt idx="83">
                  <c:v>4.461729837757402E-2</c:v>
                </c:pt>
                <c:pt idx="84">
                  <c:v>4.3040508981445347E-2</c:v>
                </c:pt>
                <c:pt idx="85">
                  <c:v>4.1513556822882554E-2</c:v>
                </c:pt>
                <c:pt idx="86">
                  <c:v>4.0035593303707699E-2</c:v>
                </c:pt>
                <c:pt idx="87">
                  <c:v>3.8605599019760448E-2</c:v>
                </c:pt>
                <c:pt idx="88">
                  <c:v>3.7222415707928655E-2</c:v>
                </c:pt>
                <c:pt idx="89">
                  <c:v>3.588477616355383E-2</c:v>
                </c:pt>
                <c:pt idx="90">
                  <c:v>3.459133189336857E-2</c:v>
                </c:pt>
                <c:pt idx="91">
                  <c:v>3.3340678335570542E-2</c:v>
                </c:pt>
                <c:pt idx="92">
                  <c:v>3.2131377541220085E-2</c:v>
                </c:pt>
                <c:pt idx="93">
                  <c:v>3.0961978268872141E-2</c:v>
                </c:pt>
                <c:pt idx="94">
                  <c:v>2.9831033496459353E-2</c:v>
                </c:pt>
                <c:pt idx="95">
                  <c:v>2.8737115400394423E-2</c:v>
                </c:pt>
                <c:pt idx="96">
                  <c:v>2.7678827891339429E-2</c:v>
                </c:pt>
                <c:pt idx="97">
                  <c:v>2.6654816828976254E-2</c:v>
                </c:pt>
                <c:pt idx="98">
                  <c:v>2.5663778064464682E-2</c:v>
                </c:pt>
                <c:pt idx="99">
                  <c:v>2.4704463479307898E-2</c:v>
                </c:pt>
                <c:pt idx="100">
                  <c:v>2.3775685203403816E-2</c:v>
                </c:pt>
                <c:pt idx="101">
                  <c:v>2.2876318203593225E-2</c:v>
                </c:pt>
                <c:pt idx="102">
                  <c:v>2.2005301437555642E-2</c:v>
                </c:pt>
                <c:pt idx="103">
                  <c:v>2.1161637767024885E-2</c:v>
                </c:pt>
                <c:pt idx="104">
                  <c:v>2.0344392819626609E-2</c:v>
                </c:pt>
                <c:pt idx="105">
                  <c:v>1.9552692980791608E-2</c:v>
                </c:pt>
                <c:pt idx="106">
                  <c:v>1.8785722686797329E-2</c:v>
                </c:pt>
                <c:pt idx="107">
                  <c:v>1.8042721177626168E-2</c:v>
                </c:pt>
                <c:pt idx="108">
                  <c:v>1.732297885456037E-2</c:v>
                </c:pt>
                <c:pt idx="109">
                  <c:v>1.6625833372772056E-2</c:v>
                </c:pt>
                <c:pt idx="110">
                  <c:v>1.5950665584070513E-2</c:v>
                </c:pt>
                <c:pt idx="111">
                  <c:v>1.5296895429838558E-2</c:v>
                </c:pt>
                <c:pt idx="112">
                  <c:v>1.4663977869366161E-2</c:v>
                </c:pt>
                <c:pt idx="113">
                  <c:v>1.4051398914554095E-2</c:v>
                </c:pt>
                <c:pt idx="114">
                  <c:v>1.3458671828536117E-2</c:v>
                </c:pt>
                <c:pt idx="115">
                  <c:v>1.2885333533322949E-2</c:v>
                </c:pt>
                <c:pt idx="116">
                  <c:v>1.2330941260223965E-2</c:v>
                </c:pt>
                <c:pt idx="117">
                  <c:v>1.1795069466622746E-2</c:v>
                </c:pt>
                <c:pt idx="118">
                  <c:v>1.1277307033704654E-2</c:v>
                </c:pt>
                <c:pt idx="119">
                  <c:v>1.0777254751954206E-2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9-E946-9B25-FA32508E3386}"/>
            </c:ext>
          </c:extLst>
        </c:ser>
        <c:ser>
          <c:idx val="1"/>
          <c:order val="1"/>
          <c:tx>
            <c:strRef>
              <c:f>'Расщепление данных'!$H$64</c:f>
              <c:strCache>
                <c:ptCount val="1"/>
                <c:pt idx="0">
                  <c:v>Смесь 1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данных'!$H$65:$H$195</c:f>
              <c:numCache>
                <c:formatCode>General</c:formatCode>
                <c:ptCount val="131"/>
                <c:pt idx="0">
                  <c:v>2.9774374437830146E-3</c:v>
                </c:pt>
                <c:pt idx="1">
                  <c:v>3.3465444439013808E-3</c:v>
                </c:pt>
                <c:pt idx="2">
                  <c:v>3.7514175768708635E-3</c:v>
                </c:pt>
                <c:pt idx="3">
                  <c:v>4.1941028989749942E-3</c:v>
                </c:pt>
                <c:pt idx="4">
                  <c:v>4.6765718834753528E-3</c:v>
                </c:pt>
                <c:pt idx="5">
                  <c:v>5.2006904834796608E-3</c:v>
                </c:pt>
                <c:pt idx="6">
                  <c:v>5.7681860741329695E-3</c:v>
                </c:pt>
                <c:pt idx="7">
                  <c:v>6.3806125862367934E-3</c:v>
                </c:pt>
                <c:pt idx="8">
                  <c:v>7.0393142142132553E-3</c:v>
                </c:pt>
                <c:pt idx="9">
                  <c:v>7.7453881515019852E-3</c:v>
                </c:pt>
                <c:pt idx="10">
                  <c:v>8.499646874171804E-3</c:v>
                </c:pt>
                <c:pt idx="11">
                  <c:v>9.3025805567825016E-3</c:v>
                </c:pt>
                <c:pt idx="12">
                  <c:v>1.0154320261295095E-2</c:v>
                </c:pt>
                <c:pt idx="13">
                  <c:v>1.105460258802176E-2</c:v>
                </c:pt>
                <c:pt idx="14">
                  <c:v>1.2002736515179248E-2</c:v>
                </c:pt>
                <c:pt idx="15">
                  <c:v>1.2997573178608205E-2</c:v>
                </c:pt>
                <c:pt idx="16">
                  <c:v>1.4037479353853709E-2</c:v>
                </c:pt>
                <c:pt idx="17">
                  <c:v>1.5120315397515023E-2</c:v>
                </c:pt>
                <c:pt idx="18">
                  <c:v>1.6243418382309065E-2</c:v>
                </c:pt>
                <c:pt idx="19">
                  <c:v>1.7403591119765745E-2</c:v>
                </c:pt>
                <c:pt idx="20">
                  <c:v>1.8597097705421003E-2</c:v>
                </c:pt>
                <c:pt idx="21">
                  <c:v>1.9819666143803486E-2</c:v>
                </c:pt>
                <c:pt idx="22">
                  <c:v>2.1066498514944149E-2</c:v>
                </c:pt>
                <c:pt idx="23">
                  <c:v>2.2332289031624424E-2</c:v>
                </c:pt>
                <c:pt idx="24">
                  <c:v>2.3611250208710129E-2</c:v>
                </c:pt>
                <c:pt idx="25">
                  <c:v>2.4897147224814696E-2</c:v>
                </c:pt>
                <c:pt idx="26">
                  <c:v>2.6183340404816818E-2</c:v>
                </c:pt>
                <c:pt idx="27">
                  <c:v>2.7462835592500481E-2</c:v>
                </c:pt>
                <c:pt idx="28">
                  <c:v>2.8728342019253391E-2</c:v>
                </c:pt>
                <c:pt idx="29">
                  <c:v>2.9972337111127702E-2</c:v>
                </c:pt>
                <c:pt idx="30">
                  <c:v>3.1187137516621527E-2</c:v>
                </c:pt>
                <c:pt idx="31">
                  <c:v>3.2364975485373128E-2</c:v>
                </c:pt>
                <c:pt idx="32">
                  <c:v>3.3498079587653877E-2</c:v>
                </c:pt>
                <c:pt idx="33">
                  <c:v>3.4578758640047835E-2</c:v>
                </c:pt>
                <c:pt idx="34">
                  <c:v>3.559948759770603E-2</c:v>
                </c:pt>
                <c:pt idx="35">
                  <c:v>3.6552994091375961E-2</c:v>
                </c:pt>
                <c:pt idx="36">
                  <c:v>3.7432344230853676E-2</c:v>
                </c:pt>
                <c:pt idx="37">
                  <c:v>3.8231026267818644E-2</c:v>
                </c:pt>
                <c:pt idx="38">
                  <c:v>3.8943030711743633E-2</c:v>
                </c:pt>
                <c:pt idx="39">
                  <c:v>3.956292552353171E-2</c:v>
                </c:pt>
                <c:pt idx="40">
                  <c:v>4.0085925072740093E-2</c:v>
                </c:pt>
                <c:pt idx="41">
                  <c:v>4.0507951634914802E-2</c:v>
                </c:pt>
                <c:pt idx="42">
                  <c:v>4.0825688324086479E-2</c:v>
                </c:pt>
                <c:pt idx="43">
                  <c:v>4.1036622499496168E-2</c:v>
                </c:pt>
                <c:pt idx="44">
                  <c:v>4.1139078852042835E-2</c:v>
                </c:pt>
                <c:pt idx="45">
                  <c:v>4.1132241561047861E-2</c:v>
                </c:pt>
                <c:pt idx="46">
                  <c:v>4.1016165111452736E-2</c:v>
                </c:pt>
                <c:pt idx="47">
                  <c:v>4.0791773570827944E-2</c:v>
                </c:pt>
                <c:pt idx="48">
                  <c:v>4.0460848339612422E-2</c:v>
                </c:pt>
                <c:pt idx="49">
                  <c:v>4.0026004601724514E-2</c:v>
                </c:pt>
                <c:pt idx="50">
                  <c:v>3.9490656910996291E-2</c:v>
                </c:pt>
                <c:pt idx="51">
                  <c:v>3.8858974546850972E-2</c:v>
                </c:pt>
                <c:pt idx="52">
                  <c:v>3.8135827455634694E-2</c:v>
                </c:pt>
                <c:pt idx="53">
                  <c:v>3.7326723757828521E-2</c:v>
                </c:pt>
                <c:pt idx="54">
                  <c:v>3.6437739942353532E-2</c:v>
                </c:pt>
                <c:pt idx="55">
                  <c:v>3.5475444984340146E-2</c:v>
                </c:pt>
                <c:pt idx="56">
                  <c:v>3.4446819709787163E-2</c:v>
                </c:pt>
                <c:pt idx="57">
                  <c:v>3.3359172787987092E-2</c:v>
                </c:pt>
                <c:pt idx="58">
                  <c:v>3.2220054759764104E-2</c:v>
                </c:pt>
                <c:pt idx="59">
                  <c:v>3.1037171506560008E-2</c:v>
                </c:pt>
                <c:pt idx="60">
                  <c:v>2.9818298533137257E-2</c:v>
                </c:pt>
                <c:pt idx="61">
                  <c:v>2.8571197376777518E-2</c:v>
                </c:pt>
                <c:pt idx="62">
                  <c:v>2.7303535370645879E-2</c:v>
                </c:pt>
                <c:pt idx="63">
                  <c:v>2.6022809881369676E-2</c:v>
                </c:pt>
                <c:pt idx="64">
                  <c:v>2.4736278014191482E-2</c:v>
                </c:pt>
                <c:pt idx="65">
                  <c:v>2.3450892637056082E-2</c:v>
                </c:pt>
                <c:pt idx="66">
                  <c:v>2.2173245421621184E-2</c:v>
                </c:pt>
                <c:pt idx="67">
                  <c:v>2.0909517438556516E-2</c:v>
                </c:pt>
                <c:pt idx="68">
                  <c:v>1.9665437680685082E-2</c:v>
                </c:pt>
                <c:pt idx="69">
                  <c:v>1.8446249724497484E-2</c:v>
                </c:pt>
                <c:pt idx="70">
                  <c:v>1.7256686582072783E-2</c:v>
                </c:pt>
                <c:pt idx="71">
                  <c:v>1.6100953644888272E-2</c:v>
                </c:pt>
                <c:pt idx="72">
                  <c:v>1.4982719481417751E-2</c:v>
                </c:pt>
                <c:pt idx="73">
                  <c:v>1.3905114124362853E-2</c:v>
                </c:pt>
                <c:pt idx="74">
                  <c:v>1.2870734372891105E-2</c:v>
                </c:pt>
                <c:pt idx="75">
                  <c:v>1.1881655541889843E-2</c:v>
                </c:pt>
                <c:pt idx="76">
                  <c:v>1.0939449014972309E-2</c:v>
                </c:pt>
                <c:pt idx="77">
                  <c:v>1.0045204901245015E-2</c:v>
                </c:pt>
                <c:pt idx="78">
                  <c:v>9.1995590576106675E-3</c:v>
                </c:pt>
                <c:pt idx="79">
                  <c:v>8.402723718121478E-3</c:v>
                </c:pt>
                <c:pt idx="80">
                  <c:v>7.6545209686749013E-3</c:v>
                </c:pt>
                <c:pt idx="81">
                  <c:v>6.9544183178630982E-3</c:v>
                </c:pt>
                <c:pt idx="82">
                  <c:v>6.3015656414594882E-3</c:v>
                </c:pt>
                <c:pt idx="83">
                  <c:v>5.6948328170348637E-3</c:v>
                </c:pt>
                <c:pt idx="84">
                  <c:v>5.1328474145732727E-3</c:v>
                </c:pt>
                <c:pt idx="85">
                  <c:v>4.614031866645287E-3</c:v>
                </c:pt>
                <c:pt idx="86">
                  <c:v>4.1366396056156905E-3</c:v>
                </c:pt>
                <c:pt idx="87">
                  <c:v>3.6987897234716047E-3</c:v>
                </c:pt>
                <c:pt idx="88">
                  <c:v>3.2984997802048459E-3</c:v>
                </c:pt>
                <c:pt idx="89">
                  <c:v>2.9337164574541595E-3</c:v>
                </c:pt>
                <c:pt idx="90">
                  <c:v>2.6023438236658595E-3</c:v>
                </c:pt>
                <c:pt idx="91">
                  <c:v>2.3022690439228445E-3</c:v>
                </c:pt>
                <c:pt idx="92">
                  <c:v>2.0313854305990297E-3</c:v>
                </c:pt>
                <c:pt idx="93">
                  <c:v>1.7876127891238915E-3</c:v>
                </c:pt>
                <c:pt idx="94">
                  <c:v>1.5689150656284713E-3</c:v>
                </c:pt>
                <c:pt idx="95">
                  <c:v>1.3733153495534441E-3</c:v>
                </c:pt>
                <c:pt idx="96">
                  <c:v>1.1989083241116063E-3</c:v>
                </c:pt>
                <c:pt idx="97">
                  <c:v>1.0438702906908205E-3</c:v>
                </c:pt>
                <c:pt idx="98">
                  <c:v>9.0646691991654981E-4</c:v>
                </c:pt>
                <c:pt idx="99">
                  <c:v>7.8505890238008921E-4</c:v>
                </c:pt>
                <c:pt idx="100">
                  <c:v>6.7810568632358176E-4</c:v>
                </c:pt>
                <c:pt idx="101">
                  <c:v>5.8416749830549476E-4</c:v>
                </c:pt>
                <c:pt idx="102">
                  <c:v>5.0190584657965824E-4</c:v>
                </c:pt>
                <c:pt idx="103">
                  <c:v>4.3008270618947434E-4</c:v>
                </c:pt>
                <c:pt idx="104">
                  <c:v>3.6755858022305404E-4</c:v>
                </c:pt>
                <c:pt idx="105">
                  <c:v>3.1328962391883155E-4</c:v>
                </c:pt>
                <c:pt idx="106">
                  <c:v>2.6632400797332189E-4</c:v>
                </c:pt>
                <c:pt idx="107">
                  <c:v>2.2579768507723121E-4</c:v>
                </c:pt>
                <c:pt idx="108">
                  <c:v>1.9092970995135929E-4</c:v>
                </c:pt>
                <c:pt idx="109">
                  <c:v>1.6101724848199109E-4</c:v>
                </c:pt>
                <c:pt idx="110">
                  <c:v>1.3543039642602064E-4</c:v>
                </c:pt>
                <c:pt idx="111">
                  <c:v>1.1360691297058086E-4</c:v>
                </c:pt>
                <c:pt idx="112">
                  <c:v>9.5046959532597689E-5</c:v>
                </c:pt>
                <c:pt idx="113">
                  <c:v>7.9307919852848491E-5</c:v>
                </c:pt>
                <c:pt idx="114">
                  <c:v>6.5999363901150454E-5</c:v>
                </c:pt>
                <c:pt idx="115">
                  <c:v>5.4778205533820794E-5</c:v>
                </c:pt>
                <c:pt idx="116">
                  <c:v>4.5344092350415535E-5</c:v>
                </c:pt>
                <c:pt idx="117">
                  <c:v>3.7435055857253999E-5</c:v>
                </c:pt>
                <c:pt idx="118">
                  <c:v>3.0823440893601724E-5</c:v>
                </c:pt>
                <c:pt idx="119">
                  <c:v>2.5312125311519032E-5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E946-9B25-FA32508E3386}"/>
            </c:ext>
          </c:extLst>
        </c:ser>
        <c:ser>
          <c:idx val="2"/>
          <c:order val="2"/>
          <c:tx>
            <c:strRef>
              <c:f>'Расщепление данных'!$I$64</c:f>
              <c:strCache>
                <c:ptCount val="1"/>
                <c:pt idx="0">
                  <c:v>Смесь 2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данных'!$I$65:$I$195</c:f>
              <c:numCache>
                <c:formatCode>General</c:formatCode>
                <c:ptCount val="131"/>
                <c:pt idx="0">
                  <c:v>2.5937239535637899E-2</c:v>
                </c:pt>
                <c:pt idx="1">
                  <c:v>2.6307107234510387E-2</c:v>
                </c:pt>
                <c:pt idx="2">
                  <c:v>2.6669691366169031E-2</c:v>
                </c:pt>
                <c:pt idx="3">
                  <c:v>2.7024547892843337E-2</c:v>
                </c:pt>
                <c:pt idx="4">
                  <c:v>2.7371237747566404E-2</c:v>
                </c:pt>
                <c:pt idx="5">
                  <c:v>2.7709327732274348E-2</c:v>
                </c:pt>
                <c:pt idx="6">
                  <c:v>2.8038391413740763E-2</c:v>
                </c:pt>
                <c:pt idx="7">
                  <c:v>2.8358010014773012E-2</c:v>
                </c:pt>
                <c:pt idx="8">
                  <c:v>2.8667773298080287E-2</c:v>
                </c:pt>
                <c:pt idx="9">
                  <c:v>2.8967280440216524E-2</c:v>
                </c:pt>
                <c:pt idx="10">
                  <c:v>2.9256140893003688E-2</c:v>
                </c:pt>
                <c:pt idx="11">
                  <c:v>2.9533975229853637E-2</c:v>
                </c:pt>
                <c:pt idx="12">
                  <c:v>2.9800415974429013E-2</c:v>
                </c:pt>
                <c:pt idx="13">
                  <c:v>3.0055108409116217E-2</c:v>
                </c:pt>
                <c:pt idx="14">
                  <c:v>3.0297711360825378E-2</c:v>
                </c:pt>
                <c:pt idx="15">
                  <c:v>3.0527897961684584E-2</c:v>
                </c:pt>
                <c:pt idx="16">
                  <c:v>3.0745356382257089E-2</c:v>
                </c:pt>
                <c:pt idx="17">
                  <c:v>3.0949790534981498E-2</c:v>
                </c:pt>
                <c:pt idx="18">
                  <c:v>3.1140920745615357E-2</c:v>
                </c:pt>
                <c:pt idx="19">
                  <c:v>3.1318484390551911E-2</c:v>
                </c:pt>
                <c:pt idx="20">
                  <c:v>3.1482236497978031E-2</c:v>
                </c:pt>
                <c:pt idx="21">
                  <c:v>3.1631950310947739E-2</c:v>
                </c:pt>
                <c:pt idx="22">
                  <c:v>3.1767417810559959E-2</c:v>
                </c:pt>
                <c:pt idx="23">
                  <c:v>3.1888450197551224E-2</c:v>
                </c:pt>
                <c:pt idx="24">
                  <c:v>3.1994878330742757E-2</c:v>
                </c:pt>
                <c:pt idx="25">
                  <c:v>3.2086553120916746E-2</c:v>
                </c:pt>
                <c:pt idx="26">
                  <c:v>3.2163345878838005E-2</c:v>
                </c:pt>
                <c:pt idx="27">
                  <c:v>3.2225148616283922E-2</c:v>
                </c:pt>
                <c:pt idx="28">
                  <c:v>3.2271874299096781E-2</c:v>
                </c:pt>
                <c:pt idx="29">
                  <c:v>3.2303457051428869E-2</c:v>
                </c:pt>
                <c:pt idx="30">
                  <c:v>3.2319852310508934E-2</c:v>
                </c:pt>
                <c:pt idx="31">
                  <c:v>3.2321036931421382E-2</c:v>
                </c:pt>
                <c:pt idx="32">
                  <c:v>3.2307009241553226E-2</c:v>
                </c:pt>
                <c:pt idx="33">
                  <c:v>3.2277789044529548E-2</c:v>
                </c:pt>
                <c:pt idx="34">
                  <c:v>3.2233417573624377E-2</c:v>
                </c:pt>
                <c:pt idx="35">
                  <c:v>3.2173957394800667E-2</c:v>
                </c:pt>
                <c:pt idx="36">
                  <c:v>3.2099492259698208E-2</c:v>
                </c:pt>
                <c:pt idx="37">
                  <c:v>3.2010126909053291E-2</c:v>
                </c:pt>
                <c:pt idx="38">
                  <c:v>3.1905986827195781E-2</c:v>
                </c:pt>
                <c:pt idx="39">
                  <c:v>3.1787217948429244E-2</c:v>
                </c:pt>
                <c:pt idx="40">
                  <c:v>3.1653986316255683E-2</c:v>
                </c:pt>
                <c:pt idx="41">
                  <c:v>3.150647769655885E-2</c:v>
                </c:pt>
                <c:pt idx="42">
                  <c:v>3.134489714600739E-2</c:v>
                </c:pt>
                <c:pt idx="43">
                  <c:v>3.1169468537081451E-2</c:v>
                </c:pt>
                <c:pt idx="44">
                  <c:v>3.0980434041262439E-2</c:v>
                </c:pt>
                <c:pt idx="45">
                  <c:v>3.0778053572055954E-2</c:v>
                </c:pt>
                <c:pt idx="46">
                  <c:v>3.0562604189640446E-2</c:v>
                </c:pt>
                <c:pt idx="47">
                  <c:v>3.0334379469049953E-2</c:v>
                </c:pt>
                <c:pt idx="48">
                  <c:v>3.0093688833907048E-2</c:v>
                </c:pt>
                <c:pt idx="49">
                  <c:v>2.9840856857821244E-2</c:v>
                </c:pt>
                <c:pt idx="50">
                  <c:v>2.9576222535659377E-2</c:v>
                </c:pt>
                <c:pt idx="51">
                  <c:v>2.9300138526975755E-2</c:v>
                </c:pt>
                <c:pt idx="52">
                  <c:v>2.901297037396311E-2</c:v>
                </c:pt>
                <c:pt idx="53">
                  <c:v>2.8715095696348086E-2</c:v>
                </c:pt>
                <c:pt idx="54">
                  <c:v>2.8406903365708697E-2</c:v>
                </c:pt>
                <c:pt idx="55">
                  <c:v>2.8088792661735078E-2</c:v>
                </c:pt>
                <c:pt idx="56">
                  <c:v>2.7761172412988578E-2</c:v>
                </c:pt>
                <c:pt idx="57">
                  <c:v>2.7424460124737728E-2</c:v>
                </c:pt>
                <c:pt idx="58">
                  <c:v>2.7079081096465181E-2</c:v>
                </c:pt>
                <c:pt idx="59">
                  <c:v>2.6725467531642032E-2</c:v>
                </c:pt>
                <c:pt idx="60">
                  <c:v>2.6364057642361258E-2</c:v>
                </c:pt>
                <c:pt idx="61">
                  <c:v>2.5995294751407428E-2</c:v>
                </c:pt>
                <c:pt idx="62">
                  <c:v>2.5619626394313654E-2</c:v>
                </c:pt>
                <c:pt idx="63">
                  <c:v>2.5237503423924799E-2</c:v>
                </c:pt>
                <c:pt idx="64">
                  <c:v>2.4849379119940816E-2</c:v>
                </c:pt>
                <c:pt idx="65">
                  <c:v>2.4455708305865093E-2</c:v>
                </c:pt>
                <c:pt idx="66">
                  <c:v>2.4056946475721031E-2</c:v>
                </c:pt>
                <c:pt idx="67">
                  <c:v>2.3653548932833213E-2</c:v>
                </c:pt>
                <c:pt idx="68">
                  <c:v>2.3245969942894112E-2</c:v>
                </c:pt>
                <c:pt idx="69">
                  <c:v>2.2834661903454859E-2</c:v>
                </c:pt>
                <c:pt idx="70">
                  <c:v>2.2420074531889649E-2</c:v>
                </c:pt>
                <c:pt idx="71">
                  <c:v>2.2002654073788198E-2</c:v>
                </c:pt>
                <c:pt idx="72">
                  <c:v>2.158284253362986E-2</c:v>
                </c:pt>
                <c:pt idx="73">
                  <c:v>2.1161076929487047E-2</c:v>
                </c:pt>
                <c:pt idx="74">
                  <c:v>2.0737788573395113E-2</c:v>
                </c:pt>
                <c:pt idx="75">
                  <c:v>2.0313402378911209E-2</c:v>
                </c:pt>
                <c:pt idx="76">
                  <c:v>1.9888336197266657E-2</c:v>
                </c:pt>
                <c:pt idx="77">
                  <c:v>1.9463000183396247E-2</c:v>
                </c:pt>
                <c:pt idx="78">
                  <c:v>1.9037796193004643E-2</c:v>
                </c:pt>
                <c:pt idx="79">
                  <c:v>1.8613117211704798E-2</c:v>
                </c:pt>
                <c:pt idx="80">
                  <c:v>1.8189346817137093E-2</c:v>
                </c:pt>
                <c:pt idx="81">
                  <c:v>1.7766858674850467E-2</c:v>
                </c:pt>
                <c:pt idx="82">
                  <c:v>1.7346016068600045E-2</c:v>
                </c:pt>
                <c:pt idx="83">
                  <c:v>1.6927171465588624E-2</c:v>
                </c:pt>
                <c:pt idx="84">
                  <c:v>1.6510666117053673E-2</c:v>
                </c:pt>
                <c:pt idx="85">
                  <c:v>1.6096829694476983E-2</c:v>
                </c:pt>
                <c:pt idx="86">
                  <c:v>1.5685979961571526E-2</c:v>
                </c:pt>
                <c:pt idx="87">
                  <c:v>1.527842248208011E-2</c:v>
                </c:pt>
                <c:pt idx="88">
                  <c:v>1.4874450363302788E-2</c:v>
                </c:pt>
                <c:pt idx="89">
                  <c:v>1.4474344035156251E-2</c:v>
                </c:pt>
                <c:pt idx="90">
                  <c:v>1.4078371064457681E-2</c:v>
                </c:pt>
                <c:pt idx="91">
                  <c:v>1.3686786004019316E-2</c:v>
                </c:pt>
                <c:pt idx="92">
                  <c:v>1.329983027603788E-2</c:v>
                </c:pt>
                <c:pt idx="93">
                  <c:v>1.2917732089165464E-2</c:v>
                </c:pt>
                <c:pt idx="94">
                  <c:v>1.254070638855624E-2</c:v>
                </c:pt>
                <c:pt idx="95">
                  <c:v>1.2168954838095781E-2</c:v>
                </c:pt>
                <c:pt idx="96">
                  <c:v>1.180266583393819E-2</c:v>
                </c:pt>
                <c:pt idx="97">
                  <c:v>1.1442014548399715E-2</c:v>
                </c:pt>
                <c:pt idx="98">
                  <c:v>1.1087163003187231E-2</c:v>
                </c:pt>
                <c:pt idx="99">
                  <c:v>1.0738260170875058E-2</c:v>
                </c:pt>
                <c:pt idx="100">
                  <c:v>1.0395442103485222E-2</c:v>
                </c:pt>
                <c:pt idx="101">
                  <c:v>1.0058832086973162E-2</c:v>
                </c:pt>
                <c:pt idx="102">
                  <c:v>9.7285408203751679E-3</c:v>
                </c:pt>
                <c:pt idx="103">
                  <c:v>9.4046666183321033E-3</c:v>
                </c:pt>
                <c:pt idx="104">
                  <c:v>9.0872956356706589E-3</c:v>
                </c:pt>
                <c:pt idx="105">
                  <c:v>8.7765021126943628E-3</c:v>
                </c:pt>
                <c:pt idx="106">
                  <c:v>8.4723486398140865E-3</c:v>
                </c:pt>
                <c:pt idx="107">
                  <c:v>8.1748864401312744E-3</c:v>
                </c:pt>
                <c:pt idx="108">
                  <c:v>7.8841556685758912E-3</c:v>
                </c:pt>
                <c:pt idx="109">
                  <c:v>7.6001857261957986E-3</c:v>
                </c:pt>
                <c:pt idx="110">
                  <c:v>7.3229955881940903E-3</c:v>
                </c:pt>
                <c:pt idx="111">
                  <c:v>7.0525941443160094E-3</c:v>
                </c:pt>
                <c:pt idx="112">
                  <c:v>6.7889805501972844E-3</c:v>
                </c:pt>
                <c:pt idx="113">
                  <c:v>6.5321445883004406E-3</c:v>
                </c:pt>
                <c:pt idx="114">
                  <c:v>6.2820670370851003E-3</c:v>
                </c:pt>
                <c:pt idx="115">
                  <c:v>6.0387200470819581E-3</c:v>
                </c:pt>
                <c:pt idx="116">
                  <c:v>5.802067522567885E-3</c:v>
                </c:pt>
                <c:pt idx="117">
                  <c:v>5.5720655075709394E-3</c:v>
                </c:pt>
                <c:pt idx="118">
                  <c:v>5.3486625749691501E-3</c:v>
                </c:pt>
                <c:pt idx="119">
                  <c:v>5.1318002174850687E-3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E946-9B25-FA32508E3386}"/>
            </c:ext>
          </c:extLst>
        </c:ser>
        <c:ser>
          <c:idx val="3"/>
          <c:order val="3"/>
          <c:tx>
            <c:strRef>
              <c:f>'Расщепление данных'!$J$64</c:f>
              <c:strCache>
                <c:ptCount val="1"/>
                <c:pt idx="0">
                  <c:v>Смесь 3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данных'!$J$65:$J$195</c:f>
              <c:numCache>
                <c:formatCode>General</c:formatCode>
                <c:ptCount val="131"/>
                <c:pt idx="0">
                  <c:v>2.7750894044814057E-2</c:v>
                </c:pt>
                <c:pt idx="1">
                  <c:v>2.8350797963881812E-2</c:v>
                </c:pt>
                <c:pt idx="2">
                  <c:v>2.8946588455916644E-2</c:v>
                </c:pt>
                <c:pt idx="3">
                  <c:v>2.9537468937701521E-2</c:v>
                </c:pt>
                <c:pt idx="4">
                  <c:v>3.0122635104708556E-2</c:v>
                </c:pt>
                <c:pt idx="5">
                  <c:v>3.0701276689941194E-2</c:v>
                </c:pt>
                <c:pt idx="6">
                  <c:v>3.1272579275895343E-2</c:v>
                </c:pt>
                <c:pt idx="7">
                  <c:v>3.183572615421857E-2</c:v>
                </c:pt>
                <c:pt idx="8">
                  <c:v>3.2389900227342082E-2</c:v>
                </c:pt>
                <c:pt idx="9">
                  <c:v>3.2934285946077065E-2</c:v>
                </c:pt>
                <c:pt idx="10">
                  <c:v>3.346807127690736E-2</c:v>
                </c:pt>
                <c:pt idx="11">
                  <c:v>3.399044969247577E-2</c:v>
                </c:pt>
                <c:pt idx="12">
                  <c:v>3.4500622178553528E-2</c:v>
                </c:pt>
                <c:pt idx="13">
                  <c:v>3.4997799250603354E-2</c:v>
                </c:pt>
                <c:pt idx="14">
                  <c:v>3.5481202972896787E-2</c:v>
                </c:pt>
                <c:pt idx="15">
                  <c:v>3.5950068973028319E-2</c:v>
                </c:pt>
                <c:pt idx="16">
                  <c:v>3.6403648444582729E-2</c:v>
                </c:pt>
                <c:pt idx="17">
                  <c:v>3.6841210130658907E-2</c:v>
                </c:pt>
                <c:pt idx="18">
                  <c:v>3.7262042280934736E-2</c:v>
                </c:pt>
                <c:pt idx="19">
                  <c:v>3.7665454574972605E-2</c:v>
                </c:pt>
                <c:pt idx="20">
                  <c:v>3.805078000451579E-2</c:v>
                </c:pt>
                <c:pt idx="21">
                  <c:v>3.841737670761098E-2</c:v>
                </c:pt>
                <c:pt idx="22">
                  <c:v>3.8764629747512498E-2</c:v>
                </c:pt>
                <c:pt idx="23">
                  <c:v>3.9091952829478714E-2</c:v>
                </c:pt>
                <c:pt idx="24">
                  <c:v>3.9398789948760331E-2</c:v>
                </c:pt>
                <c:pt idx="25">
                  <c:v>3.9684616963302763E-2</c:v>
                </c:pt>
                <c:pt idx="26">
                  <c:v>3.9948943084940527E-2</c:v>
                </c:pt>
                <c:pt idx="27">
                  <c:v>4.0191312283148442E-2</c:v>
                </c:pt>
                <c:pt idx="28">
                  <c:v>4.041130459573173E-2</c:v>
                </c:pt>
                <c:pt idx="29">
                  <c:v>4.0608537341183755E-2</c:v>
                </c:pt>
                <c:pt idx="30">
                  <c:v>4.0782666227813145E-2</c:v>
                </c:pt>
                <c:pt idx="31">
                  <c:v>4.0933386355141502E-2</c:v>
                </c:pt>
                <c:pt idx="32">
                  <c:v>4.1060433103495018E-2</c:v>
                </c:pt>
                <c:pt idx="33">
                  <c:v>4.1163582908157109E-2</c:v>
                </c:pt>
                <c:pt idx="34">
                  <c:v>4.1242653914912095E-2</c:v>
                </c:pt>
                <c:pt idx="35">
                  <c:v>4.1297506514289387E-2</c:v>
                </c:pt>
                <c:pt idx="36">
                  <c:v>4.1328043752311312E-2</c:v>
                </c:pt>
                <c:pt idx="37">
                  <c:v>4.1334211616053065E-2</c:v>
                </c:pt>
                <c:pt idx="38">
                  <c:v>4.1315999192837558E-2</c:v>
                </c:pt>
                <c:pt idx="39">
                  <c:v>4.127343870240844E-2</c:v>
                </c:pt>
                <c:pt idx="40">
                  <c:v>4.1206605401948371E-2</c:v>
                </c:pt>
                <c:pt idx="41">
                  <c:v>4.1115617364334646E-2</c:v>
                </c:pt>
                <c:pt idx="42">
                  <c:v>4.1000635130546637E-2</c:v>
                </c:pt>
                <c:pt idx="43">
                  <c:v>4.0861861237657317E-2</c:v>
                </c:pt>
                <c:pt idx="44">
                  <c:v>4.0699539624351404E-2</c:v>
                </c:pt>
                <c:pt idx="45">
                  <c:v>4.0513954916412381E-2</c:v>
                </c:pt>
                <c:pt idx="46">
                  <c:v>4.0305431595108E-2</c:v>
                </c:pt>
                <c:pt idx="47">
                  <c:v>4.0074333051874883E-2</c:v>
                </c:pt>
                <c:pt idx="48">
                  <c:v>3.9821060533157218E-2</c:v>
                </c:pt>
                <c:pt idx="49">
                  <c:v>3.9546051979687309E-2</c:v>
                </c:pt>
                <c:pt idx="50">
                  <c:v>3.9249780764907427E-2</c:v>
                </c:pt>
                <c:pt idx="51">
                  <c:v>3.8932754337618641E-2</c:v>
                </c:pt>
                <c:pt idx="52">
                  <c:v>3.8595512774302836E-2</c:v>
                </c:pt>
                <c:pt idx="53">
                  <c:v>3.8238627246896126E-2</c:v>
                </c:pt>
                <c:pt idx="54">
                  <c:v>3.7862698412094623E-2</c:v>
                </c:pt>
                <c:pt idx="55">
                  <c:v>3.7468354728544921E-2</c:v>
                </c:pt>
                <c:pt idx="56">
                  <c:v>3.7056250708511443E-2</c:v>
                </c:pt>
                <c:pt idx="57">
                  <c:v>3.6627065110817751E-2</c:v>
                </c:pt>
                <c:pt idx="58">
                  <c:v>3.6181499082033837E-2</c:v>
                </c:pt>
                <c:pt idx="59">
                  <c:v>3.5720274253016125E-2</c:v>
                </c:pt>
                <c:pt idx="60">
                  <c:v>3.5244130798011732E-2</c:v>
                </c:pt>
                <c:pt idx="61">
                  <c:v>3.4753825463606683E-2</c:v>
                </c:pt>
                <c:pt idx="62">
                  <c:v>3.4250129574829445E-2</c:v>
                </c:pt>
                <c:pt idx="63">
                  <c:v>3.3733827025721211E-2</c:v>
                </c:pt>
                <c:pt idx="64">
                  <c:v>3.3205712261646279E-2</c:v>
                </c:pt>
                <c:pt idx="65">
                  <c:v>3.2666588260548982E-2</c:v>
                </c:pt>
                <c:pt idx="66">
                  <c:v>3.2117264520259481E-2</c:v>
                </c:pt>
                <c:pt idx="67">
                  <c:v>3.1558555058817703E-2</c:v>
                </c:pt>
                <c:pt idx="68">
                  <c:v>3.0991276434620244E-2</c:v>
                </c:pt>
                <c:pt idx="69">
                  <c:v>3.0416245793001458E-2</c:v>
                </c:pt>
                <c:pt idx="70">
                  <c:v>2.9834278945638677E-2</c:v>
                </c:pt>
                <c:pt idx="71">
                  <c:v>2.9246188488924494E-2</c:v>
                </c:pt>
                <c:pt idx="72">
                  <c:v>2.8652781967177261E-2</c:v>
                </c:pt>
                <c:pt idx="73">
                  <c:v>2.8054860086267449E-2</c:v>
                </c:pt>
                <c:pt idx="74">
                  <c:v>2.745321498292275E-2</c:v>
                </c:pt>
                <c:pt idx="75">
                  <c:v>2.6848628554642581E-2</c:v>
                </c:pt>
                <c:pt idx="76">
                  <c:v>2.6241870854803281E-2</c:v>
                </c:pt>
                <c:pt idx="77">
                  <c:v>2.5633698557172659E-2</c:v>
                </c:pt>
                <c:pt idx="78">
                  <c:v>2.5024853493677092E-2</c:v>
                </c:pt>
                <c:pt idx="79">
                  <c:v>2.4416061268880244E-2</c:v>
                </c:pt>
                <c:pt idx="80">
                  <c:v>2.3808029954240223E-2</c:v>
                </c:pt>
                <c:pt idx="81">
                  <c:v>2.3201448864814445E-2</c:v>
                </c:pt>
                <c:pt idx="82">
                  <c:v>2.2596987420681895E-2</c:v>
                </c:pt>
                <c:pt idx="83">
                  <c:v>2.1995294094950532E-2</c:v>
                </c:pt>
                <c:pt idx="84">
                  <c:v>2.13969954498184E-2</c:v>
                </c:pt>
                <c:pt idx="85">
                  <c:v>2.0802695261760283E-2</c:v>
                </c:pt>
                <c:pt idx="86">
                  <c:v>2.0212973736520482E-2</c:v>
                </c:pt>
                <c:pt idx="87">
                  <c:v>1.9628386814208733E-2</c:v>
                </c:pt>
                <c:pt idx="88">
                  <c:v>1.9049465564421018E-2</c:v>
                </c:pt>
                <c:pt idx="89">
                  <c:v>1.847671567094342E-2</c:v>
                </c:pt>
                <c:pt idx="90">
                  <c:v>1.791061700524503E-2</c:v>
                </c:pt>
                <c:pt idx="91">
                  <c:v>1.7351623287628379E-2</c:v>
                </c:pt>
                <c:pt idx="92">
                  <c:v>1.6800161834583171E-2</c:v>
                </c:pt>
                <c:pt idx="93">
                  <c:v>1.6256633390582784E-2</c:v>
                </c:pt>
                <c:pt idx="94">
                  <c:v>1.5721412042274639E-2</c:v>
                </c:pt>
                <c:pt idx="95">
                  <c:v>1.5194845212745198E-2</c:v>
                </c:pt>
                <c:pt idx="96">
                  <c:v>1.4677253733289633E-2</c:v>
                </c:pt>
                <c:pt idx="97">
                  <c:v>1.4168931989885719E-2</c:v>
                </c:pt>
                <c:pt idx="98">
                  <c:v>1.3670148141360902E-2</c:v>
                </c:pt>
                <c:pt idx="99">
                  <c:v>1.3181144406052751E-2</c:v>
                </c:pt>
                <c:pt idx="100">
                  <c:v>1.2702137413595013E-2</c:v>
                </c:pt>
                <c:pt idx="101">
                  <c:v>1.2233318618314571E-2</c:v>
                </c:pt>
                <c:pt idx="102">
                  <c:v>1.1774854770600815E-2</c:v>
                </c:pt>
                <c:pt idx="103">
                  <c:v>1.1326888442503309E-2</c:v>
                </c:pt>
                <c:pt idx="104">
                  <c:v>1.0889538603732896E-2</c:v>
                </c:pt>
                <c:pt idx="105">
                  <c:v>1.0462901244178414E-2</c:v>
                </c:pt>
                <c:pt idx="106">
                  <c:v>1.004705003900992E-2</c:v>
                </c:pt>
                <c:pt idx="107">
                  <c:v>9.6420370524176614E-3</c:v>
                </c:pt>
                <c:pt idx="108">
                  <c:v>9.247893476033121E-3</c:v>
                </c:pt>
                <c:pt idx="109">
                  <c:v>8.8646303980942642E-3</c:v>
                </c:pt>
                <c:pt idx="110">
                  <c:v>8.4922395994504029E-3</c:v>
                </c:pt>
                <c:pt idx="111">
                  <c:v>8.1306943725519693E-3</c:v>
                </c:pt>
                <c:pt idx="112">
                  <c:v>7.7799503596362781E-3</c:v>
                </c:pt>
                <c:pt idx="113">
                  <c:v>7.4399464064008065E-3</c:v>
                </c:pt>
                <c:pt idx="114">
                  <c:v>7.1106054275498652E-3</c:v>
                </c:pt>
                <c:pt idx="115">
                  <c:v>6.7918352807071697E-3</c:v>
                </c:pt>
                <c:pt idx="116">
                  <c:v>6.483529645305664E-3</c:v>
                </c:pt>
                <c:pt idx="117">
                  <c:v>6.1855689031945511E-3</c:v>
                </c:pt>
                <c:pt idx="118">
                  <c:v>5.8978210178419026E-3</c:v>
                </c:pt>
                <c:pt idx="119">
                  <c:v>5.6201424091576174E-3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9-E946-9B25-FA32508E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96256"/>
        <c:axId val="968600936"/>
      </c:lineChart>
      <c:catAx>
        <c:axId val="9685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600936"/>
        <c:crosses val="autoZero"/>
        <c:auto val="1"/>
        <c:lblAlgn val="ctr"/>
        <c:lblOffset val="100"/>
        <c:noMultiLvlLbl val="0"/>
      </c:catAx>
      <c:valAx>
        <c:axId val="968600936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9625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Страты 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'Расщепление данных'!$O$64</c:f>
              <c:strCache>
                <c:ptCount val="1"/>
                <c:pt idx="0">
                  <c:v>Группа 1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4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данных'!$O$65:$O$195</c:f>
              <c:numCache>
                <c:formatCode>General</c:formatCode>
                <c:ptCount val="131"/>
                <c:pt idx="0">
                  <c:v>2.692204776893033E-2</c:v>
                </c:pt>
                <c:pt idx="1">
                  <c:v>2.9632748835063498E-2</c:v>
                </c:pt>
                <c:pt idx="2">
                  <c:v>3.2539926000294032E-2</c:v>
                </c:pt>
                <c:pt idx="3">
                  <c:v>3.5648336733832914E-2</c:v>
                </c:pt>
                <c:pt idx="4">
                  <c:v>3.8961688142076428E-2</c:v>
                </c:pt>
                <c:pt idx="5">
                  <c:v>4.2482510486871149E-2</c:v>
                </c:pt>
                <c:pt idx="6">
                  <c:v>4.6212037497212768E-2</c:v>
                </c:pt>
                <c:pt idx="7">
                  <c:v>5.0150096309070816E-2</c:v>
                </c:pt>
                <c:pt idx="8">
                  <c:v>5.4295009848641447E-2</c:v>
                </c:pt>
                <c:pt idx="9">
                  <c:v>5.8643514361491747E-2</c:v>
                </c:pt>
                <c:pt idx="10">
                  <c:v>6.3190694580037898E-2</c:v>
                </c:pt>
                <c:pt idx="11">
                  <c:v>6.7929938715382748E-2</c:v>
                </c:pt>
                <c:pt idx="12">
                  <c:v>7.2852915062426332E-2</c:v>
                </c:pt>
                <c:pt idx="13">
                  <c:v>7.7949571530061476E-2</c:v>
                </c:pt>
                <c:pt idx="14">
                  <c:v>8.3208158866639542E-2</c:v>
                </c:pt>
                <c:pt idx="15">
                  <c:v>8.8615277764337683E-2</c:v>
                </c:pt>
                <c:pt idx="16">
                  <c:v>9.415594941736076E-2</c:v>
                </c:pt>
                <c:pt idx="17">
                  <c:v>9.9813708502812931E-2</c:v>
                </c:pt>
                <c:pt idx="18">
                  <c:v>0.10557071697483697</c:v>
                </c:pt>
                <c:pt idx="19">
                  <c:v>0.11140789653653548</c:v>
                </c:pt>
                <c:pt idx="20">
                  <c:v>0.11730507720209951</c:v>
                </c:pt>
                <c:pt idx="21">
                  <c:v>0.1232411590015586</c:v>
                </c:pt>
                <c:pt idx="22">
                  <c:v>0.12919428362593122</c:v>
                </c:pt>
                <c:pt idx="23">
                  <c:v>0.13514201266909243</c:v>
                </c:pt>
                <c:pt idx="24">
                  <c:v>0.14106150909641746</c:v>
                </c:pt>
                <c:pt idx="25">
                  <c:v>0.14692971865555438</c:v>
                </c:pt>
                <c:pt idx="26">
                  <c:v>0.15272354813269326</c:v>
                </c:pt>
                <c:pt idx="27">
                  <c:v>0.15842003763523205</c:v>
                </c:pt>
                <c:pt idx="28">
                  <c:v>0.1639965244322405</c:v>
                </c:pt>
                <c:pt idx="29">
                  <c:v>0.16943079628887453</c:v>
                </c:pt>
                <c:pt idx="30">
                  <c:v>0.17470123267023463</c:v>
                </c:pt>
                <c:pt idx="31">
                  <c:v>0.17978693264457446</c:v>
                </c:pt>
                <c:pt idx="32">
                  <c:v>0.18466782876695995</c:v>
                </c:pt>
                <c:pt idx="33">
                  <c:v>0.18932478665612326</c:v>
                </c:pt>
                <c:pt idx="34">
                  <c:v>0.19373969037561173</c:v>
                </c:pt>
                <c:pt idx="35">
                  <c:v>0.19789551408457157</c:v>
                </c:pt>
                <c:pt idx="36">
                  <c:v>0.20177638072584383</c:v>
                </c:pt>
                <c:pt idx="37">
                  <c:v>0.20536760876465196</c:v>
                </c:pt>
                <c:pt idx="38">
                  <c:v>0.20865574817791957</c:v>
                </c:pt>
                <c:pt idx="39">
                  <c:v>0.21162860702243116</c:v>
                </c:pt>
                <c:pt idx="40">
                  <c:v>0.21427526998184707</c:v>
                </c:pt>
                <c:pt idx="41">
                  <c:v>0.21658611031170275</c:v>
                </c:pt>
                <c:pt idx="42">
                  <c:v>0.21855279657273793</c:v>
                </c:pt>
                <c:pt idx="43">
                  <c:v>0.22016829547162298</c:v>
                </c:pt>
                <c:pt idx="44">
                  <c:v>0.22142687202011432</c:v>
                </c:pt>
                <c:pt idx="45">
                  <c:v>0.22232408808465284</c:v>
                </c:pt>
                <c:pt idx="46">
                  <c:v>0.22285680023402804</c:v>
                </c:pt>
                <c:pt idx="47">
                  <c:v>0.22302315760830524</c:v>
                </c:pt>
                <c:pt idx="48">
                  <c:v>0.22282260033274709</c:v>
                </c:pt>
                <c:pt idx="49">
                  <c:v>0.22225585879064366</c:v>
                </c:pt>
                <c:pt idx="50">
                  <c:v>0.22132495385318743</c:v>
                </c:pt>
                <c:pt idx="51">
                  <c:v>0.22003319794704748</c:v>
                </c:pt>
                <c:pt idx="52">
                  <c:v>0.21838519662526729</c:v>
                </c:pt>
                <c:pt idx="53">
                  <c:v>0.2163868500987825</c:v>
                </c:pt>
                <c:pt idx="54">
                  <c:v>0.21404535398862684</c:v>
                </c:pt>
                <c:pt idx="55">
                  <c:v>0.2113691983774473</c:v>
                </c:pt>
                <c:pt idx="56">
                  <c:v>0.20836816407826572</c:v>
                </c:pt>
                <c:pt idx="57">
                  <c:v>0.20505331490379683</c:v>
                </c:pt>
                <c:pt idx="58">
                  <c:v>0.20143698461665777</c:v>
                </c:pt>
                <c:pt idx="59">
                  <c:v>0.19753275717511212</c:v>
                </c:pt>
                <c:pt idx="60">
                  <c:v>0.19335543886626022</c:v>
                </c:pt>
                <c:pt idx="61">
                  <c:v>0.18892102094403765</c:v>
                </c:pt>
                <c:pt idx="62">
                  <c:v>0.18424663146757675</c:v>
                </c:pt>
                <c:pt idx="63">
                  <c:v>0.17935047516991257</c:v>
                </c:pt>
                <c:pt idx="64">
                  <c:v>0.17425176037953033</c:v>
                </c:pt>
                <c:pt idx="65">
                  <c:v>0.16897061226789553</c:v>
                </c:pt>
                <c:pt idx="66">
                  <c:v>0.16352797200232741</c:v>
                </c:pt>
                <c:pt idx="67">
                  <c:v>0.15794548174031006</c:v>
                </c:pt>
                <c:pt idx="68">
                  <c:v>0.15224535580042417</c:v>
                </c:pt>
                <c:pt idx="69">
                  <c:v>0.14645023877548599</c:v>
                </c:pt>
                <c:pt idx="70">
                  <c:v>0.14058305180125755</c:v>
                </c:pt>
                <c:pt idx="71">
                  <c:v>0.13466682864285939</c:v>
                </c:pt>
                <c:pt idx="72">
                  <c:v>0.12872454369251132</c:v>
                </c:pt>
                <c:pt idx="73">
                  <c:v>0.12277893436712597</c:v>
                </c:pt>
                <c:pt idx="74">
                  <c:v>0.11685232073324865</c:v>
                </c:pt>
                <c:pt idx="75">
                  <c:v>0.11096642545159686</c:v>
                </c:pt>
                <c:pt idx="76">
                  <c:v>0.10514219730804748</c:v>
                </c:pt>
                <c:pt idx="77">
                  <c:v>9.9399641669788305E-2</c:v>
                </c:pt>
                <c:pt idx="78">
                  <c:v>9.375766116635624E-2</c:v>
                </c:pt>
                <c:pt idx="79">
                  <c:v>8.8233909742486183E-2</c:v>
                </c:pt>
                <c:pt idx="80">
                  <c:v>8.284466296574268E-2</c:v>
                </c:pt>
                <c:pt idx="81">
                  <c:v>7.7604707105153076E-2</c:v>
                </c:pt>
                <c:pt idx="82">
                  <c:v>7.2527249041185501E-2</c:v>
                </c:pt>
                <c:pt idx="83">
                  <c:v>6.7623848540720899E-2</c:v>
                </c:pt>
                <c:pt idx="84">
                  <c:v>6.2904373855028589E-2</c:v>
                </c:pt>
                <c:pt idx="85">
                  <c:v>5.8376980998275124E-2</c:v>
                </c:pt>
                <c:pt idx="86">
                  <c:v>5.4048116463711479E-2</c:v>
                </c:pt>
                <c:pt idx="87">
                  <c:v>4.9922542558621316E-2</c:v>
                </c:pt>
                <c:pt idx="88">
                  <c:v>4.6003384009556315E-2</c:v>
                </c:pt>
                <c:pt idx="89">
                  <c:v>4.2292194025261534E-2</c:v>
                </c:pt>
                <c:pt idx="90">
                  <c:v>3.8789037620780779E-2</c:v>
                </c:pt>
                <c:pt idx="91">
                  <c:v>3.5492589712584129E-2</c:v>
                </c:pt>
                <c:pt idx="92">
                  <c:v>3.2400245296308583E-2</c:v>
                </c:pt>
                <c:pt idx="93">
                  <c:v>2.9508238916151123E-2</c:v>
                </c:pt>
                <c:pt idx="94">
                  <c:v>2.6811770624039076E-2</c:v>
                </c:pt>
                <c:pt idx="95">
                  <c:v>2.4305135699618483E-2</c:v>
                </c:pt>
                <c:pt idx="96">
                  <c:v>2.1981855548129824E-2</c:v>
                </c:pt>
                <c:pt idx="97">
                  <c:v>1.9834807399659368E-2</c:v>
                </c:pt>
                <c:pt idx="98">
                  <c:v>1.7856350686212059E-2</c:v>
                </c:pt>
                <c:pt idx="99">
                  <c:v>1.603844825844937E-2</c:v>
                </c:pt>
                <c:pt idx="100">
                  <c:v>1.4372780908133851E-2</c:v>
                </c:pt>
                <c:pt idx="101">
                  <c:v>1.2850853972760225E-2</c:v>
                </c:pt>
                <c:pt idx="102">
                  <c:v>1.1464095104490087E-2</c:v>
                </c:pt>
                <c:pt idx="103">
                  <c:v>1.0203942577078615E-2</c:v>
                </c:pt>
                <c:pt idx="104">
                  <c:v>9.0619237746996772E-3</c:v>
                </c:pt>
                <c:pt idx="105">
                  <c:v>8.0297237500498251E-3</c:v>
                </c:pt>
                <c:pt idx="106">
                  <c:v>7.0992439523360285E-3</c:v>
                </c:pt>
                <c:pt idx="107">
                  <c:v>6.2626514068799535E-3</c:v>
                </c:pt>
                <c:pt idx="108">
                  <c:v>5.512418776711242E-3</c:v>
                </c:pt>
                <c:pt idx="109">
                  <c:v>4.8413558534814863E-3</c:v>
                </c:pt>
                <c:pt idx="110">
                  <c:v>4.242633112059236E-3</c:v>
                </c:pt>
                <c:pt idx="111">
                  <c:v>3.7097980227016551E-3</c:v>
                </c:pt>
                <c:pt idx="112">
                  <c:v>3.2367848496414509E-3</c:v>
                </c:pt>
                <c:pt idx="113">
                  <c:v>2.8179186784376563E-3</c:v>
                </c:pt>
                <c:pt idx="114">
                  <c:v>2.4479144097632878E-3</c:v>
                </c:pt>
                <c:pt idx="115">
                  <c:v>2.1218714376460852E-3</c:v>
                </c:pt>
                <c:pt idx="116">
                  <c:v>1.8352646985914983E-3</c:v>
                </c:pt>
                <c:pt idx="117">
                  <c:v>1.5839327373269748E-3</c:v>
                </c:pt>
                <c:pt idx="118">
                  <c:v>1.364063387666646E-3</c:v>
                </c:pt>
                <c:pt idx="119">
                  <c:v>1.1721776154576147E-3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1-3D40-9C60-97FDAF1B68D7}"/>
            </c:ext>
          </c:extLst>
        </c:ser>
        <c:ser>
          <c:idx val="1"/>
          <c:order val="1"/>
          <c:tx>
            <c:strRef>
              <c:f>'Расщепление данных'!$P$64</c:f>
              <c:strCache>
                <c:ptCount val="1"/>
                <c:pt idx="0">
                  <c:v>Группа 2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данных'!$P$65:$P$195</c:f>
              <c:numCache>
                <c:formatCode>General</c:formatCode>
                <c:ptCount val="131"/>
                <c:pt idx="0">
                  <c:v>0.43787879643057975</c:v>
                </c:pt>
                <c:pt idx="1">
                  <c:v>0.4349237821693871</c:v>
                </c:pt>
                <c:pt idx="2">
                  <c:v>0.43192054249089751</c:v>
                </c:pt>
                <c:pt idx="3">
                  <c:v>0.42886770653721207</c:v>
                </c:pt>
                <c:pt idx="4">
                  <c:v>0.42576436195353917</c:v>
                </c:pt>
                <c:pt idx="5">
                  <c:v>0.42261010079496741</c:v>
                </c:pt>
                <c:pt idx="6">
                  <c:v>0.41940506169372971</c:v>
                </c:pt>
                <c:pt idx="7">
                  <c:v>0.41614996720109393</c:v>
                </c:pt>
                <c:pt idx="8">
                  <c:v>0.41284615525585849</c:v>
                </c:pt>
                <c:pt idx="9">
                  <c:v>0.40949560380656497</c:v>
                </c:pt>
                <c:pt idx="10">
                  <c:v>0.40610094772718625</c:v>
                </c:pt>
                <c:pt idx="11">
                  <c:v>0.40266548731462737</c:v>
                </c:pt>
                <c:pt idx="12">
                  <c:v>0.39919318783733893</c:v>
                </c:pt>
                <c:pt idx="13">
                  <c:v>0.39568866981223966</c:v>
                </c:pt>
                <c:pt idx="14">
                  <c:v>0.3921571899148274</c:v>
                </c:pt>
                <c:pt idx="15">
                  <c:v>0.38860461266624008</c:v>
                </c:pt>
                <c:pt idx="16">
                  <c:v>0.38503737328159893</c:v>
                </c:pt>
                <c:pt idx="17">
                  <c:v>0.38146243229624188</c:v>
                </c:pt>
                <c:pt idx="18">
                  <c:v>0.37788722280063464</c:v>
                </c:pt>
                <c:pt idx="19">
                  <c:v>0.37431959130175951</c:v>
                </c:pt>
                <c:pt idx="20">
                  <c:v>0.37076773338085789</c:v>
                </c:pt>
                <c:pt idx="21">
                  <c:v>0.36724012542853735</c:v>
                </c:pt>
                <c:pt idx="22">
                  <c:v>0.36374545380454326</c:v>
                </c:pt>
                <c:pt idx="23">
                  <c:v>0.36029254278933687</c:v>
                </c:pt>
                <c:pt idx="24">
                  <c:v>0.35689028266871459</c:v>
                </c:pt>
                <c:pt idx="25">
                  <c:v>0.35354755922395531</c:v>
                </c:pt>
                <c:pt idx="26">
                  <c:v>0.35027318579319072</c:v>
                </c:pt>
                <c:pt idx="27">
                  <c:v>0.34707583893119853</c:v>
                </c:pt>
                <c:pt idx="28">
                  <c:v>0.3439639985320172</c:v>
                </c:pt>
                <c:pt idx="29">
                  <c:v>0.34094589309964812</c:v>
                </c:pt>
                <c:pt idx="30">
                  <c:v>0.33802945066471229</c:v>
                </c:pt>
                <c:pt idx="31">
                  <c:v>0.33522225565698688</c:v>
                </c:pt>
                <c:pt idx="32">
                  <c:v>0.33253151186225838</c:v>
                </c:pt>
                <c:pt idx="33">
                  <c:v>0.32996401142289794</c:v>
                </c:pt>
                <c:pt idx="34">
                  <c:v>0.32752610968981805</c:v>
                </c:pt>
                <c:pt idx="35">
                  <c:v>0.32522370560257569</c:v>
                </c:pt>
                <c:pt idx="36">
                  <c:v>0.32306222716663463</c:v>
                </c:pt>
                <c:pt idx="37">
                  <c:v>0.32104662151333357</c:v>
                </c:pt>
                <c:pt idx="38">
                  <c:v>0.31918134896897787</c:v>
                </c:pt>
                <c:pt idx="39">
                  <c:v>0.31747038052390442</c:v>
                </c:pt>
                <c:pt idx="40">
                  <c:v>0.31591719807885793</c:v>
                </c:pt>
                <c:pt idx="41">
                  <c:v>0.31452479685259244</c:v>
                </c:pt>
                <c:pt idx="42">
                  <c:v>0.31329568935898638</c:v>
                </c:pt>
                <c:pt idx="43">
                  <c:v>0.31223191040168746</c:v>
                </c:pt>
                <c:pt idx="44">
                  <c:v>0.31133502258692525</c:v>
                </c:pt>
                <c:pt idx="45">
                  <c:v>0.31060612191827286</c:v>
                </c:pt>
                <c:pt idx="46">
                  <c:v>0.31004584310855915</c:v>
                </c:pt>
                <c:pt idx="47">
                  <c:v>0.30965436432180277</c:v>
                </c:pt>
                <c:pt idx="48">
                  <c:v>0.30943141114009104</c:v>
                </c:pt>
                <c:pt idx="49">
                  <c:v>0.3093762596350989</c:v>
                </c:pt>
                <c:pt idx="50">
                  <c:v>0.30948773850990396</c:v>
                </c:pt>
                <c:pt idx="51">
                  <c:v>0.3097642303624783</c:v>
                </c:pt>
                <c:pt idx="52">
                  <c:v>0.31020367220634304</c:v>
                </c:pt>
                <c:pt idx="53">
                  <c:v>0.31080355546496308</c:v>
                </c:pt>
                <c:pt idx="54">
                  <c:v>0.3115609257330792</c:v>
                </c:pt>
                <c:pt idx="55">
                  <c:v>0.31247238266876909</c:v>
                </c:pt>
                <c:pt idx="56">
                  <c:v>0.31353408044288222</c:v>
                </c:pt>
                <c:pt idx="57">
                  <c:v>0.31474172922579169</c:v>
                </c:pt>
                <c:pt idx="58">
                  <c:v>0.31609059823315377</c:v>
                </c:pt>
                <c:pt idx="59">
                  <c:v>0.31757552088053442</c:v>
                </c:pt>
                <c:pt idx="60">
                  <c:v>0.31919090260926075</c:v>
                </c:pt>
                <c:pt idx="61">
                  <c:v>0.3209307319407021</c:v>
                </c:pt>
                <c:pt idx="62">
                  <c:v>0.3227885952916168</c:v>
                </c:pt>
                <c:pt idx="63">
                  <c:v>0.32475769603776966</c:v>
                </c:pt>
                <c:pt idx="64">
                  <c:v>0.3268308782458802</c:v>
                </c:pt>
                <c:pt idx="65">
                  <c:v>0.3290006554048478</c:v>
                </c:pt>
                <c:pt idx="66">
                  <c:v>0.33125924437683507</c:v>
                </c:pt>
                <c:pt idx="67">
                  <c:v>0.33359860465876212</c:v>
                </c:pt>
                <c:pt idx="68">
                  <c:v>0.33601048289783675</c:v>
                </c:pt>
                <c:pt idx="69">
                  <c:v>0.33848646244476127</c:v>
                </c:pt>
                <c:pt idx="70">
                  <c:v>0.34101801756015471</c:v>
                </c:pt>
                <c:pt idx="71">
                  <c:v>0.34359657171943031</c:v>
                </c:pt>
                <c:pt idx="72">
                  <c:v>0.34621355929555342</c:v>
                </c:pt>
                <c:pt idx="73">
                  <c:v>0.34886048974492589</c:v>
                </c:pt>
                <c:pt idx="74">
                  <c:v>0.35152901328639391</c:v>
                </c:pt>
                <c:pt idx="75">
                  <c:v>0.35421098695400793</c:v>
                </c:pt>
                <c:pt idx="76">
                  <c:v>0.35689853982692998</c:v>
                </c:pt>
                <c:pt idx="77">
                  <c:v>0.35958413619982416</c:v>
                </c:pt>
                <c:pt idx="78">
                  <c:v>0.36226063545768727</c:v>
                </c:pt>
                <c:pt idx="79">
                  <c:v>0.36492134746199112</c:v>
                </c:pt>
                <c:pt idx="80">
                  <c:v>0.36756008233978738</c:v>
                </c:pt>
                <c:pt idx="81">
                  <c:v>0.3701711936915178</c:v>
                </c:pt>
                <c:pt idx="82">
                  <c:v>0.37274961439208648</c:v>
                </c:pt>
                <c:pt idx="83">
                  <c:v>0.37529088434694868</c:v>
                </c:pt>
                <c:pt idx="84">
                  <c:v>0.37779116977272759</c:v>
                </c:pt>
                <c:pt idx="85">
                  <c:v>0.38024727379148437</c:v>
                </c:pt>
                <c:pt idx="86">
                  <c:v>0.38265663835002905</c:v>
                </c:pt>
                <c:pt idx="87">
                  <c:v>0.38501733769155383</c:v>
                </c:pt>
                <c:pt idx="88">
                  <c:v>0.38732806380795376</c:v>
                </c:pt>
                <c:pt idx="89">
                  <c:v>0.38958810448018438</c:v>
                </c:pt>
                <c:pt idx="90">
                  <c:v>0.39179731466500933</c:v>
                </c:pt>
                <c:pt idx="91">
                  <c:v>0.39395608210535493</c:v>
                </c:pt>
                <c:pt idx="92">
                  <c:v>0.39606528812583186</c:v>
                </c:pt>
                <c:pt idx="93">
                  <c:v>0.3981262646242178</c:v>
                </c:pt>
                <c:pt idx="94">
                  <c:v>0.40014074828487445</c:v>
                </c:pt>
                <c:pt idx="95">
                  <c:v>0.40211083302368494</c:v>
                </c:pt>
                <c:pt idx="96">
                  <c:v>0.40403892162976851</c:v>
                </c:pt>
                <c:pt idx="97">
                  <c:v>0.40592767750140268</c:v>
                </c:pt>
                <c:pt idx="98">
                  <c:v>0.40777997728721055</c:v>
                </c:pt>
                <c:pt idx="99">
                  <c:v>0.40959886514383081</c:v>
                </c:pt>
                <c:pt idx="100">
                  <c:v>0.41138750921303513</c:v>
                </c:pt>
                <c:pt idx="101">
                  <c:v>0.41314916080923453</c:v>
                </c:pt>
                <c:pt idx="102">
                  <c:v>0.41488711669669459</c:v>
                </c:pt>
                <c:pt idx="103">
                  <c:v>0.41660468472813905</c:v>
                </c:pt>
                <c:pt idx="104">
                  <c:v>0.41830515301556076</c:v>
                </c:pt>
                <c:pt idx="105">
                  <c:v>0.41999176271219929</c:v>
                </c:pt>
                <c:pt idx="106">
                  <c:v>0.42166768440321051</c:v>
                </c:pt>
                <c:pt idx="107">
                  <c:v>0.42333599803244298</c:v>
                </c:pt>
                <c:pt idx="108">
                  <c:v>0.42499967623423707</c:v>
                </c:pt>
                <c:pt idx="109">
                  <c:v>0.42666157089214479</c:v>
                </c:pt>
                <c:pt idx="110">
                  <c:v>0.42832440271041977</c:v>
                </c:pt>
                <c:pt idx="111">
                  <c:v>0.42999075355825433</c:v>
                </c:pt>
                <c:pt idx="112">
                  <c:v>0.43166306133009363</c:v>
                </c:pt>
                <c:pt idx="113">
                  <c:v>0.43334361705681662</c:v>
                </c:pt>
                <c:pt idx="114">
                  <c:v>0.43503456400101603</c:v>
                </c:pt>
                <c:pt idx="115">
                  <c:v>0.43673789847390687</c:v>
                </c:pt>
                <c:pt idx="116">
                  <c:v>0.43845547212040231</c:v>
                </c:pt>
                <c:pt idx="117">
                  <c:v>0.44018899543163625</c:v>
                </c:pt>
                <c:pt idx="118">
                  <c:v>0.44194004225970512</c:v>
                </c:pt>
                <c:pt idx="119">
                  <c:v>0.44371005512683237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1-3D40-9C60-97FDAF1B68D7}"/>
            </c:ext>
          </c:extLst>
        </c:ser>
        <c:ser>
          <c:idx val="2"/>
          <c:order val="2"/>
          <c:tx>
            <c:strRef>
              <c:f>'Расщепление данных'!$Q$64</c:f>
              <c:strCache>
                <c:ptCount val="1"/>
                <c:pt idx="0">
                  <c:v>Группа 3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'Расщепление данных'!$F$65:$F$195</c:f>
              <c:numCache>
                <c:formatCode>General</c:formatCode>
                <c:ptCount val="1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  <c:pt idx="94">
                  <c:v>6.4000000000000101</c:v>
                </c:pt>
                <c:pt idx="95">
                  <c:v>6.5000000000000098</c:v>
                </c:pt>
                <c:pt idx="96">
                  <c:v>6.6000000000000103</c:v>
                </c:pt>
                <c:pt idx="97">
                  <c:v>6.7000000000000099</c:v>
                </c:pt>
                <c:pt idx="98">
                  <c:v>6.8000000000000096</c:v>
                </c:pt>
                <c:pt idx="99">
                  <c:v>6.9000000000000101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7.5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8.5</c:v>
                </c:pt>
                <c:pt idx="116">
                  <c:v>8.6</c:v>
                </c:pt>
                <c:pt idx="117">
                  <c:v>8.6999999999999993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cat>
          <c:val>
            <c:numRef>
              <c:f>'Расщепление данных'!$Q$65:$Q$195</c:f>
              <c:numCache>
                <c:formatCode>General</c:formatCode>
                <c:ptCount val="131"/>
                <c:pt idx="0">
                  <c:v>0.53519915580048993</c:v>
                </c:pt>
                <c:pt idx="1">
                  <c:v>0.53544346899554951</c:v>
                </c:pt>
                <c:pt idx="2">
                  <c:v>0.53553953150880851</c:v>
                </c:pt>
                <c:pt idx="3">
                  <c:v>0.53548395672895499</c:v>
                </c:pt>
                <c:pt idx="4">
                  <c:v>0.53527394990438437</c:v>
                </c:pt>
                <c:pt idx="5">
                  <c:v>0.53490738871816157</c:v>
                </c:pt>
                <c:pt idx="6">
                  <c:v>0.53438290080905759</c:v>
                </c:pt>
                <c:pt idx="7">
                  <c:v>0.53369993648983516</c:v>
                </c:pt>
                <c:pt idx="8">
                  <c:v>0.53285883489550001</c:v>
                </c:pt>
                <c:pt idx="9">
                  <c:v>0.53186088183194324</c:v>
                </c:pt>
                <c:pt idx="10">
                  <c:v>0.5307083576927758</c:v>
                </c:pt>
                <c:pt idx="11">
                  <c:v>0.52940457396998986</c:v>
                </c:pt>
                <c:pt idx="12">
                  <c:v>0.52795389710023477</c:v>
                </c:pt>
                <c:pt idx="13">
                  <c:v>0.52636175865769885</c:v>
                </c:pt>
                <c:pt idx="14">
                  <c:v>0.52463465121853314</c:v>
                </c:pt>
                <c:pt idx="15">
                  <c:v>0.52278010956942234</c:v>
                </c:pt>
                <c:pt idx="16">
                  <c:v>0.52080667730104035</c:v>
                </c:pt>
                <c:pt idx="17">
                  <c:v>0.5187238592009451</c:v>
                </c:pt>
                <c:pt idx="18">
                  <c:v>0.51654206022452831</c:v>
                </c:pt>
                <c:pt idx="19">
                  <c:v>0.514272512161705</c:v>
                </c:pt>
                <c:pt idx="20">
                  <c:v>0.51192718941704252</c:v>
                </c:pt>
                <c:pt idx="21">
                  <c:v>0.50951871556990402</c:v>
                </c:pt>
                <c:pt idx="22">
                  <c:v>0.50706026256952552</c:v>
                </c:pt>
                <c:pt idx="23">
                  <c:v>0.50456544454157071</c:v>
                </c:pt>
                <c:pt idx="24">
                  <c:v>0.50204820823486795</c:v>
                </c:pt>
                <c:pt idx="25">
                  <c:v>0.4995227221204902</c:v>
                </c:pt>
                <c:pt idx="26">
                  <c:v>0.49700326607411605</c:v>
                </c:pt>
                <c:pt idx="27">
                  <c:v>0.49450412343356936</c:v>
                </c:pt>
                <c:pt idx="28">
                  <c:v>0.4920394770357423</c:v>
                </c:pt>
                <c:pt idx="29">
                  <c:v>0.48962331061147735</c:v>
                </c:pt>
                <c:pt idx="30">
                  <c:v>0.48726931666505319</c:v>
                </c:pt>
                <c:pt idx="31">
                  <c:v>0.48499081169843872</c:v>
                </c:pt>
                <c:pt idx="32">
                  <c:v>0.4828006593707817</c:v>
                </c:pt>
                <c:pt idx="33">
                  <c:v>0.48071120192097883</c:v>
                </c:pt>
                <c:pt idx="34">
                  <c:v>0.47873419993457023</c:v>
                </c:pt>
                <c:pt idx="35">
                  <c:v>0.4768807803128528</c:v>
                </c:pt>
                <c:pt idx="36">
                  <c:v>0.47516139210752145</c:v>
                </c:pt>
                <c:pt idx="37">
                  <c:v>0.47358576972201438</c:v>
                </c:pt>
                <c:pt idx="38">
                  <c:v>0.47216290285310264</c:v>
                </c:pt>
                <c:pt idx="39">
                  <c:v>0.47090101245366445</c:v>
                </c:pt>
                <c:pt idx="40">
                  <c:v>0.46980753193929509</c:v>
                </c:pt>
                <c:pt idx="41">
                  <c:v>0.46888909283570485</c:v>
                </c:pt>
                <c:pt idx="42">
                  <c:v>0.46815151406827565</c:v>
                </c:pt>
                <c:pt idx="43">
                  <c:v>0.46759979412668956</c:v>
                </c:pt>
                <c:pt idx="44">
                  <c:v>0.4672381053929604</c:v>
                </c:pt>
                <c:pt idx="45">
                  <c:v>0.46706978999707427</c:v>
                </c:pt>
                <c:pt idx="46">
                  <c:v>0.46709735665741287</c:v>
                </c:pt>
                <c:pt idx="47">
                  <c:v>0.46732247806989213</c:v>
                </c:pt>
                <c:pt idx="48">
                  <c:v>0.46774598852716187</c:v>
                </c:pt>
                <c:pt idx="49">
                  <c:v>0.46836788157425746</c:v>
                </c:pt>
                <c:pt idx="50">
                  <c:v>0.46918730763690863</c:v>
                </c:pt>
                <c:pt idx="51">
                  <c:v>0.47020257169047436</c:v>
                </c:pt>
                <c:pt idx="52">
                  <c:v>0.47141113116838962</c:v>
                </c:pt>
                <c:pt idx="53">
                  <c:v>0.47280959443625425</c:v>
                </c:pt>
                <c:pt idx="54">
                  <c:v>0.47439372027829391</c:v>
                </c:pt>
                <c:pt idx="55">
                  <c:v>0.47615841895378347</c:v>
                </c:pt>
                <c:pt idx="56">
                  <c:v>0.47809775547885203</c:v>
                </c:pt>
                <c:pt idx="57">
                  <c:v>0.4802049558704114</c:v>
                </c:pt>
                <c:pt idx="58">
                  <c:v>0.48247241715018863</c:v>
                </c:pt>
                <c:pt idx="59">
                  <c:v>0.48489172194435343</c:v>
                </c:pt>
                <c:pt idx="60">
                  <c:v>0.48745365852447908</c:v>
                </c:pt>
                <c:pt idx="61">
                  <c:v>0.49014824711526017</c:v>
                </c:pt>
                <c:pt idx="62">
                  <c:v>0.49296477324080656</c:v>
                </c:pt>
                <c:pt idx="63">
                  <c:v>0.49589182879231769</c:v>
                </c:pt>
                <c:pt idx="64">
                  <c:v>0.49891736137458936</c:v>
                </c:pt>
                <c:pt idx="65">
                  <c:v>0.50202873232725664</c:v>
                </c:pt>
                <c:pt idx="66">
                  <c:v>0.50521278362083755</c:v>
                </c:pt>
                <c:pt idx="67">
                  <c:v>0.5084559136009279</c:v>
                </c:pt>
                <c:pt idx="68">
                  <c:v>0.51174416130173905</c:v>
                </c:pt>
                <c:pt idx="69">
                  <c:v>0.51506329877975265</c:v>
                </c:pt>
                <c:pt idx="70">
                  <c:v>0.51839893063858777</c:v>
                </c:pt>
                <c:pt idx="71">
                  <c:v>0.52173659963771024</c:v>
                </c:pt>
                <c:pt idx="72">
                  <c:v>0.5250618970119354</c:v>
                </c:pt>
                <c:pt idx="73">
                  <c:v>0.52836057588794827</c:v>
                </c:pt>
                <c:pt idx="74">
                  <c:v>0.53161866598035745</c:v>
                </c:pt>
                <c:pt idx="75">
                  <c:v>0.53482258759439527</c:v>
                </c:pt>
                <c:pt idx="76">
                  <c:v>0.5379592628650226</c:v>
                </c:pt>
                <c:pt idx="77">
                  <c:v>0.54101622213038758</c:v>
                </c:pt>
                <c:pt idx="78">
                  <c:v>0.54398170337595642</c:v>
                </c:pt>
                <c:pt idx="79">
                  <c:v>0.54684474279552275</c:v>
                </c:pt>
                <c:pt idx="80">
                  <c:v>0.54959525469447001</c:v>
                </c:pt>
                <c:pt idx="81">
                  <c:v>0.55222409920332927</c:v>
                </c:pt>
                <c:pt idx="82">
                  <c:v>0.554723136566728</c:v>
                </c:pt>
                <c:pt idx="83">
                  <c:v>0.55708526711233053</c:v>
                </c:pt>
                <c:pt idx="84">
                  <c:v>0.55930445637224369</c:v>
                </c:pt>
                <c:pt idx="85">
                  <c:v>0.56137574521024047</c:v>
                </c:pt>
                <c:pt idx="86">
                  <c:v>0.5632952451862594</c:v>
                </c:pt>
                <c:pt idx="87">
                  <c:v>0.56506011974982484</c:v>
                </c:pt>
                <c:pt idx="88">
                  <c:v>0.5666685521824899</c:v>
                </c:pt>
                <c:pt idx="89">
                  <c:v>0.56811970149455404</c:v>
                </c:pt>
                <c:pt idx="90">
                  <c:v>0.56941364771420977</c:v>
                </c:pt>
                <c:pt idx="91">
                  <c:v>0.570551328182061</c:v>
                </c:pt>
                <c:pt idx="92">
                  <c:v>0.57153446657785956</c:v>
                </c:pt>
                <c:pt idx="93">
                  <c:v>0.5723654964596312</c:v>
                </c:pt>
                <c:pt idx="94">
                  <c:v>0.57304748109108639</c:v>
                </c:pt>
                <c:pt idx="95">
                  <c:v>0.57358403127669655</c:v>
                </c:pt>
                <c:pt idx="96">
                  <c:v>0.57397922282210179</c:v>
                </c:pt>
                <c:pt idx="97">
                  <c:v>0.57423751509893806</c:v>
                </c:pt>
                <c:pt idx="98">
                  <c:v>0.57436367202657734</c:v>
                </c:pt>
                <c:pt idx="99">
                  <c:v>0.57436268659771994</c:v>
                </c:pt>
                <c:pt idx="100">
                  <c:v>0.574239709878831</c:v>
                </c:pt>
                <c:pt idx="101">
                  <c:v>0.57399998521800533</c:v>
                </c:pt>
                <c:pt idx="102">
                  <c:v>0.57364878819881526</c:v>
                </c:pt>
                <c:pt idx="103">
                  <c:v>0.57319137269478238</c:v>
                </c:pt>
                <c:pt idx="104">
                  <c:v>0.57263292320973946</c:v>
                </c:pt>
                <c:pt idx="105">
                  <c:v>0.57197851353775087</c:v>
                </c:pt>
                <c:pt idx="106">
                  <c:v>0.57123307164445358</c:v>
                </c:pt>
                <c:pt idx="107">
                  <c:v>0.57040135056067698</c:v>
                </c:pt>
                <c:pt idx="108">
                  <c:v>0.56948790498905177</c:v>
                </c:pt>
                <c:pt idx="109">
                  <c:v>0.56849707325437371</c:v>
                </c:pt>
                <c:pt idx="110">
                  <c:v>0.56743296417752087</c:v>
                </c:pt>
                <c:pt idx="111">
                  <c:v>0.56629944841904412</c:v>
                </c:pt>
                <c:pt idx="112">
                  <c:v>0.56510015382026491</c:v>
                </c:pt>
                <c:pt idx="113">
                  <c:v>0.56383846426474582</c:v>
                </c:pt>
                <c:pt idx="114">
                  <c:v>0.56251752158922064</c:v>
                </c:pt>
                <c:pt idx="115">
                  <c:v>0.56114023008844716</c:v>
                </c:pt>
                <c:pt idx="116">
                  <c:v>0.55970926318100622</c:v>
                </c:pt>
                <c:pt idx="117">
                  <c:v>0.5582270718310367</c:v>
                </c:pt>
                <c:pt idx="118">
                  <c:v>0.55669589435262823</c:v>
                </c:pt>
                <c:pt idx="119">
                  <c:v>0.55511776725770989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1-3D40-9C60-97FDAF1B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19240"/>
        <c:axId val="929019600"/>
      </c:lineChart>
      <c:catAx>
        <c:axId val="92901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019600"/>
        <c:crosses val="autoZero"/>
        <c:auto val="1"/>
        <c:lblAlgn val="ctr"/>
        <c:lblOffset val="100"/>
        <c:noMultiLvlLbl val="0"/>
      </c:catAx>
      <c:valAx>
        <c:axId val="929019600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01924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589477</xdr:colOff>
      <xdr:row>52</xdr:row>
      <xdr:rowOff>111478</xdr:rowOff>
    </xdr:from>
    <xdr:to>
      <xdr:col>35</xdr:col>
      <xdr:colOff>187888</xdr:colOff>
      <xdr:row>84</xdr:row>
      <xdr:rowOff>155811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699921</xdr:colOff>
      <xdr:row>0</xdr:row>
      <xdr:rowOff>244763</xdr:rowOff>
    </xdr:from>
    <xdr:to>
      <xdr:col>24</xdr:col>
      <xdr:colOff>293078</xdr:colOff>
      <xdr:row>18</xdr:row>
      <xdr:rowOff>105464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707912</xdr:colOff>
      <xdr:row>20</xdr:row>
      <xdr:rowOff>88099</xdr:rowOff>
    </xdr:from>
    <xdr:to>
      <xdr:col>24</xdr:col>
      <xdr:colOff>221370</xdr:colOff>
      <xdr:row>43</xdr:row>
      <xdr:rowOff>127889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311"/>
  <sheetViews>
    <sheetView tabSelected="1" topLeftCell="I17" zoomScale="73" zoomScaleNormal="60" workbookViewId="0">
      <selection activeCell="O49" sqref="O49"/>
    </sheetView>
  </sheetViews>
  <sheetFormatPr baseColWidth="10" defaultColWidth="8.83203125" defaultRowHeight="13" x14ac:dyDescent="0.15"/>
  <cols>
    <col min="1" max="1" width="12.1640625" customWidth="1"/>
    <col min="2" max="2" width="12.83203125" style="4" customWidth="1"/>
    <col min="3" max="3" width="17.83203125" style="4" customWidth="1"/>
    <col min="5" max="5" width="14.6640625" customWidth="1"/>
    <col min="6" max="6" width="16.5" customWidth="1"/>
    <col min="7" max="7" width="19.5" customWidth="1"/>
    <col min="8" max="8" width="15.6640625" customWidth="1"/>
    <col min="9" max="10" width="16.5" customWidth="1"/>
    <col min="11" max="11" width="12.33203125" bestFit="1" customWidth="1"/>
    <col min="12" max="14" width="8.83203125" bestFit="1" customWidth="1"/>
    <col min="15" max="15" width="8.83203125" customWidth="1"/>
    <col min="16" max="17" width="8.83203125" bestFit="1" customWidth="1"/>
  </cols>
  <sheetData>
    <row r="1" spans="1:10" ht="66" customHeight="1" thickBot="1" x14ac:dyDescent="0.25">
      <c r="A1" s="58" t="s">
        <v>0</v>
      </c>
      <c r="B1" s="59" t="s">
        <v>1</v>
      </c>
      <c r="C1" s="60" t="s">
        <v>2</v>
      </c>
      <c r="D1" s="61"/>
      <c r="E1" s="62" t="s">
        <v>3</v>
      </c>
      <c r="F1" s="63"/>
      <c r="G1" s="64" t="s">
        <v>15</v>
      </c>
      <c r="H1" s="63"/>
      <c r="I1" s="64" t="s">
        <v>16</v>
      </c>
      <c r="J1" s="65"/>
    </row>
    <row r="2" spans="1:10" ht="32" x14ac:dyDescent="0.2">
      <c r="A2" s="55">
        <v>24.41</v>
      </c>
      <c r="B2" s="56">
        <f t="shared" ref="B2:B65" si="0">LN(A2)</f>
        <v>3.1949928844048685</v>
      </c>
      <c r="C2" s="57">
        <f t="shared" ref="C2:C65" si="1">LN((NORMDIST(B2,$F$45,$G$45,0)*$H$45+NORMDIST(B2,$F$46,$G$46,0)*$H$46+NORMDIST(B2,$F$47,$G$47,0)*$H$47)/A2)</f>
        <v>-5.182394340410772</v>
      </c>
      <c r="D2" s="3"/>
      <c r="E2" s="12" t="s">
        <v>4</v>
      </c>
      <c r="F2" s="8" t="s">
        <v>14</v>
      </c>
      <c r="G2" s="8" t="s">
        <v>5</v>
      </c>
      <c r="H2" s="8" t="s">
        <v>24</v>
      </c>
      <c r="I2" s="8" t="s">
        <v>5</v>
      </c>
      <c r="J2" s="13" t="s">
        <v>25</v>
      </c>
    </row>
    <row r="3" spans="1:10" ht="14" x14ac:dyDescent="0.2">
      <c r="A3" s="9">
        <v>15.47</v>
      </c>
      <c r="B3" s="10">
        <f t="shared" si="0"/>
        <v>2.738902664584975</v>
      </c>
      <c r="C3" s="11">
        <f t="shared" si="1"/>
        <v>-5.2797502417750843</v>
      </c>
      <c r="D3" s="3"/>
      <c r="E3" s="34">
        <v>-3.2188758248682006</v>
      </c>
      <c r="F3" s="35">
        <v>1</v>
      </c>
      <c r="G3" s="36">
        <f>(LOGNORMDIST(EXP(E3),$F$45,$G$45)*$H$45+LOGNORMDIST(EXP(E3),$F$46,$G$46)*$H$46+LOGNORMDIST(EXP(E3),$F$47,$G$47)*$H$47)*1310</f>
        <v>4.6312522102942746E-2</v>
      </c>
      <c r="H3" s="37">
        <f>G3</f>
        <v>4.6312522102942746E-2</v>
      </c>
      <c r="I3" s="35">
        <f t="shared" ref="I3:I39" si="2">(LOGNORMDIST(EXP(E3),$F$55,$G$55)*$H$55+LOGNORMDIST(EXP(E3),$F$56,$G$56)*$H$56+LOGNORMDIST(EXP(E3),$F$57,$G$57)*$H$57)*1310</f>
        <v>7.8353434847022836E-56</v>
      </c>
      <c r="J3" s="38">
        <f>I3</f>
        <v>7.8353434847022836E-56</v>
      </c>
    </row>
    <row r="4" spans="1:10" ht="14" x14ac:dyDescent="0.2">
      <c r="A4" s="9">
        <v>37.18</v>
      </c>
      <c r="B4" s="10">
        <f t="shared" si="0"/>
        <v>3.6157709822932977</v>
      </c>
      <c r="C4" s="11">
        <f t="shared" si="1"/>
        <v>-5.1323664939934179</v>
      </c>
      <c r="D4" s="3"/>
      <c r="E4" s="34">
        <v>-2.9897554672791715</v>
      </c>
      <c r="F4" s="35">
        <v>1</v>
      </c>
      <c r="G4" s="36">
        <f t="shared" ref="G4:G39" si="3">(LOGNORMDIST(EXP(E4),$F$45,$G$45)*$H$45+LOGNORMDIST(EXP(E4),$F$46,$G$46)*$H$46+LOGNORMDIST(EXP(E4),$F$47,$G$47)*$H$47)*1310</f>
        <v>8.3909269545361362E-2</v>
      </c>
      <c r="H4" s="37">
        <f>G4-G3</f>
        <v>3.7596747442418615E-2</v>
      </c>
      <c r="I4" s="35">
        <f t="shared" si="2"/>
        <v>6.7676829311923593E-52</v>
      </c>
      <c r="J4" s="38">
        <f t="shared" ref="J4:J39" si="4">I4-I3</f>
        <v>6.766899396843889E-52</v>
      </c>
    </row>
    <row r="5" spans="1:10" ht="14" x14ac:dyDescent="0.2">
      <c r="A5" s="9">
        <v>24.14</v>
      </c>
      <c r="B5" s="10">
        <f t="shared" si="0"/>
        <v>3.1838702156693857</v>
      </c>
      <c r="C5" s="11">
        <f t="shared" si="1"/>
        <v>-5.185720198451313</v>
      </c>
      <c r="D5" s="3"/>
      <c r="E5" s="34">
        <v>-2.7606351096901425</v>
      </c>
      <c r="F5" s="35">
        <v>0</v>
      </c>
      <c r="G5" s="36">
        <f t="shared" si="3"/>
        <v>0.1484668381782229</v>
      </c>
      <c r="H5" s="37">
        <f t="shared" ref="H5:H37" si="5">G5-G4</f>
        <v>6.4557568632861537E-2</v>
      </c>
      <c r="I5" s="35">
        <f t="shared" si="2"/>
        <v>4.21609707099698E-48</v>
      </c>
      <c r="J5" s="38">
        <f t="shared" si="4"/>
        <v>4.2154203027038609E-48</v>
      </c>
    </row>
    <row r="6" spans="1:10" ht="14" x14ac:dyDescent="0.2">
      <c r="A6" s="9">
        <v>86.36</v>
      </c>
      <c r="B6" s="10">
        <f t="shared" si="0"/>
        <v>4.4585246056466064</v>
      </c>
      <c r="C6" s="11">
        <f t="shared" si="1"/>
        <v>-5.5950824466769546</v>
      </c>
      <c r="D6" s="3"/>
      <c r="E6" s="34">
        <v>-2.5315147521011134</v>
      </c>
      <c r="F6" s="35">
        <v>0</v>
      </c>
      <c r="G6" s="36">
        <f t="shared" si="3"/>
        <v>0.2565676480062653</v>
      </c>
      <c r="H6" s="37">
        <f t="shared" si="5"/>
        <v>0.1081008098280424</v>
      </c>
      <c r="I6" s="35">
        <f t="shared" si="2"/>
        <v>1.894585524159202E-44</v>
      </c>
      <c r="J6" s="38">
        <f t="shared" si="4"/>
        <v>1.8941639144521024E-44</v>
      </c>
    </row>
    <row r="7" spans="1:10" ht="14" x14ac:dyDescent="0.2">
      <c r="A7" s="9">
        <v>114.62</v>
      </c>
      <c r="B7" s="10">
        <f t="shared" si="0"/>
        <v>4.7416223091235912</v>
      </c>
      <c r="C7" s="11">
        <f t="shared" si="1"/>
        <v>-5.7703969024427657</v>
      </c>
      <c r="D7" s="3"/>
      <c r="E7" s="34">
        <v>-2.3023943945120848</v>
      </c>
      <c r="F7" s="35">
        <v>1</v>
      </c>
      <c r="G7" s="36">
        <f t="shared" si="3"/>
        <v>0.43308835152529473</v>
      </c>
      <c r="H7" s="37">
        <f t="shared" si="5"/>
        <v>0.17652070351902943</v>
      </c>
      <c r="I7" s="35">
        <f t="shared" si="2"/>
        <v>6.1418677672843781E-41</v>
      </c>
      <c r="J7" s="38">
        <f t="shared" si="4"/>
        <v>6.1399731817602192E-41</v>
      </c>
    </row>
    <row r="8" spans="1:10" ht="14" x14ac:dyDescent="0.2">
      <c r="A8" s="9">
        <v>16</v>
      </c>
      <c r="B8" s="10">
        <f t="shared" si="0"/>
        <v>2.7725887222397811</v>
      </c>
      <c r="C8" s="11">
        <f t="shared" si="1"/>
        <v>-5.2797431336581502</v>
      </c>
      <c r="D8" s="3"/>
      <c r="E8" s="34">
        <v>-2.0732740369230553</v>
      </c>
      <c r="F8" s="35">
        <v>2</v>
      </c>
      <c r="G8" s="36">
        <f t="shared" si="3"/>
        <v>0.71417958420159811</v>
      </c>
      <c r="H8" s="37">
        <f t="shared" si="5"/>
        <v>0.28109123267630337</v>
      </c>
      <c r="I8" s="35">
        <f t="shared" si="2"/>
        <v>1.4365642296341909E-37</v>
      </c>
      <c r="J8" s="38">
        <f t="shared" si="4"/>
        <v>1.4359500428574624E-37</v>
      </c>
    </row>
    <row r="9" spans="1:10" ht="14" x14ac:dyDescent="0.2">
      <c r="A9" s="9">
        <v>93.76</v>
      </c>
      <c r="B9" s="10">
        <f t="shared" si="0"/>
        <v>4.5407383258287028</v>
      </c>
      <c r="C9" s="11">
        <f t="shared" si="1"/>
        <v>-4.1335871055426701</v>
      </c>
      <c r="D9" s="3"/>
      <c r="E9" s="34">
        <v>-1.8441536793340267</v>
      </c>
      <c r="F9" s="35">
        <v>1</v>
      </c>
      <c r="G9" s="36">
        <f t="shared" si="3"/>
        <v>1.1506792595619502</v>
      </c>
      <c r="H9" s="37">
        <f t="shared" si="5"/>
        <v>0.43649967536035206</v>
      </c>
      <c r="I9" s="35">
        <f t="shared" si="2"/>
        <v>2.4246596858383586E-34</v>
      </c>
      <c r="J9" s="38">
        <f t="shared" si="4"/>
        <v>2.4232231216087245E-34</v>
      </c>
    </row>
    <row r="10" spans="1:10" ht="14" x14ac:dyDescent="0.2">
      <c r="A10" s="9">
        <v>100.01</v>
      </c>
      <c r="B10" s="10">
        <f t="shared" si="0"/>
        <v>4.6052701809884251</v>
      </c>
      <c r="C10" s="11">
        <f t="shared" si="1"/>
        <v>-3.5839290360141298</v>
      </c>
      <c r="D10" s="3"/>
      <c r="E10" s="34">
        <v>-1.6150333217449977</v>
      </c>
      <c r="F10" s="35">
        <v>0</v>
      </c>
      <c r="G10" s="36">
        <f t="shared" si="3"/>
        <v>1.8116854849483748</v>
      </c>
      <c r="H10" s="37">
        <f t="shared" si="5"/>
        <v>0.66100622538642462</v>
      </c>
      <c r="I10" s="35">
        <f>(LOGNORMDIST(EXP(E10),$F$55,$G$55)*$H$55+LOGNORMDIST(EXP(E10),$F$56,$G$56)*$H$56+LOGNORMDIST(EXP(E10),$F$57,$G$57)*$H$57)*1310</f>
        <v>2.9535809090520006E-31</v>
      </c>
      <c r="J10" s="38">
        <f t="shared" si="4"/>
        <v>2.9511562493661622E-31</v>
      </c>
    </row>
    <row r="11" spans="1:10" ht="14" x14ac:dyDescent="0.2">
      <c r="A11" s="9">
        <v>9.06</v>
      </c>
      <c r="B11" s="10">
        <f t="shared" si="0"/>
        <v>2.2038691200548879</v>
      </c>
      <c r="C11" s="11">
        <f t="shared" si="1"/>
        <v>-5.0358558196556018</v>
      </c>
      <c r="D11" s="3"/>
      <c r="E11" s="34">
        <v>-1.3859129641559687</v>
      </c>
      <c r="F11" s="35">
        <v>3</v>
      </c>
      <c r="G11" s="36">
        <f t="shared" si="3"/>
        <v>2.7878256830997419</v>
      </c>
      <c r="H11" s="37">
        <f t="shared" si="5"/>
        <v>0.9761401981513671</v>
      </c>
      <c r="I11" s="35">
        <f t="shared" si="2"/>
        <v>2.5971699297725069E-28</v>
      </c>
      <c r="J11" s="38">
        <f t="shared" si="4"/>
        <v>2.5942163488634551E-28</v>
      </c>
    </row>
    <row r="12" spans="1:10" ht="14" x14ac:dyDescent="0.2">
      <c r="A12" s="9">
        <v>89.79</v>
      </c>
      <c r="B12" s="10">
        <f t="shared" si="0"/>
        <v>4.4974736105327171</v>
      </c>
      <c r="C12" s="11">
        <f t="shared" si="1"/>
        <v>-4.9632271808549433</v>
      </c>
      <c r="D12" s="3"/>
      <c r="E12" s="34">
        <v>-1.1567926065669396</v>
      </c>
      <c r="F12" s="35">
        <v>3</v>
      </c>
      <c r="G12" s="36">
        <f t="shared" si="3"/>
        <v>4.1935620854005373</v>
      </c>
      <c r="H12" s="37">
        <f t="shared" si="5"/>
        <v>1.4057364023007954</v>
      </c>
      <c r="I12" s="35">
        <f t="shared" si="2"/>
        <v>1.6489145107708118E-25</v>
      </c>
      <c r="J12" s="38">
        <f t="shared" si="4"/>
        <v>1.6463173408410392E-25</v>
      </c>
    </row>
    <row r="13" spans="1:10" ht="14" x14ac:dyDescent="0.2">
      <c r="A13" s="9">
        <v>89.76</v>
      </c>
      <c r="B13" s="10">
        <f t="shared" si="0"/>
        <v>4.4971394417743866</v>
      </c>
      <c r="C13" s="11">
        <f t="shared" si="1"/>
        <v>-4.9699144700041371</v>
      </c>
      <c r="D13" s="3"/>
      <c r="E13" s="34">
        <v>-0.92767224897791056</v>
      </c>
      <c r="F13" s="35">
        <v>4</v>
      </c>
      <c r="G13" s="36">
        <f t="shared" si="3"/>
        <v>6.1677143723088204</v>
      </c>
      <c r="H13" s="37">
        <f t="shared" si="5"/>
        <v>1.974152286908283</v>
      </c>
      <c r="I13" s="35">
        <f t="shared" si="2"/>
        <v>7.5604773691618507E-23</v>
      </c>
      <c r="J13" s="38">
        <f t="shared" si="4"/>
        <v>7.543988224054143E-23</v>
      </c>
    </row>
    <row r="14" spans="1:10" ht="14" x14ac:dyDescent="0.2">
      <c r="A14" s="9">
        <v>105.51</v>
      </c>
      <c r="B14" s="10">
        <f t="shared" si="0"/>
        <v>4.6588057351540009</v>
      </c>
      <c r="C14" s="11">
        <f t="shared" si="1"/>
        <v>-3.9814389478855827</v>
      </c>
      <c r="D14" s="3"/>
      <c r="E14" s="34">
        <v>-0.69855189138888152</v>
      </c>
      <c r="F14" s="35">
        <v>3</v>
      </c>
      <c r="G14" s="36">
        <f t="shared" si="3"/>
        <v>8.871314742299619</v>
      </c>
      <c r="H14" s="37">
        <f t="shared" si="5"/>
        <v>2.7036003699907987</v>
      </c>
      <c r="I14" s="35">
        <f t="shared" si="2"/>
        <v>2.5042504374981889E-20</v>
      </c>
      <c r="J14" s="38">
        <f t="shared" si="4"/>
        <v>2.4966899601290269E-20</v>
      </c>
    </row>
    <row r="15" spans="1:10" ht="14" x14ac:dyDescent="0.2">
      <c r="A15" s="9">
        <v>18.100000000000001</v>
      </c>
      <c r="B15" s="10">
        <f t="shared" si="0"/>
        <v>2.8959119382717802</v>
      </c>
      <c r="C15" s="11">
        <f t="shared" si="1"/>
        <v>-5.2658582157432745</v>
      </c>
      <c r="D15" s="3"/>
      <c r="E15" s="34">
        <v>-0.46943153379985292</v>
      </c>
      <c r="F15" s="35">
        <v>2</v>
      </c>
      <c r="G15" s="36">
        <f t="shared" si="3"/>
        <v>12.481998458137769</v>
      </c>
      <c r="H15" s="37">
        <f t="shared" si="5"/>
        <v>3.6106837158381495</v>
      </c>
      <c r="I15" s="35">
        <f t="shared" si="2"/>
        <v>5.9941670931757596E-18</v>
      </c>
      <c r="J15" s="38">
        <f t="shared" si="4"/>
        <v>5.9691245888007775E-18</v>
      </c>
    </row>
    <row r="16" spans="1:10" ht="14" x14ac:dyDescent="0.2">
      <c r="A16" s="9">
        <v>105.49</v>
      </c>
      <c r="B16" s="10">
        <f t="shared" si="0"/>
        <v>4.6586161616937174</v>
      </c>
      <c r="C16" s="11">
        <f t="shared" si="1"/>
        <v>-3.9786771848254827</v>
      </c>
      <c r="D16" s="3"/>
      <c r="E16" s="34">
        <v>-0.24031117621082387</v>
      </c>
      <c r="F16" s="35">
        <v>1</v>
      </c>
      <c r="G16" s="36">
        <f t="shared" si="3"/>
        <v>17.184419584285866</v>
      </c>
      <c r="H16" s="37">
        <f t="shared" si="5"/>
        <v>4.7024211261480975</v>
      </c>
      <c r="I16" s="35">
        <f t="shared" si="2"/>
        <v>1.0372259200265206E-15</v>
      </c>
      <c r="J16" s="38">
        <f t="shared" si="4"/>
        <v>1.0312317529333448E-15</v>
      </c>
    </row>
    <row r="17" spans="1:10" ht="14" x14ac:dyDescent="0.2">
      <c r="A17" s="9">
        <v>99.55</v>
      </c>
      <c r="B17" s="10">
        <f t="shared" si="0"/>
        <v>4.6006600305102054</v>
      </c>
      <c r="C17" s="11">
        <f t="shared" si="1"/>
        <v>-3.5865940837025128</v>
      </c>
      <c r="D17" s="3"/>
      <c r="E17" s="34">
        <v>-1.1190818621794829E-2</v>
      </c>
      <c r="F17" s="35">
        <v>5</v>
      </c>
      <c r="G17" s="36">
        <f t="shared" si="3"/>
        <v>23.156680060347693</v>
      </c>
      <c r="H17" s="37">
        <f t="shared" si="5"/>
        <v>5.9722604760618268</v>
      </c>
      <c r="I17" s="35">
        <f>(LOGNORMDIST(EXP(E17),$F$55,$G$55)*$H$55+LOGNORMDIST(EXP(E17),$F$56,$G$56)*$H$56+LOGNORMDIST(EXP(E17),$F$57,$G$57)*$H$57)*1310</f>
        <v>1.2981184833732737E-13</v>
      </c>
      <c r="J17" s="38">
        <f t="shared" si="4"/>
        <v>1.2877462241730086E-13</v>
      </c>
    </row>
    <row r="18" spans="1:10" ht="14" x14ac:dyDescent="0.2">
      <c r="A18" s="9">
        <v>25.91</v>
      </c>
      <c r="B18" s="10">
        <f t="shared" si="0"/>
        <v>3.2546289945740186</v>
      </c>
      <c r="C18" s="11">
        <f t="shared" si="1"/>
        <v>-5.1654286008996779</v>
      </c>
      <c r="D18" s="3"/>
      <c r="E18" s="34">
        <v>0.21792953896723422</v>
      </c>
      <c r="F18" s="35">
        <v>6</v>
      </c>
      <c r="G18" s="36">
        <f t="shared" si="3"/>
        <v>30.553434307636508</v>
      </c>
      <c r="H18" s="37">
        <f t="shared" si="5"/>
        <v>7.3967542472888148</v>
      </c>
      <c r="I18" s="35">
        <f t="shared" si="2"/>
        <v>1.175696706131324E-11</v>
      </c>
      <c r="J18" s="38">
        <f t="shared" si="4"/>
        <v>1.1627155212975913E-11</v>
      </c>
    </row>
    <row r="19" spans="1:10" ht="14" x14ac:dyDescent="0.2">
      <c r="A19" s="9">
        <v>107.02</v>
      </c>
      <c r="B19" s="10">
        <f t="shared" si="0"/>
        <v>4.673015732883159</v>
      </c>
      <c r="C19" s="11">
        <f t="shared" si="1"/>
        <v>-4.2137299572598979</v>
      </c>
      <c r="D19" s="3"/>
      <c r="E19" s="34">
        <v>0.44704989655626326</v>
      </c>
      <c r="F19" s="35">
        <v>3</v>
      </c>
      <c r="G19" s="36">
        <f t="shared" si="3"/>
        <v>39.487090528126203</v>
      </c>
      <c r="H19" s="37">
        <f t="shared" si="5"/>
        <v>8.933656220489695</v>
      </c>
      <c r="I19" s="35">
        <f t="shared" si="2"/>
        <v>7.7110141799484965E-10</v>
      </c>
      <c r="J19" s="38">
        <f t="shared" si="4"/>
        <v>7.5934445093353645E-10</v>
      </c>
    </row>
    <row r="20" spans="1:10" ht="14" x14ac:dyDescent="0.2">
      <c r="A20" s="9">
        <v>24.31</v>
      </c>
      <c r="B20" s="10">
        <f t="shared" si="0"/>
        <v>3.1908877883280318</v>
      </c>
      <c r="C20" s="11">
        <f t="shared" si="1"/>
        <v>-5.1836172143690336</v>
      </c>
      <c r="D20" s="3"/>
      <c r="E20" s="34">
        <v>0.6761702541452923</v>
      </c>
      <c r="F20" s="35">
        <v>11</v>
      </c>
      <c r="G20" s="36">
        <f t="shared" si="3"/>
        <v>50.009244792184219</v>
      </c>
      <c r="H20" s="37">
        <f t="shared" si="5"/>
        <v>10.522154264058017</v>
      </c>
      <c r="I20" s="35">
        <f t="shared" si="2"/>
        <v>3.6654310768750809E-8</v>
      </c>
      <c r="J20" s="38">
        <f t="shared" si="4"/>
        <v>3.5883209350755961E-8</v>
      </c>
    </row>
    <row r="21" spans="1:10" ht="14" x14ac:dyDescent="0.2">
      <c r="A21" s="9">
        <v>72.459999999999994</v>
      </c>
      <c r="B21" s="10">
        <f t="shared" si="0"/>
        <v>4.283034685466931</v>
      </c>
      <c r="C21" s="11">
        <f t="shared" si="1"/>
        <v>-5.6327551657855341</v>
      </c>
      <c r="D21" s="3"/>
      <c r="E21" s="34">
        <v>0.90529061173432135</v>
      </c>
      <c r="F21" s="35">
        <v>6</v>
      </c>
      <c r="G21" s="36">
        <f t="shared" si="3"/>
        <v>62.095046708371889</v>
      </c>
      <c r="H21" s="37">
        <f t="shared" si="5"/>
        <v>12.08580191618767</v>
      </c>
      <c r="I21" s="35">
        <f t="shared" si="2"/>
        <v>1.2641131064877677E-6</v>
      </c>
      <c r="J21" s="38">
        <f t="shared" si="4"/>
        <v>1.2274587957190169E-6</v>
      </c>
    </row>
    <row r="22" spans="1:10" ht="14" x14ac:dyDescent="0.2">
      <c r="A22" s="9">
        <v>31.48</v>
      </c>
      <c r="B22" s="10">
        <f t="shared" si="0"/>
        <v>3.4493524235492026</v>
      </c>
      <c r="C22" s="11">
        <f t="shared" si="1"/>
        <v>-5.1285372037737043</v>
      </c>
      <c r="D22" s="3"/>
      <c r="E22" s="34">
        <v>1.1344109693233499</v>
      </c>
      <c r="F22" s="35">
        <v>11</v>
      </c>
      <c r="G22" s="36">
        <f t="shared" si="3"/>
        <v>75.633663019451362</v>
      </c>
      <c r="H22" s="37">
        <f t="shared" si="5"/>
        <v>13.538616311079473</v>
      </c>
      <c r="I22" s="35">
        <f t="shared" si="2"/>
        <v>3.1670970225850107E-5</v>
      </c>
      <c r="J22" s="38">
        <f t="shared" si="4"/>
        <v>3.0406857119362339E-5</v>
      </c>
    </row>
    <row r="23" spans="1:10" ht="14" x14ac:dyDescent="0.2">
      <c r="A23" s="9">
        <v>102.9</v>
      </c>
      <c r="B23" s="10">
        <f t="shared" si="0"/>
        <v>4.6337576428400036</v>
      </c>
      <c r="C23" s="11">
        <f t="shared" si="1"/>
        <v>-3.6981825386445335</v>
      </c>
      <c r="D23" s="3"/>
      <c r="E23" s="34">
        <v>1.3635313269123794</v>
      </c>
      <c r="F23" s="35">
        <v>12</v>
      </c>
      <c r="G23" s="36">
        <f t="shared" si="3"/>
        <v>90.428889427404457</v>
      </c>
      <c r="H23" s="37">
        <f t="shared" si="5"/>
        <v>14.795226407953095</v>
      </c>
      <c r="I23" s="35">
        <f t="shared" si="2"/>
        <v>5.774015927820865E-4</v>
      </c>
      <c r="J23" s="38">
        <f t="shared" si="4"/>
        <v>5.457306225562364E-4</v>
      </c>
    </row>
    <row r="24" spans="1:10" ht="14" x14ac:dyDescent="0.2">
      <c r="A24" s="9">
        <v>55.95</v>
      </c>
      <c r="B24" s="10">
        <f t="shared" si="0"/>
        <v>4.0244584347579346</v>
      </c>
      <c r="C24" s="11">
        <f t="shared" si="1"/>
        <v>-5.3370625918367782</v>
      </c>
      <c r="D24" s="3"/>
      <c r="E24" s="34">
        <v>1.592651684501408</v>
      </c>
      <c r="F24" s="35">
        <v>17</v>
      </c>
      <c r="G24" s="36">
        <f>(LOGNORMDIST(EXP(E24),$F$45,$G$45)*$H$45+LOGNORMDIST(EXP(E24),$F$46,$G$46)*$H$46+LOGNORMDIST(EXP(E24),$F$47,$G$47)*$H$47)*1310</f>
        <v>106.21660646103899</v>
      </c>
      <c r="H24" s="37">
        <f t="shared" si="5"/>
        <v>15.787717033634536</v>
      </c>
      <c r="I24" s="35">
        <f t="shared" si="2"/>
        <v>7.6768528222607244E-3</v>
      </c>
      <c r="J24" s="38">
        <f t="shared" si="4"/>
        <v>7.099451229478638E-3</v>
      </c>
    </row>
    <row r="25" spans="1:10" ht="14" x14ac:dyDescent="0.2">
      <c r="A25" s="9">
        <v>96.64</v>
      </c>
      <c r="B25" s="10">
        <f t="shared" si="0"/>
        <v>4.5709927341865049</v>
      </c>
      <c r="C25" s="11">
        <f t="shared" si="1"/>
        <v>-3.7426693922283785</v>
      </c>
      <c r="D25" s="3"/>
      <c r="E25" s="34">
        <v>1.8217720420904375</v>
      </c>
      <c r="F25" s="35">
        <v>24</v>
      </c>
      <c r="G25" s="36">
        <f t="shared" si="3"/>
        <v>122.71225209916774</v>
      </c>
      <c r="H25" s="37">
        <f t="shared" si="5"/>
        <v>16.49564563812875</v>
      </c>
      <c r="I25" s="35">
        <f t="shared" si="2"/>
        <v>7.465121127616256E-2</v>
      </c>
      <c r="J25" s="38">
        <f t="shared" si="4"/>
        <v>6.6974358453901831E-2</v>
      </c>
    </row>
    <row r="26" spans="1:10" ht="14" x14ac:dyDescent="0.2">
      <c r="A26" s="9">
        <v>148.01</v>
      </c>
      <c r="B26" s="10">
        <f t="shared" si="0"/>
        <v>4.9972798390490976</v>
      </c>
      <c r="C26" s="11">
        <f t="shared" si="1"/>
        <v>-7.1719495237904454</v>
      </c>
      <c r="D26" s="3"/>
      <c r="E26" s="34">
        <v>2.0508923996794661</v>
      </c>
      <c r="F26" s="35">
        <v>26</v>
      </c>
      <c r="G26" s="36">
        <f t="shared" si="3"/>
        <v>139.71239248594361</v>
      </c>
      <c r="H26" s="37">
        <f t="shared" si="5"/>
        <v>17.000140386775868</v>
      </c>
      <c r="I26" s="35">
        <f t="shared" si="2"/>
        <v>0.53302787956874609</v>
      </c>
      <c r="J26" s="38">
        <f t="shared" si="4"/>
        <v>0.4583766682925835</v>
      </c>
    </row>
    <row r="27" spans="1:10" ht="14" x14ac:dyDescent="0.2">
      <c r="A27" s="9">
        <v>13.23</v>
      </c>
      <c r="B27" s="10">
        <f t="shared" si="0"/>
        <v>2.5824869781268642</v>
      </c>
      <c r="C27" s="11">
        <f t="shared" si="1"/>
        <v>-5.2548093519641519</v>
      </c>
      <c r="D27" s="3"/>
      <c r="E27" s="34">
        <v>2.2800127572684947</v>
      </c>
      <c r="F27" s="35">
        <v>26</v>
      </c>
      <c r="G27" s="36">
        <f>(LOGNORMDIST(EXP(E27),$F$45,$G$45)*$H$45+LOGNORMDIST(EXP(E27),$F$46,$G$46)*$H$46+LOGNORMDIST(EXP(E27),$F$47,$G$47)*$H$47)*1310</f>
        <v>157.28288811689305</v>
      </c>
      <c r="H27" s="37">
        <f t="shared" si="5"/>
        <v>17.570495630949438</v>
      </c>
      <c r="I27" s="35">
        <f t="shared" si="2"/>
        <v>2.8099535353958633</v>
      </c>
      <c r="J27" s="38">
        <f t="shared" si="4"/>
        <v>2.2769256558271174</v>
      </c>
    </row>
    <row r="28" spans="1:10" ht="14" x14ac:dyDescent="0.2">
      <c r="A28" s="9">
        <v>33.74</v>
      </c>
      <c r="B28" s="10">
        <f t="shared" si="0"/>
        <v>3.5186840771178223</v>
      </c>
      <c r="C28" s="11">
        <f t="shared" si="1"/>
        <v>-5.1254234013516964</v>
      </c>
      <c r="D28" s="3"/>
      <c r="E28" s="34">
        <v>2.5091331148575242</v>
      </c>
      <c r="F28" s="35">
        <v>30</v>
      </c>
      <c r="G28" s="36">
        <f t="shared" si="3"/>
        <v>176.0502697627692</v>
      </c>
      <c r="H28" s="37">
        <f t="shared" si="5"/>
        <v>18.767381645876156</v>
      </c>
      <c r="I28" s="35">
        <f>(LOGNORMDIST(EXP(E28),$F$55,$G$55)*$H$55+LOGNORMDIST(EXP(E28),$F$56,$G$56)*$H$56+LOGNORMDIST(EXP(E28),$F$57,$G$57)*$H$57)*1310</f>
        <v>11.022030495342573</v>
      </c>
      <c r="J28" s="38">
        <f t="shared" si="4"/>
        <v>8.2120769599467103</v>
      </c>
    </row>
    <row r="29" spans="1:10" ht="14" x14ac:dyDescent="0.2">
      <c r="A29" s="9">
        <v>22.63</v>
      </c>
      <c r="B29" s="10">
        <f t="shared" si="0"/>
        <v>3.1192764596454459</v>
      </c>
      <c r="C29" s="11">
        <f t="shared" si="1"/>
        <v>-5.2055588148331946</v>
      </c>
      <c r="D29" s="3"/>
      <c r="E29" s="34">
        <v>2.7382534724465528</v>
      </c>
      <c r="F29" s="35">
        <v>31</v>
      </c>
      <c r="G29" s="36">
        <f t="shared" si="3"/>
        <v>197.54066788927585</v>
      </c>
      <c r="H29" s="37">
        <f t="shared" si="5"/>
        <v>21.490398126506648</v>
      </c>
      <c r="I29" s="35">
        <f t="shared" si="2"/>
        <v>32.53385230839686</v>
      </c>
      <c r="J29" s="38">
        <f t="shared" si="4"/>
        <v>21.511821813054286</v>
      </c>
    </row>
    <row r="30" spans="1:10" ht="14" x14ac:dyDescent="0.2">
      <c r="A30" s="9">
        <v>101.8</v>
      </c>
      <c r="B30" s="10">
        <f t="shared" si="0"/>
        <v>4.623010104116422</v>
      </c>
      <c r="C30" s="11">
        <f t="shared" si="1"/>
        <v>-3.6286843422565935</v>
      </c>
      <c r="D30" s="3"/>
      <c r="E30" s="34">
        <v>2.9673738300355823</v>
      </c>
      <c r="F30" s="35">
        <v>35</v>
      </c>
      <c r="G30" s="36">
        <f>(LOGNORMDIST(EXP(E30),$F$45,$G$45)*$H$45+LOGNORMDIST(EXP(E30),$F$46,$G$46)*$H$46+LOGNORMDIST(EXP(E30),$F$47,$G$47)*$H$47)*1310</f>
        <v>224.37492565215985</v>
      </c>
      <c r="H30" s="37">
        <f t="shared" si="5"/>
        <v>26.834257762883993</v>
      </c>
      <c r="I30" s="35">
        <f t="shared" si="2"/>
        <v>73.472586319983321</v>
      </c>
      <c r="J30" s="38">
        <f t="shared" si="4"/>
        <v>40.938734011586462</v>
      </c>
    </row>
    <row r="31" spans="1:10" ht="14" x14ac:dyDescent="0.2">
      <c r="A31" s="9">
        <v>81.59</v>
      </c>
      <c r="B31" s="10">
        <f t="shared" si="0"/>
        <v>4.4017067054407093</v>
      </c>
      <c r="C31" s="11">
        <f t="shared" si="1"/>
        <v>-5.7974259029728694</v>
      </c>
      <c r="D31" s="3"/>
      <c r="E31" s="34">
        <v>3.1964941876246109</v>
      </c>
      <c r="F31" s="35">
        <v>53</v>
      </c>
      <c r="G31" s="36">
        <f t="shared" si="3"/>
        <v>260.00526180190224</v>
      </c>
      <c r="H31" s="37">
        <f t="shared" si="5"/>
        <v>35.630336149742391</v>
      </c>
      <c r="I31" s="35">
        <f>(LOGNORMDIST(EXP(E31),$F$55,$G$55)*$H$55+LOGNORMDIST(EXP(E31),$F$56,$G$56)*$H$56+LOGNORMDIST(EXP(E31),$F$57,$G$57)*$H$57)*1310</f>
        <v>130.08391773514219</v>
      </c>
      <c r="J31" s="38">
        <f t="shared" si="4"/>
        <v>56.611331415158872</v>
      </c>
    </row>
    <row r="32" spans="1:10" ht="14" x14ac:dyDescent="0.2">
      <c r="A32" s="9">
        <v>65.95</v>
      </c>
      <c r="B32" s="10">
        <f t="shared" si="0"/>
        <v>4.1888968791633232</v>
      </c>
      <c r="C32" s="11">
        <f t="shared" si="1"/>
        <v>-5.5093978897023401</v>
      </c>
      <c r="D32" s="3"/>
      <c r="E32" s="34">
        <v>3.4256145452136404</v>
      </c>
      <c r="F32" s="35">
        <v>38</v>
      </c>
      <c r="G32" s="36">
        <f t="shared" si="3"/>
        <v>307.73670256456433</v>
      </c>
      <c r="H32" s="37">
        <f t="shared" si="5"/>
        <v>47.731440762662089</v>
      </c>
      <c r="I32" s="35">
        <f t="shared" si="2"/>
        <v>186.972450542579</v>
      </c>
      <c r="J32" s="38">
        <f t="shared" si="4"/>
        <v>56.888532807436803</v>
      </c>
    </row>
    <row r="33" spans="1:10" ht="14" x14ac:dyDescent="0.2">
      <c r="A33" s="9">
        <v>121.53</v>
      </c>
      <c r="B33" s="10">
        <f t="shared" si="0"/>
        <v>4.8001611458827087</v>
      </c>
      <c r="C33" s="11">
        <f t="shared" si="1"/>
        <v>-6.5741130000908452</v>
      </c>
      <c r="D33" s="3"/>
      <c r="E33" s="34">
        <v>3.654734902802669</v>
      </c>
      <c r="F33" s="35">
        <v>45</v>
      </c>
      <c r="G33" s="36">
        <f t="shared" si="3"/>
        <v>369.14840907156935</v>
      </c>
      <c r="H33" s="37">
        <f t="shared" si="5"/>
        <v>61.411706507005022</v>
      </c>
      <c r="I33" s="35">
        <f t="shared" si="2"/>
        <v>228.5155713998366</v>
      </c>
      <c r="J33" s="38">
        <f t="shared" si="4"/>
        <v>41.543120857257605</v>
      </c>
    </row>
    <row r="34" spans="1:10" ht="14" x14ac:dyDescent="0.2">
      <c r="A34" s="9">
        <v>104.05</v>
      </c>
      <c r="B34" s="10">
        <f t="shared" si="0"/>
        <v>4.6448715528396436</v>
      </c>
      <c r="C34" s="11">
        <f t="shared" si="1"/>
        <v>-3.8032490026729429</v>
      </c>
      <c r="D34" s="3"/>
      <c r="E34" s="34">
        <v>3.8838552603916985</v>
      </c>
      <c r="F34" s="35">
        <v>51</v>
      </c>
      <c r="G34" s="36">
        <f>(LOGNORMDIST(EXP(E34),$F$45,$G$45)*$H$45+LOGNORMDIST(EXP(E34),$F$46,$G$46)*$H$46+LOGNORMDIST(EXP(E34),$F$47,$G$47)*$H$47)*1310</f>
        <v>442.58978134864071</v>
      </c>
      <c r="H34" s="37">
        <f t="shared" si="5"/>
        <v>73.441372277071366</v>
      </c>
      <c r="I34" s="35">
        <f t="shared" si="2"/>
        <v>250.55942803984723</v>
      </c>
      <c r="J34" s="38">
        <f t="shared" si="4"/>
        <v>22.043856640010631</v>
      </c>
    </row>
    <row r="35" spans="1:10" ht="14" x14ac:dyDescent="0.2">
      <c r="A35" s="9">
        <v>122.7</v>
      </c>
      <c r="B35" s="10">
        <f t="shared" si="0"/>
        <v>4.8097423517168654</v>
      </c>
      <c r="C35" s="11">
        <f t="shared" si="1"/>
        <v>-6.6253119839541128</v>
      </c>
      <c r="D35" s="3"/>
      <c r="E35" s="34">
        <v>4.1129756179807266</v>
      </c>
      <c r="F35" s="35">
        <v>61</v>
      </c>
      <c r="G35" s="36">
        <f t="shared" si="3"/>
        <v>522.72908493784291</v>
      </c>
      <c r="H35" s="37">
        <f t="shared" si="5"/>
        <v>80.1393035892022</v>
      </c>
      <c r="I35" s="35">
        <f t="shared" si="2"/>
        <v>259.14351603161305</v>
      </c>
      <c r="J35" s="38">
        <f t="shared" si="4"/>
        <v>8.5840879917658128</v>
      </c>
    </row>
    <row r="36" spans="1:10" ht="14" x14ac:dyDescent="0.2">
      <c r="A36" s="9">
        <v>57.27</v>
      </c>
      <c r="B36" s="10">
        <f t="shared" si="0"/>
        <v>4.0477769264057661</v>
      </c>
      <c r="C36" s="11">
        <f t="shared" si="1"/>
        <v>-5.358209770146491</v>
      </c>
      <c r="D36" s="3"/>
      <c r="E36" s="34">
        <v>4.3420959755697552</v>
      </c>
      <c r="F36" s="35">
        <v>68</v>
      </c>
      <c r="G36" s="36">
        <f t="shared" si="3"/>
        <v>601.74935051909517</v>
      </c>
      <c r="H36" s="37">
        <f t="shared" si="5"/>
        <v>79.020265581252261</v>
      </c>
      <c r="I36" s="35">
        <f t="shared" si="2"/>
        <v>277.07632913767094</v>
      </c>
      <c r="J36" s="38">
        <f t="shared" si="4"/>
        <v>17.932813106057893</v>
      </c>
    </row>
    <row r="37" spans="1:10" ht="14" x14ac:dyDescent="0.2">
      <c r="A37" s="9">
        <v>1.43</v>
      </c>
      <c r="B37" s="10">
        <f t="shared" si="0"/>
        <v>0.35767444427181588</v>
      </c>
      <c r="C37" s="11">
        <f t="shared" si="1"/>
        <v>-3.8531139640324827</v>
      </c>
      <c r="D37" s="3"/>
      <c r="E37" s="34">
        <v>4.5712163331587856</v>
      </c>
      <c r="F37" s="35">
        <v>191</v>
      </c>
      <c r="G37" s="36">
        <f t="shared" si="3"/>
        <v>797.48498143914833</v>
      </c>
      <c r="H37" s="37">
        <f t="shared" si="5"/>
        <v>195.73563092005315</v>
      </c>
      <c r="I37" s="35">
        <f>(LOGNORMDIST(EXP(E37),$F$55,$G$55)*$H$55+LOGNORMDIST(EXP(E37),$F$56,$G$56)*$H$56+LOGNORMDIST(EXP(E37),$F$57,$G$57)*$H$57)*1310</f>
        <v>467.14042861462377</v>
      </c>
      <c r="J37" s="38">
        <f t="shared" si="4"/>
        <v>190.06409947695283</v>
      </c>
    </row>
    <row r="38" spans="1:10" ht="14" x14ac:dyDescent="0.2">
      <c r="A38" s="9">
        <v>87.26</v>
      </c>
      <c r="B38" s="10">
        <f>LN(A38)</f>
        <v>4.468892167695464</v>
      </c>
      <c r="C38" s="11">
        <f t="shared" si="1"/>
        <v>-5.4668009061669744</v>
      </c>
      <c r="D38" s="3"/>
      <c r="E38" s="34">
        <v>4.8003366907478142</v>
      </c>
      <c r="F38" s="35">
        <v>428</v>
      </c>
      <c r="G38" s="36">
        <f t="shared" si="3"/>
        <v>1216.4647657200342</v>
      </c>
      <c r="H38" s="37">
        <f>G38-G37</f>
        <v>418.97978428088584</v>
      </c>
      <c r="I38" s="35">
        <f t="shared" si="2"/>
        <v>968.35414710029988</v>
      </c>
      <c r="J38" s="38">
        <f t="shared" si="4"/>
        <v>501.21371848567611</v>
      </c>
    </row>
    <row r="39" spans="1:10" ht="15" thickBot="1" x14ac:dyDescent="0.25">
      <c r="A39" s="9">
        <v>108.81</v>
      </c>
      <c r="B39" s="10">
        <f t="shared" si="0"/>
        <v>4.6896032419629208</v>
      </c>
      <c r="C39" s="11">
        <f t="shared" si="1"/>
        <v>-4.5428116563429697</v>
      </c>
      <c r="D39" s="3"/>
      <c r="E39" s="39">
        <f>E38+H5</f>
        <v>4.8648942593806757</v>
      </c>
      <c r="F39" s="40">
        <v>110</v>
      </c>
      <c r="G39" s="41">
        <f t="shared" si="3"/>
        <v>1229.4753341475644</v>
      </c>
      <c r="H39" s="42">
        <f>1310-G38</f>
        <v>93.535234279965835</v>
      </c>
      <c r="I39" s="40">
        <f t="shared" si="2"/>
        <v>1136.3037084874863</v>
      </c>
      <c r="J39" s="43">
        <f t="shared" si="4"/>
        <v>167.94956138718646</v>
      </c>
    </row>
    <row r="40" spans="1:10" ht="14" x14ac:dyDescent="0.2">
      <c r="A40" s="9">
        <v>84.38</v>
      </c>
      <c r="B40" s="10">
        <f t="shared" si="0"/>
        <v>4.4353304066961927</v>
      </c>
      <c r="C40" s="11">
        <f t="shared" si="1"/>
        <v>-5.7588750649071487</v>
      </c>
    </row>
    <row r="41" spans="1:10" ht="14" x14ac:dyDescent="0.2">
      <c r="A41" s="9">
        <v>109.01</v>
      </c>
      <c r="B41" s="10">
        <f t="shared" si="0"/>
        <v>4.6914396211402671</v>
      </c>
      <c r="C41" s="11">
        <f t="shared" si="1"/>
        <v>-4.5825945834972197</v>
      </c>
    </row>
    <row r="42" spans="1:10" ht="15" thickBot="1" x14ac:dyDescent="0.25">
      <c r="A42" s="9">
        <v>6.88</v>
      </c>
      <c r="B42" s="10">
        <f t="shared" si="0"/>
        <v>1.9286186519452522</v>
      </c>
      <c r="C42" s="11">
        <f t="shared" si="1"/>
        <v>-4.8006525972932588</v>
      </c>
    </row>
    <row r="43" spans="1:10" ht="14" x14ac:dyDescent="0.2">
      <c r="A43" s="9">
        <v>98.3</v>
      </c>
      <c r="B43" s="10">
        <f t="shared" si="0"/>
        <v>4.5880240271531205</v>
      </c>
      <c r="C43" s="11">
        <f t="shared" si="1"/>
        <v>-3.6239369899659839</v>
      </c>
      <c r="E43" s="17" t="s">
        <v>12</v>
      </c>
      <c r="F43" s="18"/>
      <c r="G43" s="18"/>
      <c r="H43" s="19"/>
    </row>
    <row r="44" spans="1:10" ht="17" x14ac:dyDescent="0.25">
      <c r="A44" s="9">
        <v>72.89</v>
      </c>
      <c r="B44" s="10">
        <f t="shared" si="0"/>
        <v>4.2889514553941215</v>
      </c>
      <c r="C44" s="11">
        <f t="shared" si="1"/>
        <v>-5.6411163321831266</v>
      </c>
      <c r="E44" s="20" t="s">
        <v>6</v>
      </c>
      <c r="F44" s="21" t="s">
        <v>20</v>
      </c>
      <c r="G44" s="21" t="s">
        <v>21</v>
      </c>
      <c r="H44" s="22" t="s">
        <v>22</v>
      </c>
    </row>
    <row r="45" spans="1:10" ht="14" x14ac:dyDescent="0.2">
      <c r="A45" s="9">
        <v>15.62</v>
      </c>
      <c r="B45" s="10">
        <f t="shared" si="0"/>
        <v>2.7485521444115397</v>
      </c>
      <c r="C45" s="11">
        <f t="shared" si="1"/>
        <v>-5.2799318122119736</v>
      </c>
      <c r="E45" s="23">
        <v>1</v>
      </c>
      <c r="F45" s="24">
        <v>1.9389872046470504</v>
      </c>
      <c r="G45" s="24">
        <v>1.4437509287077979</v>
      </c>
      <c r="H45" s="25">
        <v>0.2</v>
      </c>
    </row>
    <row r="46" spans="1:10" ht="14" x14ac:dyDescent="0.2">
      <c r="A46" s="9">
        <v>98.4</v>
      </c>
      <c r="B46" s="10">
        <f t="shared" si="0"/>
        <v>4.5890408040582074</v>
      </c>
      <c r="C46" s="11">
        <f t="shared" si="1"/>
        <v>-3.6193140054924169</v>
      </c>
      <c r="E46" s="23">
        <v>2</v>
      </c>
      <c r="F46" s="24">
        <v>4.6089423661896838</v>
      </c>
      <c r="G46" s="24">
        <v>5.7785824738274739E-2</v>
      </c>
      <c r="H46" s="25">
        <v>0.3734175401001511</v>
      </c>
    </row>
    <row r="47" spans="1:10" ht="15" thickBot="1" x14ac:dyDescent="0.25">
      <c r="A47" s="9">
        <v>91.82</v>
      </c>
      <c r="B47" s="10">
        <f t="shared" si="0"/>
        <v>4.5198301388210762</v>
      </c>
      <c r="C47" s="11">
        <f t="shared" si="1"/>
        <v>-4.5126867416402181</v>
      </c>
      <c r="E47" s="26">
        <v>3</v>
      </c>
      <c r="F47" s="27">
        <v>4.1171394816923153</v>
      </c>
      <c r="G47" s="28">
        <v>0.67529581507517822</v>
      </c>
      <c r="H47" s="29">
        <v>0.4265824569824978</v>
      </c>
    </row>
    <row r="48" spans="1:10" ht="14" x14ac:dyDescent="0.2">
      <c r="A48" s="9">
        <v>125.14</v>
      </c>
      <c r="B48" s="10">
        <f t="shared" si="0"/>
        <v>4.8294331105702177</v>
      </c>
      <c r="C48" s="11">
        <f t="shared" si="1"/>
        <v>-6.7021056834117783</v>
      </c>
      <c r="H48" s="2"/>
    </row>
    <row r="49" spans="1:17" ht="14" x14ac:dyDescent="0.2">
      <c r="A49" s="9">
        <v>102.04</v>
      </c>
      <c r="B49" s="10">
        <f t="shared" si="0"/>
        <v>4.6253648932736109</v>
      </c>
      <c r="C49" s="11">
        <f t="shared" si="1"/>
        <v>-3.6411868944780612</v>
      </c>
    </row>
    <row r="50" spans="1:17" ht="14" x14ac:dyDescent="0.2">
      <c r="A50" s="9">
        <v>98.22</v>
      </c>
      <c r="B50" s="10">
        <f t="shared" si="0"/>
        <v>4.5872098606110985</v>
      </c>
      <c r="C50" s="11">
        <f t="shared" si="1"/>
        <v>-3.6278415230963459</v>
      </c>
    </row>
    <row r="51" spans="1:17" ht="14" x14ac:dyDescent="0.2">
      <c r="A51" s="9">
        <v>128.38999999999999</v>
      </c>
      <c r="B51" s="10">
        <f t="shared" si="0"/>
        <v>4.8550725066029923</v>
      </c>
      <c r="C51" s="11">
        <f t="shared" si="1"/>
        <v>-6.7778667807190516</v>
      </c>
    </row>
    <row r="52" spans="1:17" ht="15" thickBot="1" x14ac:dyDescent="0.25">
      <c r="A52" s="9">
        <v>100.42</v>
      </c>
      <c r="B52" s="10">
        <f t="shared" si="0"/>
        <v>4.6093613906065594</v>
      </c>
      <c r="C52" s="11">
        <f t="shared" si="1"/>
        <v>-3.5864987039843719</v>
      </c>
    </row>
    <row r="53" spans="1:17" ht="14" x14ac:dyDescent="0.2">
      <c r="A53" s="9">
        <v>0.43</v>
      </c>
      <c r="B53" s="10">
        <f t="shared" si="0"/>
        <v>-0.84397007029452897</v>
      </c>
      <c r="C53" s="11">
        <f t="shared" si="1"/>
        <v>-3.909449076298253</v>
      </c>
      <c r="E53" s="17" t="s">
        <v>13</v>
      </c>
      <c r="F53" s="18"/>
      <c r="G53" s="18"/>
      <c r="H53" s="19"/>
    </row>
    <row r="54" spans="1:17" ht="17" x14ac:dyDescent="0.25">
      <c r="A54" s="9">
        <v>103.2</v>
      </c>
      <c r="B54" s="10">
        <f t="shared" si="0"/>
        <v>4.6366688530474622</v>
      </c>
      <c r="C54" s="11">
        <f t="shared" si="1"/>
        <v>-3.7224648841667207</v>
      </c>
      <c r="E54" s="20" t="s">
        <v>6</v>
      </c>
      <c r="F54" s="21" t="s">
        <v>20</v>
      </c>
      <c r="G54" s="21" t="s">
        <v>21</v>
      </c>
      <c r="H54" s="22" t="s">
        <v>22</v>
      </c>
    </row>
    <row r="55" spans="1:17" ht="14" x14ac:dyDescent="0.2">
      <c r="A55" s="9">
        <v>91.54</v>
      </c>
      <c r="B55" s="10">
        <f t="shared" si="0"/>
        <v>4.5167760352254964</v>
      </c>
      <c r="C55" s="11">
        <f t="shared" si="1"/>
        <v>-4.5730031986575277</v>
      </c>
      <c r="E55" s="23">
        <v>1</v>
      </c>
      <c r="F55" s="24">
        <v>3.2</v>
      </c>
      <c r="G55" s="24">
        <v>0.4</v>
      </c>
      <c r="H55" s="25">
        <v>0.2</v>
      </c>
    </row>
    <row r="56" spans="1:17" ht="14" x14ac:dyDescent="0.2">
      <c r="A56" s="9">
        <v>96.23</v>
      </c>
      <c r="B56" s="10">
        <f t="shared" si="0"/>
        <v>4.5667411593683092</v>
      </c>
      <c r="C56" s="11">
        <f t="shared" si="1"/>
        <v>-3.7842036128990708</v>
      </c>
      <c r="E56" s="23">
        <v>2</v>
      </c>
      <c r="F56" s="24">
        <v>4.57</v>
      </c>
      <c r="G56" s="24">
        <v>0.13</v>
      </c>
      <c r="H56" s="25">
        <v>0.3</v>
      </c>
    </row>
    <row r="57" spans="1:17" ht="14" x14ac:dyDescent="0.2">
      <c r="A57" s="9">
        <v>103.41</v>
      </c>
      <c r="B57" s="10">
        <f t="shared" si="0"/>
        <v>4.6387016691968839</v>
      </c>
      <c r="C57" s="11">
        <f t="shared" si="1"/>
        <v>-3.7407893220459241</v>
      </c>
      <c r="E57" s="23">
        <v>3</v>
      </c>
      <c r="F57" s="24">
        <v>4.8</v>
      </c>
      <c r="G57" s="31">
        <v>0.1</v>
      </c>
      <c r="H57" s="25">
        <v>0.5</v>
      </c>
    </row>
    <row r="58" spans="1:17" ht="15" thickBot="1" x14ac:dyDescent="0.25">
      <c r="A58" s="9">
        <v>107.42</v>
      </c>
      <c r="B58" s="10">
        <f t="shared" si="0"/>
        <v>4.6767463844773136</v>
      </c>
      <c r="C58" s="11">
        <f t="shared" si="1"/>
        <v>-4.2826341475646492</v>
      </c>
      <c r="E58" s="30"/>
      <c r="F58" s="32"/>
      <c r="G58" s="32"/>
      <c r="H58" s="33">
        <f>SUM(H55:H57)</f>
        <v>1</v>
      </c>
    </row>
    <row r="59" spans="1:17" ht="15" thickBot="1" x14ac:dyDescent="0.25">
      <c r="A59" s="9">
        <v>98.82</v>
      </c>
      <c r="B59" s="10">
        <f t="shared" si="0"/>
        <v>4.5933000134176041</v>
      </c>
      <c r="C59" s="11">
        <f t="shared" si="1"/>
        <v>-3.6030157582654483</v>
      </c>
    </row>
    <row r="60" spans="1:17" ht="15" thickBot="1" x14ac:dyDescent="0.25">
      <c r="A60" s="9">
        <v>100</v>
      </c>
      <c r="B60" s="10">
        <f t="shared" si="0"/>
        <v>4.6051701859880918</v>
      </c>
      <c r="C60" s="11">
        <f t="shared" si="1"/>
        <v>-3.5839243678727097</v>
      </c>
      <c r="E60" s="45" t="s">
        <v>23</v>
      </c>
    </row>
    <row r="61" spans="1:17" ht="15" thickBot="1" x14ac:dyDescent="0.25">
      <c r="A61" s="9">
        <v>47.01</v>
      </c>
      <c r="B61" s="10">
        <f t="shared" si="0"/>
        <v>3.8503603450360391</v>
      </c>
      <c r="C61" s="11">
        <f t="shared" si="1"/>
        <v>-5.2125489128465476</v>
      </c>
      <c r="E61" s="44">
        <f>SUM(C2:C1311)</f>
        <v>-6332.7530874643144</v>
      </c>
    </row>
    <row r="62" spans="1:17" ht="14" x14ac:dyDescent="0.2">
      <c r="A62" s="9">
        <v>38.770000000000003</v>
      </c>
      <c r="B62" s="10">
        <f t="shared" si="0"/>
        <v>3.6576467516828379</v>
      </c>
      <c r="C62" s="11">
        <f t="shared" si="1"/>
        <v>-5.1398251347051405</v>
      </c>
    </row>
    <row r="63" spans="1:17" ht="15" thickBot="1" x14ac:dyDescent="0.25">
      <c r="A63" s="9">
        <v>12.29</v>
      </c>
      <c r="B63" s="10">
        <f t="shared" si="0"/>
        <v>2.5087859235779435</v>
      </c>
      <c r="C63" s="11">
        <f t="shared" si="1"/>
        <v>-5.2283548031333034</v>
      </c>
    </row>
    <row r="64" spans="1:17" ht="15" x14ac:dyDescent="0.2">
      <c r="A64" s="9">
        <v>103.61</v>
      </c>
      <c r="B64" s="10">
        <f t="shared" si="0"/>
        <v>4.6406338502636606</v>
      </c>
      <c r="C64" s="11">
        <f t="shared" si="1"/>
        <v>-3.759245524941091</v>
      </c>
      <c r="F64" s="47" t="s">
        <v>7</v>
      </c>
      <c r="G64" s="48" t="s">
        <v>8</v>
      </c>
      <c r="H64" s="48" t="s">
        <v>9</v>
      </c>
      <c r="I64" s="48" t="s">
        <v>10</v>
      </c>
      <c r="J64" s="48" t="s">
        <v>11</v>
      </c>
      <c r="K64" s="49"/>
      <c r="L64" s="49"/>
      <c r="M64" s="49"/>
      <c r="N64" s="49"/>
      <c r="O64" s="50" t="s">
        <v>17</v>
      </c>
      <c r="P64" s="50" t="s">
        <v>18</v>
      </c>
      <c r="Q64" s="51" t="s">
        <v>19</v>
      </c>
    </row>
    <row r="65" spans="1:17" ht="14" x14ac:dyDescent="0.2">
      <c r="A65" s="9">
        <v>93.91</v>
      </c>
      <c r="B65" s="10">
        <f t="shared" si="0"/>
        <v>4.5423368768165222</v>
      </c>
      <c r="C65" s="11">
        <f t="shared" si="1"/>
        <v>-4.1077462914689304</v>
      </c>
      <c r="F65" s="52">
        <v>-3</v>
      </c>
      <c r="G65" s="46">
        <f t="shared" ref="G65:G128" si="6">NORMDIST(F65,$G$45, $F$45,0)*$H$45+NORMDIST(F65,$G$46, $F$46,0)*$H$46+NORMDIST(F65,$G$47, $F$47,0)*$H$47</f>
        <v>5.6665571024234973E-2</v>
      </c>
      <c r="H65" s="6">
        <f t="shared" ref="H65:H128" si="7">NORMDIST(F65,$G$45, $F$45,0)*$H$45</f>
        <v>2.9774374437830146E-3</v>
      </c>
      <c r="I65" s="6">
        <f t="shared" ref="I65:I128" si="8">NORMDIST(F65,$G$46, $F$46,0)*$H$46</f>
        <v>2.5937239535637899E-2</v>
      </c>
      <c r="J65" s="6">
        <f t="shared" ref="J65:J128" si="9">NORMDIST(F65,$G$47, $F$47,0)*$H$47</f>
        <v>2.7750894044814057E-2</v>
      </c>
      <c r="K65" s="6">
        <f>H65*$H$45</f>
        <v>5.9548748875660291E-4</v>
      </c>
      <c r="L65" s="6">
        <f>I65*$H$46</f>
        <v>9.6854201843862894E-3</v>
      </c>
      <c r="M65" s="6">
        <f t="shared" ref="M65:M128" si="10">J65*$H$47</f>
        <v>1.1838044565097747E-2</v>
      </c>
      <c r="N65" s="6">
        <f t="shared" ref="N65:N128" si="11">SUM(K65:M65)</f>
        <v>2.211895223824064E-2</v>
      </c>
      <c r="O65" s="6">
        <f t="shared" ref="O65:O128" si="12">K65/N65</f>
        <v>2.692204776893033E-2</v>
      </c>
      <c r="P65" s="6">
        <f t="shared" ref="P65:P128" si="13">L65/N65</f>
        <v>0.43787879643057975</v>
      </c>
      <c r="Q65" s="14">
        <f t="shared" ref="Q65:Q128" si="14">M65/N65</f>
        <v>0.53519915580048993</v>
      </c>
    </row>
    <row r="66" spans="1:17" ht="14" x14ac:dyDescent="0.2">
      <c r="A66" s="9">
        <v>29.17</v>
      </c>
      <c r="B66" s="10">
        <f t="shared" ref="B66:B129" si="15">LN(A66)</f>
        <v>3.3731407838796299</v>
      </c>
      <c r="C66" s="11">
        <f t="shared" ref="C66:C129" si="16">LN((NORMDIST(B66,$F$45,$G$45,0)*$H$45+NORMDIST(B66,$F$46,$G$46,0)*$H$46+NORMDIST(B66,$F$47,$G$47,0)*$H$47)/A66)</f>
        <v>-5.138670173230782</v>
      </c>
      <c r="F66" s="52">
        <v>-2.9</v>
      </c>
      <c r="G66" s="46">
        <f t="shared" si="6"/>
        <v>5.8004449642293579E-2</v>
      </c>
      <c r="H66" s="6">
        <f t="shared" si="7"/>
        <v>3.3465444439013808E-3</v>
      </c>
      <c r="I66" s="6">
        <f t="shared" si="8"/>
        <v>2.6307107234510387E-2</v>
      </c>
      <c r="J66" s="6">
        <f t="shared" si="9"/>
        <v>2.8350797963881812E-2</v>
      </c>
      <c r="K66" s="6">
        <f t="shared" ref="K66:K128" si="17">H66*$H$45</f>
        <v>6.6930888878027623E-4</v>
      </c>
      <c r="L66" s="6">
        <f t="shared" ref="L66:L128" si="18">I66*$H$46</f>
        <v>9.8235352706617582E-3</v>
      </c>
      <c r="M66" s="6">
        <f t="shared" si="10"/>
        <v>1.2093953052847099E-2</v>
      </c>
      <c r="N66" s="6">
        <f t="shared" si="11"/>
        <v>2.2586797212289133E-2</v>
      </c>
      <c r="O66" s="6">
        <f t="shared" si="12"/>
        <v>2.9632748835063498E-2</v>
      </c>
      <c r="P66" s="6">
        <f t="shared" si="13"/>
        <v>0.4349237821693871</v>
      </c>
      <c r="Q66" s="14">
        <f t="shared" si="14"/>
        <v>0.53544346899554951</v>
      </c>
    </row>
    <row r="67" spans="1:17" ht="14" x14ac:dyDescent="0.2">
      <c r="A67" s="9">
        <v>96.7</v>
      </c>
      <c r="B67" s="10">
        <f t="shared" si="15"/>
        <v>4.5716134024592483</v>
      </c>
      <c r="C67" s="11">
        <f t="shared" si="16"/>
        <v>-3.7369958302821131</v>
      </c>
      <c r="F67" s="52">
        <v>-2.8</v>
      </c>
      <c r="G67" s="46">
        <f t="shared" si="6"/>
        <v>5.9367697398956538E-2</v>
      </c>
      <c r="H67" s="6">
        <f t="shared" si="7"/>
        <v>3.7514175768708635E-3</v>
      </c>
      <c r="I67" s="6">
        <f t="shared" si="8"/>
        <v>2.6669691366169031E-2</v>
      </c>
      <c r="J67" s="6">
        <f t="shared" si="9"/>
        <v>2.8946588455916644E-2</v>
      </c>
      <c r="K67" s="6">
        <f t="shared" si="17"/>
        <v>7.5028351537417273E-4</v>
      </c>
      <c r="L67" s="6">
        <f t="shared" si="18"/>
        <v>9.9589305451850772E-3</v>
      </c>
      <c r="M67" s="6">
        <f t="shared" si="10"/>
        <v>1.2348106824786129E-2</v>
      </c>
      <c r="N67" s="6">
        <f t="shared" si="11"/>
        <v>2.305732088534538E-2</v>
      </c>
      <c r="O67" s="6">
        <f t="shared" si="12"/>
        <v>3.2539926000294032E-2</v>
      </c>
      <c r="P67" s="6">
        <f t="shared" si="13"/>
        <v>0.43192054249089751</v>
      </c>
      <c r="Q67" s="14">
        <f t="shared" si="14"/>
        <v>0.53553953150880851</v>
      </c>
    </row>
    <row r="68" spans="1:17" ht="14" x14ac:dyDescent="0.2">
      <c r="A68" s="9">
        <v>77.16</v>
      </c>
      <c r="B68" s="10">
        <f t="shared" si="15"/>
        <v>4.3458811880375281</v>
      </c>
      <c r="C68" s="11">
        <f t="shared" si="16"/>
        <v>-5.7249544772988941</v>
      </c>
      <c r="F68" s="52">
        <v>-2.7</v>
      </c>
      <c r="G68" s="46">
        <f t="shared" si="6"/>
        <v>6.0756119729519852E-2</v>
      </c>
      <c r="H68" s="6">
        <f t="shared" si="7"/>
        <v>4.1941028989749942E-3</v>
      </c>
      <c r="I68" s="6">
        <f t="shared" si="8"/>
        <v>2.7024547892843337E-2</v>
      </c>
      <c r="J68" s="6">
        <f t="shared" si="9"/>
        <v>2.9537468937701521E-2</v>
      </c>
      <c r="K68" s="6">
        <f t="shared" si="17"/>
        <v>8.388205797949989E-4</v>
      </c>
      <c r="L68" s="6">
        <f t="shared" si="18"/>
        <v>1.0091440196464281E-2</v>
      </c>
      <c r="M68" s="6">
        <f t="shared" si="10"/>
        <v>1.2600166072488924E-2</v>
      </c>
      <c r="N68" s="6">
        <f t="shared" si="11"/>
        <v>2.3530426848748204E-2</v>
      </c>
      <c r="O68" s="6">
        <f t="shared" si="12"/>
        <v>3.5648336733832914E-2</v>
      </c>
      <c r="P68" s="6">
        <f t="shared" si="13"/>
        <v>0.42886770653721207</v>
      </c>
      <c r="Q68" s="14">
        <f t="shared" si="14"/>
        <v>0.53548395672895499</v>
      </c>
    </row>
    <row r="69" spans="1:17" ht="14" x14ac:dyDescent="0.2">
      <c r="A69" s="9">
        <v>83.09</v>
      </c>
      <c r="B69" s="10">
        <f t="shared" si="15"/>
        <v>4.4199243576768898</v>
      </c>
      <c r="C69" s="11">
        <f t="shared" si="16"/>
        <v>-5.795163220937706</v>
      </c>
      <c r="F69" s="52">
        <v>-2.6</v>
      </c>
      <c r="G69" s="46">
        <f t="shared" si="6"/>
        <v>6.2170444735750313E-2</v>
      </c>
      <c r="H69" s="6">
        <f t="shared" si="7"/>
        <v>4.6765718834753528E-3</v>
      </c>
      <c r="I69" s="6">
        <f t="shared" si="8"/>
        <v>2.7371237747566404E-2</v>
      </c>
      <c r="J69" s="6">
        <f t="shared" si="9"/>
        <v>3.0122635104708556E-2</v>
      </c>
      <c r="K69" s="6">
        <f t="shared" si="17"/>
        <v>9.3531437669507056E-4</v>
      </c>
      <c r="L69" s="6">
        <f t="shared" si="18"/>
        <v>1.0220900269192647E-2</v>
      </c>
      <c r="M69" s="6">
        <f t="shared" si="10"/>
        <v>1.2849787693753816E-2</v>
      </c>
      <c r="N69" s="6">
        <f t="shared" si="11"/>
        <v>2.4006002339641536E-2</v>
      </c>
      <c r="O69" s="6">
        <f t="shared" si="12"/>
        <v>3.8961688142076428E-2</v>
      </c>
      <c r="P69" s="6">
        <f t="shared" si="13"/>
        <v>0.42576436195353917</v>
      </c>
      <c r="Q69" s="14">
        <f t="shared" si="14"/>
        <v>0.53527394990438437</v>
      </c>
    </row>
    <row r="70" spans="1:17" ht="14" x14ac:dyDescent="0.2">
      <c r="A70" s="9">
        <v>19.899999999999999</v>
      </c>
      <c r="B70" s="10">
        <f t="shared" si="15"/>
        <v>2.9907197317304468</v>
      </c>
      <c r="C70" s="11">
        <f t="shared" si="16"/>
        <v>-5.2437438296342869</v>
      </c>
      <c r="F70" s="52">
        <v>-2.5</v>
      </c>
      <c r="G70" s="46">
        <f t="shared" si="6"/>
        <v>6.3611294905695198E-2</v>
      </c>
      <c r="H70" s="6">
        <f t="shared" si="7"/>
        <v>5.2006904834796608E-3</v>
      </c>
      <c r="I70" s="6">
        <f t="shared" si="8"/>
        <v>2.7709327732274348E-2</v>
      </c>
      <c r="J70" s="6">
        <f t="shared" si="9"/>
        <v>3.0701276689941194E-2</v>
      </c>
      <c r="K70" s="6">
        <f t="shared" si="17"/>
        <v>1.0401380966959322E-3</v>
      </c>
      <c r="L70" s="6">
        <f t="shared" si="18"/>
        <v>1.0347148999614786E-2</v>
      </c>
      <c r="M70" s="6">
        <f t="shared" si="10"/>
        <v>1.3096626042894601E-2</v>
      </c>
      <c r="N70" s="6">
        <f t="shared" si="11"/>
        <v>2.4483913139205317E-2</v>
      </c>
      <c r="O70" s="6">
        <f t="shared" si="12"/>
        <v>4.2482510486871149E-2</v>
      </c>
      <c r="P70" s="6">
        <f t="shared" si="13"/>
        <v>0.42261010079496741</v>
      </c>
      <c r="Q70" s="14">
        <f t="shared" si="14"/>
        <v>0.53490738871816157</v>
      </c>
    </row>
    <row r="71" spans="1:17" ht="14" x14ac:dyDescent="0.2">
      <c r="A71" s="9">
        <v>114.09</v>
      </c>
      <c r="B71" s="10">
        <f t="shared" si="15"/>
        <v>4.7369876106082778</v>
      </c>
      <c r="C71" s="11">
        <f t="shared" si="16"/>
        <v>-5.6654107702124366</v>
      </c>
      <c r="F71" s="52">
        <v>-2.4</v>
      </c>
      <c r="G71" s="46">
        <f t="shared" si="6"/>
        <v>6.5079156763769075E-2</v>
      </c>
      <c r="H71" s="6">
        <f t="shared" si="7"/>
        <v>5.7681860741329695E-3</v>
      </c>
      <c r="I71" s="6">
        <f t="shared" si="8"/>
        <v>2.8038391413740763E-2</v>
      </c>
      <c r="J71" s="6">
        <f t="shared" si="9"/>
        <v>3.1272579275895343E-2</v>
      </c>
      <c r="K71" s="6">
        <f t="shared" si="17"/>
        <v>1.1536372148265939E-3</v>
      </c>
      <c r="L71" s="6">
        <f t="shared" si="18"/>
        <v>1.0470027150084273E-2</v>
      </c>
      <c r="M71" s="6">
        <f t="shared" si="10"/>
        <v>1.3340333703691377E-2</v>
      </c>
      <c r="N71" s="6">
        <f t="shared" si="11"/>
        <v>2.4963998068602243E-2</v>
      </c>
      <c r="O71" s="6">
        <f t="shared" si="12"/>
        <v>4.6212037497212768E-2</v>
      </c>
      <c r="P71" s="6">
        <f t="shared" si="13"/>
        <v>0.41940506169372971</v>
      </c>
      <c r="Q71" s="14">
        <f t="shared" si="14"/>
        <v>0.53438290080905759</v>
      </c>
    </row>
    <row r="72" spans="1:17" ht="14" x14ac:dyDescent="0.2">
      <c r="A72" s="9">
        <v>101.63</v>
      </c>
      <c r="B72" s="10">
        <f t="shared" si="15"/>
        <v>4.6213387671496751</v>
      </c>
      <c r="C72" s="11">
        <f t="shared" si="16"/>
        <v>-3.6207416252630931</v>
      </c>
      <c r="F72" s="52">
        <v>-2.2999999999999998</v>
      </c>
      <c r="G72" s="46">
        <f t="shared" si="6"/>
        <v>6.6574348755228385E-2</v>
      </c>
      <c r="H72" s="6">
        <f t="shared" si="7"/>
        <v>6.3806125862367934E-3</v>
      </c>
      <c r="I72" s="6">
        <f t="shared" si="8"/>
        <v>2.8358010014773012E-2</v>
      </c>
      <c r="J72" s="6">
        <f t="shared" si="9"/>
        <v>3.183572615421857E-2</v>
      </c>
      <c r="K72" s="6">
        <f t="shared" si="17"/>
        <v>1.2761225172473589E-3</v>
      </c>
      <c r="L72" s="6">
        <f t="shared" si="18"/>
        <v>1.0589378341851988E-2</v>
      </c>
      <c r="M72" s="6">
        <f t="shared" si="10"/>
        <v>1.3580562282688523E-2</v>
      </c>
      <c r="N72" s="6">
        <f t="shared" si="11"/>
        <v>2.5446063141787871E-2</v>
      </c>
      <c r="O72" s="6">
        <f t="shared" si="12"/>
        <v>5.0150096309070816E-2</v>
      </c>
      <c r="P72" s="6">
        <f t="shared" si="13"/>
        <v>0.41614996720109393</v>
      </c>
      <c r="Q72" s="14">
        <f t="shared" si="14"/>
        <v>0.53369993648983516</v>
      </c>
    </row>
    <row r="73" spans="1:17" ht="14" x14ac:dyDescent="0.2">
      <c r="A73" s="9">
        <v>15.41</v>
      </c>
      <c r="B73" s="10">
        <f t="shared" si="15"/>
        <v>2.7350166493320245</v>
      </c>
      <c r="C73" s="11">
        <f t="shared" si="16"/>
        <v>-5.2796346766523294</v>
      </c>
      <c r="F73" s="52">
        <v>-2.2000000000000002</v>
      </c>
      <c r="G73" s="46">
        <f t="shared" si="6"/>
        <v>6.8096987739635628E-2</v>
      </c>
      <c r="H73" s="6">
        <f t="shared" si="7"/>
        <v>7.0393142142132553E-3</v>
      </c>
      <c r="I73" s="6">
        <f t="shared" si="8"/>
        <v>2.8667773298080287E-2</v>
      </c>
      <c r="J73" s="6">
        <f t="shared" si="9"/>
        <v>3.2389900227342082E-2</v>
      </c>
      <c r="K73" s="6">
        <f t="shared" si="17"/>
        <v>1.4078628428426511E-3</v>
      </c>
      <c r="L73" s="6">
        <f t="shared" si="18"/>
        <v>1.0705049385117937E-2</v>
      </c>
      <c r="M73" s="6">
        <f t="shared" si="10"/>
        <v>1.3816963220397549E-2</v>
      </c>
      <c r="N73" s="6">
        <f t="shared" si="11"/>
        <v>2.5929875448358137E-2</v>
      </c>
      <c r="O73" s="6">
        <f t="shared" si="12"/>
        <v>5.4295009848641447E-2</v>
      </c>
      <c r="P73" s="6">
        <f t="shared" si="13"/>
        <v>0.41284615525585849</v>
      </c>
      <c r="Q73" s="14">
        <f t="shared" si="14"/>
        <v>0.53285883489550001</v>
      </c>
    </row>
    <row r="74" spans="1:17" ht="14" x14ac:dyDescent="0.2">
      <c r="A74" s="9">
        <v>2.4900000000000002</v>
      </c>
      <c r="B74" s="10">
        <f t="shared" si="15"/>
        <v>0.91228271047661635</v>
      </c>
      <c r="C74" s="11">
        <f t="shared" si="16"/>
        <v>-4.0606860106106817</v>
      </c>
      <c r="F74" s="52">
        <v>-2.1</v>
      </c>
      <c r="G74" s="46">
        <f t="shared" si="6"/>
        <v>6.9646954537795569E-2</v>
      </c>
      <c r="H74" s="6">
        <f t="shared" si="7"/>
        <v>7.7453881515019852E-3</v>
      </c>
      <c r="I74" s="6">
        <f t="shared" si="8"/>
        <v>2.8967280440216524E-2</v>
      </c>
      <c r="J74" s="6">
        <f t="shared" si="9"/>
        <v>3.2934285946077065E-2</v>
      </c>
      <c r="K74" s="6">
        <f t="shared" si="17"/>
        <v>1.5490776303003972E-3</v>
      </c>
      <c r="L74" s="6">
        <f t="shared" si="18"/>
        <v>1.0816890605376876E-2</v>
      </c>
      <c r="M74" s="6">
        <f t="shared" si="10"/>
        <v>1.4049188617841702E-2</v>
      </c>
      <c r="N74" s="6">
        <f t="shared" si="11"/>
        <v>2.6415156853518976E-2</v>
      </c>
      <c r="O74" s="6">
        <f t="shared" si="12"/>
        <v>5.8643514361491747E-2</v>
      </c>
      <c r="P74" s="6">
        <f t="shared" si="13"/>
        <v>0.40949560380656497</v>
      </c>
      <c r="Q74" s="14">
        <f t="shared" si="14"/>
        <v>0.53186088183194324</v>
      </c>
    </row>
    <row r="75" spans="1:17" ht="14" x14ac:dyDescent="0.2">
      <c r="A75" s="9">
        <v>105.57</v>
      </c>
      <c r="B75" s="10">
        <f t="shared" si="15"/>
        <v>4.6593742400016032</v>
      </c>
      <c r="C75" s="11">
        <f t="shared" si="16"/>
        <v>-3.9897757622545948</v>
      </c>
      <c r="F75" s="52">
        <v>-2</v>
      </c>
      <c r="G75" s="46">
        <f t="shared" si="6"/>
        <v>7.1223859044082849E-2</v>
      </c>
      <c r="H75" s="6">
        <f t="shared" si="7"/>
        <v>8.499646874171804E-3</v>
      </c>
      <c r="I75" s="6">
        <f t="shared" si="8"/>
        <v>2.9256140893003688E-2</v>
      </c>
      <c r="J75" s="6">
        <f t="shared" si="9"/>
        <v>3.346807127690736E-2</v>
      </c>
      <c r="K75" s="6">
        <f>H75*$H$45</f>
        <v>1.6999293748343608E-3</v>
      </c>
      <c r="L75" s="6">
        <f t="shared" si="18"/>
        <v>1.0924756165088876E-2</v>
      </c>
      <c r="M75" s="6">
        <f t="shared" si="10"/>
        <v>1.4276892075768504E-2</v>
      </c>
      <c r="N75" s="6">
        <f t="shared" si="11"/>
        <v>2.690157761569174E-2</v>
      </c>
      <c r="O75" s="6">
        <f t="shared" si="12"/>
        <v>6.3190694580037898E-2</v>
      </c>
      <c r="P75" s="6">
        <f t="shared" si="13"/>
        <v>0.40610094772718625</v>
      </c>
      <c r="Q75" s="14">
        <f t="shared" si="14"/>
        <v>0.5307083576927758</v>
      </c>
    </row>
    <row r="76" spans="1:17" ht="14" x14ac:dyDescent="0.2">
      <c r="A76" s="9">
        <v>98.22</v>
      </c>
      <c r="B76" s="10">
        <f t="shared" si="15"/>
        <v>4.5872098606110985</v>
      </c>
      <c r="C76" s="11">
        <f t="shared" si="16"/>
        <v>-3.6278415230963459</v>
      </c>
      <c r="F76" s="52">
        <v>-1.9</v>
      </c>
      <c r="G76" s="46">
        <f t="shared" si="6"/>
        <v>7.2827005479111917E-2</v>
      </c>
      <c r="H76" s="6">
        <f t="shared" si="7"/>
        <v>9.3025805567825016E-3</v>
      </c>
      <c r="I76" s="6">
        <f t="shared" si="8"/>
        <v>2.9533975229853637E-2</v>
      </c>
      <c r="J76" s="6">
        <f t="shared" si="9"/>
        <v>3.399044969247577E-2</v>
      </c>
      <c r="K76" s="6">
        <f t="shared" si="17"/>
        <v>1.8605161113565004E-3</v>
      </c>
      <c r="L76" s="6">
        <f t="shared" si="18"/>
        <v>1.102850437971074E-2</v>
      </c>
      <c r="M76" s="6">
        <f t="shared" si="10"/>
        <v>1.4499729543756302E-2</v>
      </c>
      <c r="N76" s="6">
        <f t="shared" si="11"/>
        <v>2.7388750034823543E-2</v>
      </c>
      <c r="O76" s="6">
        <f t="shared" si="12"/>
        <v>6.7929938715382748E-2</v>
      </c>
      <c r="P76" s="6">
        <f t="shared" si="13"/>
        <v>0.40266548731462737</v>
      </c>
      <c r="Q76" s="14">
        <f t="shared" si="14"/>
        <v>0.52940457396998986</v>
      </c>
    </row>
    <row r="77" spans="1:17" ht="14" x14ac:dyDescent="0.2">
      <c r="A77" s="9">
        <v>106.8</v>
      </c>
      <c r="B77" s="10">
        <f t="shared" si="15"/>
        <v>4.6709579265260945</v>
      </c>
      <c r="C77" s="11">
        <f t="shared" si="16"/>
        <v>-4.1770857192890087</v>
      </c>
      <c r="F77" s="52">
        <v>-1.8</v>
      </c>
      <c r="G77" s="46">
        <f t="shared" si="6"/>
        <v>7.4455358414277639E-2</v>
      </c>
      <c r="H77" s="6">
        <f t="shared" si="7"/>
        <v>1.0154320261295095E-2</v>
      </c>
      <c r="I77" s="6">
        <f t="shared" si="8"/>
        <v>2.9800415974429013E-2</v>
      </c>
      <c r="J77" s="6">
        <f t="shared" si="9"/>
        <v>3.4500622178553528E-2</v>
      </c>
      <c r="K77" s="6">
        <f t="shared" si="17"/>
        <v>2.030864052259019E-3</v>
      </c>
      <c r="L77" s="6">
        <f t="shared" si="18"/>
        <v>1.1127998027132529E-2</v>
      </c>
      <c r="M77" s="6">
        <f t="shared" si="10"/>
        <v>1.471736017635222E-2</v>
      </c>
      <c r="N77" s="6">
        <f t="shared" si="11"/>
        <v>2.7876222255743766E-2</v>
      </c>
      <c r="O77" s="6">
        <f t="shared" si="12"/>
        <v>7.2852915062426332E-2</v>
      </c>
      <c r="P77" s="6">
        <f t="shared" si="13"/>
        <v>0.39919318783733893</v>
      </c>
      <c r="Q77" s="14">
        <f t="shared" si="14"/>
        <v>0.52795389710023477</v>
      </c>
    </row>
    <row r="78" spans="1:17" ht="14" x14ac:dyDescent="0.2">
      <c r="A78" s="9">
        <v>35.85</v>
      </c>
      <c r="B78" s="10">
        <f t="shared" si="15"/>
        <v>3.5793435670456293</v>
      </c>
      <c r="C78" s="11">
        <f t="shared" si="16"/>
        <v>-5.1281176409179938</v>
      </c>
      <c r="F78" s="52">
        <v>-1.7</v>
      </c>
      <c r="G78" s="46">
        <f t="shared" si="6"/>
        <v>7.6107510247741331E-2</v>
      </c>
      <c r="H78" s="6">
        <f t="shared" si="7"/>
        <v>1.105460258802176E-2</v>
      </c>
      <c r="I78" s="6">
        <f t="shared" si="8"/>
        <v>3.0055108409116217E-2</v>
      </c>
      <c r="J78" s="6">
        <f t="shared" si="9"/>
        <v>3.4997799250603354E-2</v>
      </c>
      <c r="K78" s="6">
        <f t="shared" si="17"/>
        <v>2.2109205176043521E-3</v>
      </c>
      <c r="L78" s="6">
        <f t="shared" si="18"/>
        <v>1.1223104649575544E-2</v>
      </c>
      <c r="M78" s="6">
        <f t="shared" si="10"/>
        <v>1.49294471933026E-2</v>
      </c>
      <c r="N78" s="6">
        <f t="shared" si="11"/>
        <v>2.8363472360482495E-2</v>
      </c>
      <c r="O78" s="6">
        <f t="shared" si="12"/>
        <v>7.7949571530061476E-2</v>
      </c>
      <c r="P78" s="6">
        <f t="shared" si="13"/>
        <v>0.39568866981223966</v>
      </c>
      <c r="Q78" s="14">
        <f t="shared" si="14"/>
        <v>0.52636175865769885</v>
      </c>
    </row>
    <row r="79" spans="1:17" ht="14" x14ac:dyDescent="0.2">
      <c r="A79" s="9">
        <v>104.45</v>
      </c>
      <c r="B79" s="10">
        <f t="shared" si="15"/>
        <v>4.6487084880025744</v>
      </c>
      <c r="C79" s="11">
        <f t="shared" si="16"/>
        <v>-3.8472333600851627</v>
      </c>
      <c r="F79" s="52">
        <v>-1.6</v>
      </c>
      <c r="G79" s="46">
        <f t="shared" si="6"/>
        <v>7.7781650848901415E-2</v>
      </c>
      <c r="H79" s="6">
        <f t="shared" si="7"/>
        <v>1.2002736515179248E-2</v>
      </c>
      <c r="I79" s="6">
        <f t="shared" si="8"/>
        <v>3.0297711360825378E-2</v>
      </c>
      <c r="J79" s="6">
        <f t="shared" si="9"/>
        <v>3.5481202972896787E-2</v>
      </c>
      <c r="K79" s="6">
        <f t="shared" si="17"/>
        <v>2.4005473030358497E-3</v>
      </c>
      <c r="L79" s="6">
        <f t="shared" si="18"/>
        <v>1.1313696847023814E-2</v>
      </c>
      <c r="M79" s="6">
        <f t="shared" si="10"/>
        <v>1.5135658740873017E-2</v>
      </c>
      <c r="N79" s="6">
        <f t="shared" si="11"/>
        <v>2.8849902890932679E-2</v>
      </c>
      <c r="O79" s="6">
        <f t="shared" si="12"/>
        <v>8.3208158866639542E-2</v>
      </c>
      <c r="P79" s="6">
        <f t="shared" si="13"/>
        <v>0.3921571899148274</v>
      </c>
      <c r="Q79" s="14">
        <f t="shared" si="14"/>
        <v>0.52463465121853314</v>
      </c>
    </row>
    <row r="80" spans="1:17" ht="14" x14ac:dyDescent="0.2">
      <c r="A80" s="9">
        <v>76.38</v>
      </c>
      <c r="B80" s="10">
        <f t="shared" si="15"/>
        <v>4.3357208817973705</v>
      </c>
      <c r="C80" s="11">
        <f t="shared" si="16"/>
        <v>-5.7096232490703454</v>
      </c>
      <c r="F80" s="52">
        <v>-1.5</v>
      </c>
      <c r="G80" s="46">
        <f t="shared" si="6"/>
        <v>7.9475540113321114E-2</v>
      </c>
      <c r="H80" s="6">
        <f t="shared" si="7"/>
        <v>1.2997573178608205E-2</v>
      </c>
      <c r="I80" s="6">
        <f t="shared" si="8"/>
        <v>3.0527897961684584E-2</v>
      </c>
      <c r="J80" s="6">
        <f t="shared" si="9"/>
        <v>3.5950068973028319E-2</v>
      </c>
      <c r="K80" s="6">
        <f t="shared" si="17"/>
        <v>2.5995146357216409E-3</v>
      </c>
      <c r="L80" s="6">
        <f t="shared" si="18"/>
        <v>1.1399652561280674E-2</v>
      </c>
      <c r="M80" s="6">
        <f t="shared" si="10"/>
        <v>1.5335668751204682E-2</v>
      </c>
      <c r="N80" s="6">
        <f t="shared" si="11"/>
        <v>2.9334835948206996E-2</v>
      </c>
      <c r="O80" s="6">
        <f t="shared" si="12"/>
        <v>8.8615277764337683E-2</v>
      </c>
      <c r="P80" s="6">
        <f t="shared" si="13"/>
        <v>0.38860461266624008</v>
      </c>
      <c r="Q80" s="14">
        <f t="shared" si="14"/>
        <v>0.52278010956942234</v>
      </c>
    </row>
    <row r="81" spans="1:17" ht="14" x14ac:dyDescent="0.2">
      <c r="A81" s="9">
        <v>78.03</v>
      </c>
      <c r="B81" s="10">
        <f t="shared" si="15"/>
        <v>4.3570933681286697</v>
      </c>
      <c r="C81" s="11">
        <f t="shared" si="16"/>
        <v>-5.7418726015885477</v>
      </c>
      <c r="F81" s="52">
        <v>-1.4</v>
      </c>
      <c r="G81" s="46">
        <f t="shared" si="6"/>
        <v>8.1186484180693519E-2</v>
      </c>
      <c r="H81" s="6">
        <f t="shared" si="7"/>
        <v>1.4037479353853709E-2</v>
      </c>
      <c r="I81" s="6">
        <f t="shared" si="8"/>
        <v>3.0745356382257089E-2</v>
      </c>
      <c r="J81" s="6">
        <f t="shared" si="9"/>
        <v>3.6403648444582729E-2</v>
      </c>
      <c r="K81" s="6">
        <f t="shared" si="17"/>
        <v>2.8074958707707421E-3</v>
      </c>
      <c r="L81" s="6">
        <f t="shared" si="18"/>
        <v>1.1480855349764924E-2</v>
      </c>
      <c r="M81" s="6">
        <f t="shared" si="10"/>
        <v>1.5529157796617185E-2</v>
      </c>
      <c r="N81" s="6">
        <f t="shared" si="11"/>
        <v>2.9817509017152851E-2</v>
      </c>
      <c r="O81" s="6">
        <f t="shared" si="12"/>
        <v>9.415594941736076E-2</v>
      </c>
      <c r="P81" s="6">
        <f t="shared" si="13"/>
        <v>0.38503737328159893</v>
      </c>
      <c r="Q81" s="14">
        <f t="shared" si="14"/>
        <v>0.52080667730104035</v>
      </c>
    </row>
    <row r="82" spans="1:17" ht="14" x14ac:dyDescent="0.2">
      <c r="A82" s="9">
        <v>33.69</v>
      </c>
      <c r="B82" s="10">
        <f t="shared" si="15"/>
        <v>3.5172010574184616</v>
      </c>
      <c r="C82" s="11">
        <f t="shared" si="16"/>
        <v>-5.1254231320480574</v>
      </c>
      <c r="F82" s="52">
        <v>-1.3</v>
      </c>
      <c r="G82" s="46">
        <f t="shared" si="6"/>
        <v>8.2911316063155438E-2</v>
      </c>
      <c r="H82" s="6">
        <f t="shared" si="7"/>
        <v>1.5120315397515023E-2</v>
      </c>
      <c r="I82" s="6">
        <f t="shared" si="8"/>
        <v>3.0949790534981498E-2</v>
      </c>
      <c r="J82" s="6">
        <f t="shared" si="9"/>
        <v>3.6841210130658907E-2</v>
      </c>
      <c r="K82" s="6">
        <f t="shared" si="17"/>
        <v>3.0240630795030049E-3</v>
      </c>
      <c r="L82" s="6">
        <f t="shared" si="18"/>
        <v>1.1557194648187731E-2</v>
      </c>
      <c r="M82" s="6">
        <f t="shared" si="10"/>
        <v>1.5715813935744966E-2</v>
      </c>
      <c r="N82" s="6">
        <f t="shared" si="11"/>
        <v>3.0297071663435704E-2</v>
      </c>
      <c r="O82" s="6">
        <f t="shared" si="12"/>
        <v>9.9813708502812931E-2</v>
      </c>
      <c r="P82" s="6">
        <f t="shared" si="13"/>
        <v>0.38146243229624188</v>
      </c>
      <c r="Q82" s="14">
        <f t="shared" si="14"/>
        <v>0.5187238592009451</v>
      </c>
    </row>
    <row r="83" spans="1:17" ht="14" x14ac:dyDescent="0.2">
      <c r="A83" s="9">
        <v>56.51</v>
      </c>
      <c r="B83" s="10">
        <f t="shared" si="15"/>
        <v>4.034417613641752</v>
      </c>
      <c r="C83" s="11">
        <f t="shared" si="16"/>
        <v>-5.3459628799224816</v>
      </c>
      <c r="F83" s="52">
        <v>-1.2</v>
      </c>
      <c r="G83" s="46">
        <f t="shared" si="6"/>
        <v>8.4646381408859162E-2</v>
      </c>
      <c r="H83" s="6">
        <f t="shared" si="7"/>
        <v>1.6243418382309065E-2</v>
      </c>
      <c r="I83" s="6">
        <f t="shared" si="8"/>
        <v>3.1140920745615357E-2</v>
      </c>
      <c r="J83" s="6">
        <f t="shared" si="9"/>
        <v>3.7262042280934736E-2</v>
      </c>
      <c r="K83" s="6">
        <f t="shared" si="17"/>
        <v>3.2486836764618133E-3</v>
      </c>
      <c r="L83" s="6">
        <f t="shared" si="18"/>
        <v>1.162856602128145E-2</v>
      </c>
      <c r="M83" s="6">
        <f t="shared" si="10"/>
        <v>1.5895333548386858E-2</v>
      </c>
      <c r="N83" s="6">
        <f t="shared" si="11"/>
        <v>3.0772583246130122E-2</v>
      </c>
      <c r="O83" s="6">
        <f t="shared" si="12"/>
        <v>0.10557071697483697</v>
      </c>
      <c r="P83" s="6">
        <f t="shared" si="13"/>
        <v>0.37788722280063464</v>
      </c>
      <c r="Q83" s="14">
        <f t="shared" si="14"/>
        <v>0.51654206022452831</v>
      </c>
    </row>
    <row r="84" spans="1:17" ht="14" x14ac:dyDescent="0.2">
      <c r="A84" s="9">
        <v>15.42</v>
      </c>
      <c r="B84" s="10">
        <f t="shared" si="15"/>
        <v>2.7356653681351832</v>
      </c>
      <c r="C84" s="11">
        <f t="shared" si="16"/>
        <v>-5.2796556736367943</v>
      </c>
      <c r="F84" s="52">
        <v>-1.1000000000000001</v>
      </c>
      <c r="G84" s="46">
        <f t="shared" si="6"/>
        <v>8.6387530085290265E-2</v>
      </c>
      <c r="H84" s="6">
        <f t="shared" si="7"/>
        <v>1.7403591119765745E-2</v>
      </c>
      <c r="I84" s="6">
        <f t="shared" si="8"/>
        <v>3.1318484390551911E-2</v>
      </c>
      <c r="J84" s="6">
        <f t="shared" si="9"/>
        <v>3.7665454574972605E-2</v>
      </c>
      <c r="K84" s="6">
        <f t="shared" si="17"/>
        <v>3.4807182239531493E-3</v>
      </c>
      <c r="L84" s="6">
        <f t="shared" si="18"/>
        <v>1.1694871400784875E-2</v>
      </c>
      <c r="M84" s="6">
        <f t="shared" si="10"/>
        <v>1.6067422155954476E-2</v>
      </c>
      <c r="N84" s="6">
        <f t="shared" si="11"/>
        <v>3.1243011780692501E-2</v>
      </c>
      <c r="O84" s="6">
        <f t="shared" si="12"/>
        <v>0.11140789653653548</v>
      </c>
      <c r="P84" s="6">
        <f t="shared" si="13"/>
        <v>0.37431959130175951</v>
      </c>
      <c r="Q84" s="14">
        <f t="shared" si="14"/>
        <v>0.514272512161705</v>
      </c>
    </row>
    <row r="85" spans="1:17" ht="14" x14ac:dyDescent="0.2">
      <c r="A85" s="9">
        <v>33.93</v>
      </c>
      <c r="B85" s="10">
        <f t="shared" si="15"/>
        <v>3.5242995787961386</v>
      </c>
      <c r="C85" s="11">
        <f t="shared" si="16"/>
        <v>-5.1254520372353163</v>
      </c>
      <c r="F85" s="52">
        <v>-1</v>
      </c>
      <c r="G85" s="46">
        <f t="shared" si="6"/>
        <v>8.8130114207914834E-2</v>
      </c>
      <c r="H85" s="6">
        <f t="shared" si="7"/>
        <v>1.8597097705421003E-2</v>
      </c>
      <c r="I85" s="6">
        <f t="shared" si="8"/>
        <v>3.1482236497978031E-2</v>
      </c>
      <c r="J85" s="6">
        <f t="shared" si="9"/>
        <v>3.805078000451579E-2</v>
      </c>
      <c r="K85" s="6">
        <f t="shared" si="17"/>
        <v>3.7194195410842007E-3</v>
      </c>
      <c r="L85" s="6">
        <f t="shared" si="18"/>
        <v>1.1756019309926152E-2</v>
      </c>
      <c r="M85" s="6">
        <f t="shared" si="10"/>
        <v>1.6231795224426845E-2</v>
      </c>
      <c r="N85" s="6">
        <f t="shared" si="11"/>
        <v>3.1707234075437199E-2</v>
      </c>
      <c r="O85" s="6">
        <f t="shared" si="12"/>
        <v>0.11730507720209951</v>
      </c>
      <c r="P85" s="6">
        <f t="shared" si="13"/>
        <v>0.37076773338085789</v>
      </c>
      <c r="Q85" s="14">
        <f t="shared" si="14"/>
        <v>0.51192718941704252</v>
      </c>
    </row>
    <row r="86" spans="1:17" ht="14" x14ac:dyDescent="0.2">
      <c r="A86" s="9">
        <v>104.56</v>
      </c>
      <c r="B86" s="10">
        <f t="shared" si="15"/>
        <v>4.6497610693159661</v>
      </c>
      <c r="C86" s="11">
        <f t="shared" si="16"/>
        <v>-3.859981750383171</v>
      </c>
      <c r="F86" s="52">
        <v>-0.9</v>
      </c>
      <c r="G86" s="46">
        <f t="shared" si="6"/>
        <v>8.9868993162362215E-2</v>
      </c>
      <c r="H86" s="6">
        <f t="shared" si="7"/>
        <v>1.9819666143803486E-2</v>
      </c>
      <c r="I86" s="6">
        <f t="shared" si="8"/>
        <v>3.1631950310947739E-2</v>
      </c>
      <c r="J86" s="6">
        <f t="shared" si="9"/>
        <v>3.841737670761098E-2</v>
      </c>
      <c r="K86" s="6">
        <f t="shared" si="17"/>
        <v>3.9639332287606972E-3</v>
      </c>
      <c r="L86" s="6">
        <f t="shared" si="18"/>
        <v>1.1811925073684315E-2</v>
      </c>
      <c r="M86" s="6">
        <f t="shared" si="10"/>
        <v>1.6388178946754876E-2</v>
      </c>
      <c r="N86" s="6">
        <f t="shared" si="11"/>
        <v>3.2164037249199889E-2</v>
      </c>
      <c r="O86" s="6">
        <f t="shared" si="12"/>
        <v>0.1232411590015586</v>
      </c>
      <c r="P86" s="6">
        <f t="shared" si="13"/>
        <v>0.36724012542853735</v>
      </c>
      <c r="Q86" s="14">
        <f t="shared" si="14"/>
        <v>0.50951871556990402</v>
      </c>
    </row>
    <row r="87" spans="1:17" ht="14" x14ac:dyDescent="0.2">
      <c r="A87" s="9">
        <v>21.91</v>
      </c>
      <c r="B87" s="10">
        <f t="shared" si="15"/>
        <v>3.086943153607375</v>
      </c>
      <c r="C87" s="11">
        <f t="shared" si="16"/>
        <v>-5.2155662581215925</v>
      </c>
      <c r="F87" s="52">
        <v>-0.8</v>
      </c>
      <c r="G87" s="46">
        <f t="shared" si="6"/>
        <v>9.1598546073016596E-2</v>
      </c>
      <c r="H87" s="6">
        <f t="shared" si="7"/>
        <v>2.1066498514944149E-2</v>
      </c>
      <c r="I87" s="6">
        <f t="shared" si="8"/>
        <v>3.1767417810559959E-2</v>
      </c>
      <c r="J87" s="6">
        <f t="shared" si="9"/>
        <v>3.8764629747512498E-2</v>
      </c>
      <c r="K87" s="6">
        <f t="shared" si="17"/>
        <v>4.2132997029888297E-3</v>
      </c>
      <c r="L87" s="6">
        <f t="shared" si="18"/>
        <v>1.1862511014153027E-2</v>
      </c>
      <c r="M87" s="6">
        <f t="shared" si="10"/>
        <v>1.6536311001710706E-2</v>
      </c>
      <c r="N87" s="6">
        <f t="shared" si="11"/>
        <v>3.2612121718852562E-2</v>
      </c>
      <c r="O87" s="6">
        <f t="shared" si="12"/>
        <v>0.12919428362593122</v>
      </c>
      <c r="P87" s="6">
        <f t="shared" si="13"/>
        <v>0.36374545380454326</v>
      </c>
      <c r="Q87" s="14">
        <f t="shared" si="14"/>
        <v>0.50706026256952552</v>
      </c>
    </row>
    <row r="88" spans="1:17" ht="14" x14ac:dyDescent="0.2">
      <c r="A88" s="9">
        <v>103.21</v>
      </c>
      <c r="B88" s="10">
        <f t="shared" si="15"/>
        <v>4.6367657475778419</v>
      </c>
      <c r="C88" s="11">
        <f t="shared" si="16"/>
        <v>-3.7233128202706323</v>
      </c>
      <c r="F88" s="52">
        <v>-0.7</v>
      </c>
      <c r="G88" s="46">
        <f t="shared" si="6"/>
        <v>9.3312692058654362E-2</v>
      </c>
      <c r="H88" s="6">
        <f t="shared" si="7"/>
        <v>2.2332289031624424E-2</v>
      </c>
      <c r="I88" s="6">
        <f t="shared" si="8"/>
        <v>3.1888450197551224E-2</v>
      </c>
      <c r="J88" s="6">
        <f t="shared" si="9"/>
        <v>3.9091952829478714E-2</v>
      </c>
      <c r="K88" s="6">
        <f t="shared" si="17"/>
        <v>4.4664578063248845E-3</v>
      </c>
      <c r="L88" s="6">
        <f t="shared" si="18"/>
        <v>1.1907706630375756E-2</v>
      </c>
      <c r="M88" s="6">
        <f t="shared" si="10"/>
        <v>1.6675941286242935E-2</v>
      </c>
      <c r="N88" s="6">
        <f t="shared" si="11"/>
        <v>3.3050105722943576E-2</v>
      </c>
      <c r="O88" s="6">
        <f t="shared" si="12"/>
        <v>0.13514201266909243</v>
      </c>
      <c r="P88" s="6">
        <f t="shared" si="13"/>
        <v>0.36029254278933687</v>
      </c>
      <c r="Q88" s="14">
        <f t="shared" si="14"/>
        <v>0.50456544454157071</v>
      </c>
    </row>
    <row r="89" spans="1:17" ht="14" x14ac:dyDescent="0.2">
      <c r="A89" s="9">
        <v>96.56</v>
      </c>
      <c r="B89" s="10">
        <f t="shared" si="15"/>
        <v>4.570164576789276</v>
      </c>
      <c r="C89" s="11">
        <f t="shared" si="16"/>
        <v>-3.7503950529568475</v>
      </c>
      <c r="F89" s="52">
        <v>-0.6</v>
      </c>
      <c r="G89" s="46">
        <f t="shared" si="6"/>
        <v>9.5004918488213214E-2</v>
      </c>
      <c r="H89" s="6">
        <f t="shared" si="7"/>
        <v>2.3611250208710129E-2</v>
      </c>
      <c r="I89" s="6">
        <f t="shared" si="8"/>
        <v>3.1994878330742757E-2</v>
      </c>
      <c r="J89" s="6">
        <f t="shared" si="9"/>
        <v>3.9398789948760331E-2</v>
      </c>
      <c r="K89" s="6">
        <f t="shared" si="17"/>
        <v>4.7222500417420264E-3</v>
      </c>
      <c r="L89" s="6">
        <f t="shared" si="18"/>
        <v>1.1947448762069589E-2</v>
      </c>
      <c r="M89" s="6">
        <f t="shared" si="10"/>
        <v>1.6806832618479522E-2</v>
      </c>
      <c r="N89" s="6">
        <f t="shared" si="11"/>
        <v>3.3476531422291136E-2</v>
      </c>
      <c r="O89" s="6">
        <f t="shared" si="12"/>
        <v>0.14106150909641746</v>
      </c>
      <c r="P89" s="6">
        <f t="shared" si="13"/>
        <v>0.35689028266871459</v>
      </c>
      <c r="Q89" s="14">
        <f t="shared" si="14"/>
        <v>0.50204820823486795</v>
      </c>
    </row>
    <row r="90" spans="1:17" ht="14" x14ac:dyDescent="0.2">
      <c r="A90" s="9">
        <v>97.69</v>
      </c>
      <c r="B90" s="10">
        <f t="shared" si="15"/>
        <v>4.5817991996648511</v>
      </c>
      <c r="C90" s="11">
        <f t="shared" si="16"/>
        <v>-3.6583488155487105</v>
      </c>
      <c r="F90" s="52">
        <v>-0.5</v>
      </c>
      <c r="G90" s="46">
        <f t="shared" si="6"/>
        <v>9.6668317309034205E-2</v>
      </c>
      <c r="H90" s="6">
        <f t="shared" si="7"/>
        <v>2.4897147224814696E-2</v>
      </c>
      <c r="I90" s="6">
        <f t="shared" si="8"/>
        <v>3.2086553120916746E-2</v>
      </c>
      <c r="J90" s="6">
        <f t="shared" si="9"/>
        <v>3.9684616963302763E-2</v>
      </c>
      <c r="K90" s="6">
        <f t="shared" si="17"/>
        <v>4.9794294449629394E-3</v>
      </c>
      <c r="L90" s="6">
        <f t="shared" si="18"/>
        <v>1.1981681736705557E-2</v>
      </c>
      <c r="M90" s="6">
        <f t="shared" si="10"/>
        <v>1.6928761408615003E-2</v>
      </c>
      <c r="N90" s="6">
        <f t="shared" si="11"/>
        <v>3.3889872590283504E-2</v>
      </c>
      <c r="O90" s="6">
        <f t="shared" si="12"/>
        <v>0.14692971865555438</v>
      </c>
      <c r="P90" s="6">
        <f t="shared" si="13"/>
        <v>0.35354755922395531</v>
      </c>
      <c r="Q90" s="14">
        <f t="shared" si="14"/>
        <v>0.4995227221204902</v>
      </c>
    </row>
    <row r="91" spans="1:17" ht="14" x14ac:dyDescent="0.2">
      <c r="A91" s="9">
        <v>39.14</v>
      </c>
      <c r="B91" s="10">
        <f t="shared" si="15"/>
        <v>3.6671449619679302</v>
      </c>
      <c r="C91" s="11">
        <f t="shared" si="16"/>
        <v>-5.1419114490183988</v>
      </c>
      <c r="F91" s="52">
        <v>-0.4</v>
      </c>
      <c r="G91" s="46">
        <f t="shared" si="6"/>
        <v>9.8295629368595344E-2</v>
      </c>
      <c r="H91" s="6">
        <f t="shared" si="7"/>
        <v>2.6183340404816818E-2</v>
      </c>
      <c r="I91" s="6">
        <f t="shared" si="8"/>
        <v>3.2163345878838005E-2</v>
      </c>
      <c r="J91" s="6">
        <f t="shared" si="9"/>
        <v>3.9948943084940527E-2</v>
      </c>
      <c r="K91" s="6">
        <f t="shared" si="17"/>
        <v>5.2366680809633644E-3</v>
      </c>
      <c r="L91" s="6">
        <f t="shared" si="18"/>
        <v>1.201035749946602E-2</v>
      </c>
      <c r="M91" s="6">
        <f t="shared" si="10"/>
        <v>1.7041518295027897E-2</v>
      </c>
      <c r="N91" s="6">
        <f t="shared" si="11"/>
        <v>3.4288543875457281E-2</v>
      </c>
      <c r="O91" s="6">
        <f t="shared" si="12"/>
        <v>0.15272354813269326</v>
      </c>
      <c r="P91" s="6">
        <f t="shared" si="13"/>
        <v>0.35027318579319072</v>
      </c>
      <c r="Q91" s="14">
        <f t="shared" si="14"/>
        <v>0.49700326607411605</v>
      </c>
    </row>
    <row r="92" spans="1:17" ht="14" x14ac:dyDescent="0.2">
      <c r="A92" s="9">
        <v>17.510000000000002</v>
      </c>
      <c r="B92" s="10">
        <f t="shared" si="15"/>
        <v>2.8627721462977607</v>
      </c>
      <c r="C92" s="11">
        <f t="shared" si="16"/>
        <v>-5.2715122213622907</v>
      </c>
      <c r="F92" s="52">
        <v>-0.3</v>
      </c>
      <c r="G92" s="46">
        <f t="shared" si="6"/>
        <v>9.9879296491932848E-2</v>
      </c>
      <c r="H92" s="6">
        <f t="shared" si="7"/>
        <v>2.7462835592500481E-2</v>
      </c>
      <c r="I92" s="6">
        <f t="shared" si="8"/>
        <v>3.2225148616283922E-2</v>
      </c>
      <c r="J92" s="6">
        <f t="shared" si="9"/>
        <v>4.0191312283148442E-2</v>
      </c>
      <c r="K92" s="6">
        <f t="shared" si="17"/>
        <v>5.4925671185000963E-3</v>
      </c>
      <c r="L92" s="6">
        <f t="shared" si="18"/>
        <v>1.203343572565453E-2</v>
      </c>
      <c r="M92" s="6">
        <f t="shared" si="10"/>
        <v>1.7144908743096307E-2</v>
      </c>
      <c r="N92" s="6">
        <f t="shared" si="11"/>
        <v>3.4670911587250934E-2</v>
      </c>
      <c r="O92" s="6">
        <f t="shared" si="12"/>
        <v>0.15842003763523205</v>
      </c>
      <c r="P92" s="6">
        <f t="shared" si="13"/>
        <v>0.34707583893119853</v>
      </c>
      <c r="Q92" s="14">
        <f t="shared" si="14"/>
        <v>0.49450412343356936</v>
      </c>
    </row>
    <row r="93" spans="1:17" ht="14" x14ac:dyDescent="0.2">
      <c r="A93" s="9">
        <v>77.239999999999995</v>
      </c>
      <c r="B93" s="10">
        <f t="shared" si="15"/>
        <v>4.3469174575603136</v>
      </c>
      <c r="C93" s="11">
        <f t="shared" si="16"/>
        <v>-5.72652100732632</v>
      </c>
      <c r="F93" s="52">
        <v>-0.2</v>
      </c>
      <c r="G93" s="46">
        <f t="shared" si="6"/>
        <v>0.1014115209140819</v>
      </c>
      <c r="H93" s="6">
        <f t="shared" si="7"/>
        <v>2.8728342019253391E-2</v>
      </c>
      <c r="I93" s="6">
        <f t="shared" si="8"/>
        <v>3.2271874299096781E-2</v>
      </c>
      <c r="J93" s="6">
        <f t="shared" si="9"/>
        <v>4.041130459573173E-2</v>
      </c>
      <c r="K93" s="6">
        <f t="shared" si="17"/>
        <v>5.7456684038506784E-3</v>
      </c>
      <c r="L93" s="6">
        <f t="shared" si="18"/>
        <v>1.2050883915190007E-2</v>
      </c>
      <c r="M93" s="6">
        <f t="shared" si="10"/>
        <v>1.7238753604315347E-2</v>
      </c>
      <c r="N93" s="6">
        <f t="shared" si="11"/>
        <v>3.5035305923356033E-2</v>
      </c>
      <c r="O93" s="6">
        <f t="shared" si="12"/>
        <v>0.1639965244322405</v>
      </c>
      <c r="P93" s="6">
        <f t="shared" si="13"/>
        <v>0.3439639985320172</v>
      </c>
      <c r="Q93" s="14">
        <f t="shared" si="14"/>
        <v>0.4920394770357423</v>
      </c>
    </row>
    <row r="94" spans="1:17" ht="14" x14ac:dyDescent="0.2">
      <c r="A94" s="9">
        <v>123.41</v>
      </c>
      <c r="B94" s="10">
        <f t="shared" si="15"/>
        <v>4.8155121454650924</v>
      </c>
      <c r="C94" s="11">
        <f t="shared" si="16"/>
        <v>-6.6508877469693779</v>
      </c>
      <c r="F94" s="52">
        <v>-0.1</v>
      </c>
      <c r="G94" s="46">
        <f t="shared" si="6"/>
        <v>0.10288433150374032</v>
      </c>
      <c r="H94" s="6">
        <f t="shared" si="7"/>
        <v>2.9972337111127702E-2</v>
      </c>
      <c r="I94" s="6">
        <f t="shared" si="8"/>
        <v>3.2303457051428869E-2</v>
      </c>
      <c r="J94" s="6">
        <f t="shared" si="9"/>
        <v>4.0608537341183755E-2</v>
      </c>
      <c r="K94" s="6">
        <f t="shared" si="17"/>
        <v>5.9944674222255408E-3</v>
      </c>
      <c r="L94" s="6">
        <f t="shared" si="18"/>
        <v>1.2062677468875448E-2</v>
      </c>
      <c r="M94" s="6">
        <f t="shared" si="10"/>
        <v>1.7322889633467675E-2</v>
      </c>
      <c r="N94" s="6">
        <f t="shared" si="11"/>
        <v>3.5380034524568664E-2</v>
      </c>
      <c r="O94" s="6">
        <f t="shared" si="12"/>
        <v>0.16943079628887453</v>
      </c>
      <c r="P94" s="6">
        <f t="shared" si="13"/>
        <v>0.34094589309964812</v>
      </c>
      <c r="Q94" s="14">
        <f t="shared" si="14"/>
        <v>0.48962331061147735</v>
      </c>
    </row>
    <row r="95" spans="1:17" ht="14" x14ac:dyDescent="0.2">
      <c r="A95" s="9">
        <v>61.43</v>
      </c>
      <c r="B95" s="10">
        <f t="shared" si="15"/>
        <v>4.1178983151758359</v>
      </c>
      <c r="C95" s="11">
        <f t="shared" si="16"/>
        <v>-5.428322285099263</v>
      </c>
      <c r="F95" s="52">
        <v>0</v>
      </c>
      <c r="G95" s="46">
        <f t="shared" si="6"/>
        <v>0.10428965605494361</v>
      </c>
      <c r="H95" s="6">
        <f t="shared" si="7"/>
        <v>3.1187137516621527E-2</v>
      </c>
      <c r="I95" s="6">
        <f t="shared" si="8"/>
        <v>3.2319852310508934E-2</v>
      </c>
      <c r="J95" s="6">
        <f t="shared" si="9"/>
        <v>4.0782666227813145E-2</v>
      </c>
      <c r="K95" s="6">
        <f t="shared" si="17"/>
        <v>6.2374275033243061E-3</v>
      </c>
      <c r="L95" s="6">
        <f t="shared" si="18"/>
        <v>1.206879974619043E-2</v>
      </c>
      <c r="M95" s="6">
        <f t="shared" si="10"/>
        <v>1.7397169961757667E-2</v>
      </c>
      <c r="N95" s="6">
        <f t="shared" si="11"/>
        <v>3.57033972112724E-2</v>
      </c>
      <c r="O95" s="6">
        <f t="shared" si="12"/>
        <v>0.17470123267023463</v>
      </c>
      <c r="P95" s="6">
        <f t="shared" si="13"/>
        <v>0.33802945066471229</v>
      </c>
      <c r="Q95" s="14">
        <f t="shared" si="14"/>
        <v>0.48726931666505319</v>
      </c>
    </row>
    <row r="96" spans="1:17" ht="14" x14ac:dyDescent="0.2">
      <c r="A96" s="9">
        <v>104.15</v>
      </c>
      <c r="B96" s="10">
        <f t="shared" si="15"/>
        <v>4.6458321677069812</v>
      </c>
      <c r="C96" s="11">
        <f t="shared" si="16"/>
        <v>-3.8138932246770798</v>
      </c>
      <c r="F96" s="52">
        <v>0.1</v>
      </c>
      <c r="G96" s="46">
        <f t="shared" si="6"/>
        <v>0.105619398771936</v>
      </c>
      <c r="H96" s="6">
        <f t="shared" si="7"/>
        <v>3.2364975485373128E-2</v>
      </c>
      <c r="I96" s="6">
        <f t="shared" si="8"/>
        <v>3.2321036931421382E-2</v>
      </c>
      <c r="J96" s="6">
        <f t="shared" si="9"/>
        <v>4.0933386355141502E-2</v>
      </c>
      <c r="K96" s="6">
        <f t="shared" si="17"/>
        <v>6.4729950970746257E-3</v>
      </c>
      <c r="L96" s="6">
        <f t="shared" si="18"/>
        <v>1.2069242104417508E-2</v>
      </c>
      <c r="M96" s="6">
        <f t="shared" si="10"/>
        <v>1.7461464523990111E-2</v>
      </c>
      <c r="N96" s="6">
        <f t="shared" si="11"/>
        <v>3.6003701725482243E-2</v>
      </c>
      <c r="O96" s="6">
        <f t="shared" si="12"/>
        <v>0.17978693264457446</v>
      </c>
      <c r="P96" s="6">
        <f t="shared" si="13"/>
        <v>0.33522225565698688</v>
      </c>
      <c r="Q96" s="14">
        <f t="shared" si="14"/>
        <v>0.48499081169843872</v>
      </c>
    </row>
    <row r="97" spans="1:17" ht="14" x14ac:dyDescent="0.2">
      <c r="A97" s="9">
        <v>64.59</v>
      </c>
      <c r="B97" s="10">
        <f t="shared" si="15"/>
        <v>4.1680596000443817</v>
      </c>
      <c r="C97" s="11">
        <f t="shared" si="16"/>
        <v>-5.4845430610239765</v>
      </c>
      <c r="F97" s="52">
        <v>0.2</v>
      </c>
      <c r="G97" s="46">
        <f t="shared" si="6"/>
        <v>0.10686552193270213</v>
      </c>
      <c r="H97" s="6">
        <f t="shared" si="7"/>
        <v>3.3498079587653877E-2</v>
      </c>
      <c r="I97" s="6">
        <f t="shared" si="8"/>
        <v>3.2307009241553226E-2</v>
      </c>
      <c r="J97" s="6">
        <f t="shared" si="9"/>
        <v>4.1060433103495018E-2</v>
      </c>
      <c r="K97" s="6">
        <f t="shared" si="17"/>
        <v>6.6996159175307761E-3</v>
      </c>
      <c r="L97" s="6">
        <f t="shared" si="18"/>
        <v>1.2064003918973654E-2</v>
      </c>
      <c r="M97" s="6">
        <f t="shared" si="10"/>
        <v>1.7515660438054394E-2</v>
      </c>
      <c r="N97" s="6">
        <f t="shared" si="11"/>
        <v>3.6279280274558824E-2</v>
      </c>
      <c r="O97" s="6">
        <f t="shared" si="12"/>
        <v>0.18466782876695995</v>
      </c>
      <c r="P97" s="6">
        <f t="shared" si="13"/>
        <v>0.33253151186225838</v>
      </c>
      <c r="Q97" s="14">
        <f t="shared" si="14"/>
        <v>0.4828006593707817</v>
      </c>
    </row>
    <row r="98" spans="1:17" ht="14" x14ac:dyDescent="0.2">
      <c r="A98" s="9">
        <v>13.48</v>
      </c>
      <c r="B98" s="10">
        <f t="shared" si="15"/>
        <v>2.601207105484161</v>
      </c>
      <c r="C98" s="11">
        <f t="shared" si="16"/>
        <v>-5.2600365685461021</v>
      </c>
      <c r="F98" s="52">
        <v>0.3</v>
      </c>
      <c r="G98" s="46">
        <f t="shared" si="6"/>
        <v>0.10802013059273449</v>
      </c>
      <c r="H98" s="6">
        <f t="shared" si="7"/>
        <v>3.4578758640047835E-2</v>
      </c>
      <c r="I98" s="6">
        <f t="shared" si="8"/>
        <v>3.2277789044529548E-2</v>
      </c>
      <c r="J98" s="6">
        <f t="shared" si="9"/>
        <v>4.1163582908157109E-2</v>
      </c>
      <c r="K98" s="6">
        <f t="shared" si="17"/>
        <v>6.9157517280095671E-3</v>
      </c>
      <c r="L98" s="6">
        <f t="shared" si="18"/>
        <v>1.205309258487983E-2</v>
      </c>
      <c r="M98" s="6">
        <f t="shared" si="10"/>
        <v>1.755966233516441E-2</v>
      </c>
      <c r="N98" s="6">
        <f t="shared" si="11"/>
        <v>3.6528506648053807E-2</v>
      </c>
      <c r="O98" s="6">
        <f t="shared" si="12"/>
        <v>0.18932478665612326</v>
      </c>
      <c r="P98" s="6">
        <f t="shared" si="13"/>
        <v>0.32996401142289794</v>
      </c>
      <c r="Q98" s="14">
        <f t="shared" si="14"/>
        <v>0.48071120192097883</v>
      </c>
    </row>
    <row r="99" spans="1:17" ht="14" x14ac:dyDescent="0.2">
      <c r="A99" s="9">
        <v>99.58</v>
      </c>
      <c r="B99" s="10">
        <f t="shared" si="15"/>
        <v>4.6009613412140364</v>
      </c>
      <c r="C99" s="11">
        <f t="shared" si="16"/>
        <v>-3.5862402149741959</v>
      </c>
      <c r="F99" s="52">
        <v>0.4</v>
      </c>
      <c r="G99" s="46">
        <f t="shared" si="6"/>
        <v>0.1090755590862425</v>
      </c>
      <c r="H99" s="6">
        <f t="shared" si="7"/>
        <v>3.559948759770603E-2</v>
      </c>
      <c r="I99" s="6">
        <f t="shared" si="8"/>
        <v>3.2233417573624377E-2</v>
      </c>
      <c r="J99" s="6">
        <f t="shared" si="9"/>
        <v>4.1242653914912095E-2</v>
      </c>
      <c r="K99" s="6">
        <f t="shared" si="17"/>
        <v>7.1198975195412061E-3</v>
      </c>
      <c r="L99" s="6">
        <f t="shared" si="18"/>
        <v>1.2036523499363795E-2</v>
      </c>
      <c r="M99" s="6">
        <f t="shared" si="10"/>
        <v>1.7593392639502034E-2</v>
      </c>
      <c r="N99" s="6">
        <f t="shared" si="11"/>
        <v>3.6749813658407036E-2</v>
      </c>
      <c r="O99" s="6">
        <f t="shared" si="12"/>
        <v>0.19373969037561173</v>
      </c>
      <c r="P99" s="6">
        <f t="shared" si="13"/>
        <v>0.32752610968981805</v>
      </c>
      <c r="Q99" s="14">
        <f t="shared" si="14"/>
        <v>0.47873419993457023</v>
      </c>
    </row>
    <row r="100" spans="1:17" ht="14" x14ac:dyDescent="0.2">
      <c r="A100" s="9">
        <v>104.72</v>
      </c>
      <c r="B100" s="10">
        <f t="shared" si="15"/>
        <v>4.6512901216016447</v>
      </c>
      <c r="C100" s="11">
        <f t="shared" si="16"/>
        <v>-3.8790206470121156</v>
      </c>
      <c r="F100" s="52">
        <v>0.5</v>
      </c>
      <c r="G100" s="46">
        <f t="shared" si="6"/>
        <v>0.11002445800046602</v>
      </c>
      <c r="H100" s="6">
        <f t="shared" si="7"/>
        <v>3.6552994091375961E-2</v>
      </c>
      <c r="I100" s="6">
        <f t="shared" si="8"/>
        <v>3.2173957394800667E-2</v>
      </c>
      <c r="J100" s="6">
        <f t="shared" si="9"/>
        <v>4.1297506514289387E-2</v>
      </c>
      <c r="K100" s="6">
        <f t="shared" si="17"/>
        <v>7.3105988182751921E-3</v>
      </c>
      <c r="L100" s="6">
        <f t="shared" si="18"/>
        <v>1.2014320025653532E-2</v>
      </c>
      <c r="M100" s="6">
        <f t="shared" si="10"/>
        <v>1.7616791796116277E-2</v>
      </c>
      <c r="N100" s="6">
        <f t="shared" si="11"/>
        <v>3.6941710640044999E-2</v>
      </c>
      <c r="O100" s="6">
        <f t="shared" si="12"/>
        <v>0.19789551408457157</v>
      </c>
      <c r="P100" s="6">
        <f t="shared" si="13"/>
        <v>0.32522370560257569</v>
      </c>
      <c r="Q100" s="14">
        <f t="shared" si="14"/>
        <v>0.4768807803128528</v>
      </c>
    </row>
    <row r="101" spans="1:17" ht="14" x14ac:dyDescent="0.2">
      <c r="A101" s="9">
        <v>69.78</v>
      </c>
      <c r="B101" s="10">
        <f t="shared" si="15"/>
        <v>4.2453474357586281</v>
      </c>
      <c r="C101" s="11">
        <f t="shared" si="16"/>
        <v>-5.5811871196069802</v>
      </c>
      <c r="F101" s="52">
        <v>0.6</v>
      </c>
      <c r="G101" s="46">
        <f t="shared" si="6"/>
        <v>0.1108598802428632</v>
      </c>
      <c r="H101" s="6">
        <f t="shared" si="7"/>
        <v>3.7432344230853676E-2</v>
      </c>
      <c r="I101" s="6">
        <f t="shared" si="8"/>
        <v>3.2099492259698208E-2</v>
      </c>
      <c r="J101" s="6">
        <f t="shared" si="9"/>
        <v>4.1328043752311312E-2</v>
      </c>
      <c r="K101" s="6">
        <f t="shared" si="17"/>
        <v>7.4864688461707355E-3</v>
      </c>
      <c r="L101" s="6">
        <f t="shared" si="18"/>
        <v>1.1986513438080345E-2</v>
      </c>
      <c r="M101" s="6">
        <f t="shared" si="10"/>
        <v>1.7629818446141126E-2</v>
      </c>
      <c r="N101" s="6">
        <f t="shared" si="11"/>
        <v>3.710280073039221E-2</v>
      </c>
      <c r="O101" s="6">
        <f t="shared" si="12"/>
        <v>0.20177638072584383</v>
      </c>
      <c r="P101" s="6">
        <f t="shared" si="13"/>
        <v>0.32306222716663463</v>
      </c>
      <c r="Q101" s="14">
        <f t="shared" si="14"/>
        <v>0.47516139210752145</v>
      </c>
    </row>
    <row r="102" spans="1:17" ht="14" x14ac:dyDescent="0.2">
      <c r="A102" s="9">
        <v>5.7</v>
      </c>
      <c r="B102" s="10">
        <f t="shared" si="15"/>
        <v>1.7404661748405046</v>
      </c>
      <c r="C102" s="11">
        <f t="shared" si="16"/>
        <v>-4.6361795276592632</v>
      </c>
      <c r="F102" s="52">
        <v>0.7</v>
      </c>
      <c r="G102" s="46">
        <f t="shared" si="6"/>
        <v>0.111575364792925</v>
      </c>
      <c r="H102" s="6">
        <f t="shared" si="7"/>
        <v>3.8231026267818644E-2</v>
      </c>
      <c r="I102" s="6">
        <f t="shared" si="8"/>
        <v>3.2010126909053291E-2</v>
      </c>
      <c r="J102" s="6">
        <f t="shared" si="9"/>
        <v>4.1334211616053065E-2</v>
      </c>
      <c r="K102" s="6">
        <f t="shared" si="17"/>
        <v>7.6462052535637287E-3</v>
      </c>
      <c r="L102" s="6">
        <f t="shared" si="18"/>
        <v>1.1953142848672334E-2</v>
      </c>
      <c r="M102" s="6">
        <f t="shared" si="10"/>
        <v>1.7632449548610419E-2</v>
      </c>
      <c r="N102" s="6">
        <f t="shared" si="11"/>
        <v>3.7231797650846485E-2</v>
      </c>
      <c r="O102" s="6">
        <f t="shared" si="12"/>
        <v>0.20536760876465196</v>
      </c>
      <c r="P102" s="6">
        <f t="shared" si="13"/>
        <v>0.32104662151333357</v>
      </c>
      <c r="Q102" s="14">
        <f t="shared" si="14"/>
        <v>0.47358576972201438</v>
      </c>
    </row>
    <row r="103" spans="1:17" ht="14" x14ac:dyDescent="0.2">
      <c r="A103" s="9">
        <v>66.790000000000006</v>
      </c>
      <c r="B103" s="10">
        <f t="shared" si="15"/>
        <v>4.201553368737545</v>
      </c>
      <c r="C103" s="11">
        <f t="shared" si="16"/>
        <v>-5.5249265204120332</v>
      </c>
      <c r="F103" s="52">
        <v>0.8</v>
      </c>
      <c r="G103" s="46">
        <f t="shared" si="6"/>
        <v>0.11216501673177696</v>
      </c>
      <c r="H103" s="6">
        <f t="shared" si="7"/>
        <v>3.8943030711743633E-2</v>
      </c>
      <c r="I103" s="6">
        <f t="shared" si="8"/>
        <v>3.1905986827195781E-2</v>
      </c>
      <c r="J103" s="6">
        <f t="shared" si="9"/>
        <v>4.1315999192837558E-2</v>
      </c>
      <c r="K103" s="6">
        <f t="shared" si="17"/>
        <v>7.7886061423487266E-3</v>
      </c>
      <c r="L103" s="6">
        <f t="shared" si="18"/>
        <v>1.1914255115479274E-2</v>
      </c>
      <c r="M103" s="6">
        <f t="shared" si="10"/>
        <v>1.7624680448367541E-2</v>
      </c>
      <c r="N103" s="6">
        <f t="shared" si="11"/>
        <v>3.7327541706195538E-2</v>
      </c>
      <c r="O103" s="6">
        <f t="shared" si="12"/>
        <v>0.20865574817791957</v>
      </c>
      <c r="P103" s="6">
        <f t="shared" si="13"/>
        <v>0.31918134896897787</v>
      </c>
      <c r="Q103" s="14">
        <f t="shared" si="14"/>
        <v>0.47216290285310264</v>
      </c>
    </row>
    <row r="104" spans="1:17" ht="14" x14ac:dyDescent="0.2">
      <c r="A104" s="9">
        <v>100.78</v>
      </c>
      <c r="B104" s="10">
        <f t="shared" si="15"/>
        <v>4.6129399232524522</v>
      </c>
      <c r="C104" s="11">
        <f t="shared" si="16"/>
        <v>-3.5925566098385744</v>
      </c>
      <c r="F104" s="52">
        <v>0.9</v>
      </c>
      <c r="G104" s="46">
        <f t="shared" si="6"/>
        <v>0.11262358217436938</v>
      </c>
      <c r="H104" s="6">
        <f t="shared" si="7"/>
        <v>3.956292552353171E-2</v>
      </c>
      <c r="I104" s="6">
        <f t="shared" si="8"/>
        <v>3.1787217948429244E-2</v>
      </c>
      <c r="J104" s="6">
        <f t="shared" si="9"/>
        <v>4.127343870240844E-2</v>
      </c>
      <c r="K104" s="6">
        <f t="shared" si="17"/>
        <v>7.9125851047063423E-3</v>
      </c>
      <c r="L104" s="6">
        <f t="shared" si="18"/>
        <v>1.186990473292982E-2</v>
      </c>
      <c r="M104" s="6">
        <f t="shared" si="10"/>
        <v>1.7606524889789907E-2</v>
      </c>
      <c r="N104" s="6">
        <f t="shared" si="11"/>
        <v>3.7389014727426069E-2</v>
      </c>
      <c r="O104" s="6">
        <f t="shared" si="12"/>
        <v>0.21162860702243116</v>
      </c>
      <c r="P104" s="6">
        <f t="shared" si="13"/>
        <v>0.31747038052390442</v>
      </c>
      <c r="Q104" s="14">
        <f t="shared" si="14"/>
        <v>0.47090101245366445</v>
      </c>
    </row>
    <row r="105" spans="1:17" ht="14" x14ac:dyDescent="0.2">
      <c r="A105" s="9">
        <v>15.72</v>
      </c>
      <c r="B105" s="10">
        <f t="shared" si="15"/>
        <v>2.7549337870010606</v>
      </c>
      <c r="C105" s="11">
        <f t="shared" si="16"/>
        <v>-5.2799701451741221</v>
      </c>
      <c r="F105" s="52">
        <v>1</v>
      </c>
      <c r="G105" s="46">
        <f t="shared" si="6"/>
        <v>0.11294651679094414</v>
      </c>
      <c r="H105" s="6">
        <f t="shared" si="7"/>
        <v>4.0085925072740093E-2</v>
      </c>
      <c r="I105" s="6">
        <f t="shared" si="8"/>
        <v>3.1653986316255683E-2</v>
      </c>
      <c r="J105" s="6">
        <f t="shared" si="9"/>
        <v>4.1206605401948371E-2</v>
      </c>
      <c r="K105" s="6">
        <f t="shared" si="17"/>
        <v>8.0171850145480186E-3</v>
      </c>
      <c r="L105" s="6">
        <f t="shared" si="18"/>
        <v>1.182015370458004E-2</v>
      </c>
      <c r="M105" s="6">
        <f t="shared" si="10"/>
        <v>1.7578014976271403E-2</v>
      </c>
      <c r="N105" s="6">
        <f t="shared" si="11"/>
        <v>3.7415353695399459E-2</v>
      </c>
      <c r="O105" s="6">
        <f t="shared" si="12"/>
        <v>0.21427526998184707</v>
      </c>
      <c r="P105" s="6">
        <f t="shared" si="13"/>
        <v>0.31591719807885793</v>
      </c>
      <c r="Q105" s="14">
        <f t="shared" si="14"/>
        <v>0.46980753193929509</v>
      </c>
    </row>
    <row r="106" spans="1:17" ht="14" x14ac:dyDescent="0.2">
      <c r="A106" s="9">
        <v>19.920000000000002</v>
      </c>
      <c r="B106" s="10">
        <f t="shared" si="15"/>
        <v>2.9917242521564522</v>
      </c>
      <c r="C106" s="11">
        <f t="shared" si="16"/>
        <v>-5.2434720545204909</v>
      </c>
      <c r="F106" s="52">
        <v>1.1000000000000001</v>
      </c>
      <c r="G106" s="46">
        <f t="shared" si="6"/>
        <v>0.11313004669580828</v>
      </c>
      <c r="H106" s="6">
        <f t="shared" si="7"/>
        <v>4.0507951634914802E-2</v>
      </c>
      <c r="I106" s="6">
        <f t="shared" si="8"/>
        <v>3.150647769655885E-2</v>
      </c>
      <c r="J106" s="6">
        <f t="shared" si="9"/>
        <v>4.1115617364334646E-2</v>
      </c>
      <c r="K106" s="6">
        <f t="shared" si="17"/>
        <v>8.1015903269829603E-3</v>
      </c>
      <c r="L106" s="6">
        <f t="shared" si="18"/>
        <v>1.176507139866928E-2</v>
      </c>
      <c r="M106" s="6">
        <f t="shared" si="10"/>
        <v>1.7539201075630124E-2</v>
      </c>
      <c r="N106" s="6">
        <f t="shared" si="11"/>
        <v>3.7405862801282365E-2</v>
      </c>
      <c r="O106" s="6">
        <f t="shared" si="12"/>
        <v>0.21658611031170275</v>
      </c>
      <c r="P106" s="6">
        <f t="shared" si="13"/>
        <v>0.31452479685259244</v>
      </c>
      <c r="Q106" s="14">
        <f t="shared" si="14"/>
        <v>0.46888909283570485</v>
      </c>
    </row>
    <row r="107" spans="1:17" ht="14" x14ac:dyDescent="0.2">
      <c r="A107" s="9">
        <v>129.08000000000001</v>
      </c>
      <c r="B107" s="10">
        <f t="shared" si="15"/>
        <v>4.860432367183761</v>
      </c>
      <c r="C107" s="11">
        <f t="shared" si="16"/>
        <v>-6.7925280759670033</v>
      </c>
      <c r="F107" s="52">
        <v>1.2</v>
      </c>
      <c r="G107" s="46">
        <f t="shared" si="6"/>
        <v>0.1131712206006405</v>
      </c>
      <c r="H107" s="6">
        <f t="shared" si="7"/>
        <v>4.0825688324086479E-2</v>
      </c>
      <c r="I107" s="6">
        <f t="shared" si="8"/>
        <v>3.134489714600739E-2</v>
      </c>
      <c r="J107" s="6">
        <f t="shared" si="9"/>
        <v>4.1000635130546637E-2</v>
      </c>
      <c r="K107" s="6">
        <f t="shared" si="17"/>
        <v>8.1651376648172961E-3</v>
      </c>
      <c r="L107" s="6">
        <f t="shared" si="18"/>
        <v>1.1704734386954326E-2</v>
      </c>
      <c r="M107" s="6">
        <f t="shared" si="10"/>
        <v>1.7490151671831499E-2</v>
      </c>
      <c r="N107" s="6">
        <f t="shared" si="11"/>
        <v>3.7360023723603121E-2</v>
      </c>
      <c r="O107" s="6">
        <f t="shared" si="12"/>
        <v>0.21855279657273793</v>
      </c>
      <c r="P107" s="6">
        <f t="shared" si="13"/>
        <v>0.31329568935898638</v>
      </c>
      <c r="Q107" s="14">
        <f t="shared" si="14"/>
        <v>0.46815151406827565</v>
      </c>
    </row>
    <row r="108" spans="1:17" ht="14" x14ac:dyDescent="0.2">
      <c r="A108" s="9">
        <v>3.08</v>
      </c>
      <c r="B108" s="10">
        <f t="shared" si="15"/>
        <v>1.1249295969854831</v>
      </c>
      <c r="C108" s="11">
        <f t="shared" si="16"/>
        <v>-4.1792219888200064</v>
      </c>
      <c r="F108" s="52">
        <v>1.3</v>
      </c>
      <c r="G108" s="46">
        <f t="shared" si="6"/>
        <v>0.11306795227423494</v>
      </c>
      <c r="H108" s="6">
        <f t="shared" si="7"/>
        <v>4.1036622499496168E-2</v>
      </c>
      <c r="I108" s="6">
        <f t="shared" si="8"/>
        <v>3.1169468537081451E-2</v>
      </c>
      <c r="J108" s="6">
        <f t="shared" si="9"/>
        <v>4.0861861237657317E-2</v>
      </c>
      <c r="K108" s="6">
        <f t="shared" si="17"/>
        <v>8.2073244998992333E-3</v>
      </c>
      <c r="L108" s="6">
        <f t="shared" si="18"/>
        <v>1.1639226267346011E-2</v>
      </c>
      <c r="M108" s="6">
        <f t="shared" si="10"/>
        <v>1.7430953163637748E-2</v>
      </c>
      <c r="N108" s="6">
        <f t="shared" si="11"/>
        <v>3.7277503930882992E-2</v>
      </c>
      <c r="O108" s="6">
        <f t="shared" si="12"/>
        <v>0.22016829547162298</v>
      </c>
      <c r="P108" s="6">
        <f t="shared" si="13"/>
        <v>0.31223191040168746</v>
      </c>
      <c r="Q108" s="14">
        <f t="shared" si="14"/>
        <v>0.46759979412668956</v>
      </c>
    </row>
    <row r="109" spans="1:17" ht="14" x14ac:dyDescent="0.2">
      <c r="A109" s="9">
        <v>90.48</v>
      </c>
      <c r="B109" s="10">
        <f t="shared" si="15"/>
        <v>4.5051288318078653</v>
      </c>
      <c r="C109" s="11">
        <f t="shared" si="16"/>
        <v>-4.8083459551061036</v>
      </c>
      <c r="F109" s="52">
        <v>1.4</v>
      </c>
      <c r="G109" s="46">
        <f t="shared" si="6"/>
        <v>0.11281905251765667</v>
      </c>
      <c r="H109" s="6">
        <f t="shared" si="7"/>
        <v>4.1139078852042835E-2</v>
      </c>
      <c r="I109" s="6">
        <f t="shared" si="8"/>
        <v>3.0980434041262439E-2</v>
      </c>
      <c r="J109" s="6">
        <f t="shared" si="9"/>
        <v>4.0699539624351404E-2</v>
      </c>
      <c r="K109" s="6">
        <f t="shared" si="17"/>
        <v>8.227815770408568E-3</v>
      </c>
      <c r="L109" s="6">
        <f t="shared" si="18"/>
        <v>1.1568637470923203E-2</v>
      </c>
      <c r="M109" s="6">
        <f t="shared" si="10"/>
        <v>1.7361709611012348E-2</v>
      </c>
      <c r="N109" s="6">
        <f t="shared" si="11"/>
        <v>3.715816285234412E-2</v>
      </c>
      <c r="O109" s="6">
        <f t="shared" si="12"/>
        <v>0.22142687202011432</v>
      </c>
      <c r="P109" s="6">
        <f t="shared" si="13"/>
        <v>0.31133502258692525</v>
      </c>
      <c r="Q109" s="14">
        <f t="shared" si="14"/>
        <v>0.4672381053929604</v>
      </c>
    </row>
    <row r="110" spans="1:17" ht="14" x14ac:dyDescent="0.2">
      <c r="A110" s="9">
        <v>95</v>
      </c>
      <c r="B110" s="10">
        <f t="shared" si="15"/>
        <v>4.5538768916005408</v>
      </c>
      <c r="C110" s="11">
        <f t="shared" si="16"/>
        <v>-3.9374137501154647</v>
      </c>
      <c r="F110" s="52">
        <v>1.5</v>
      </c>
      <c r="G110" s="46">
        <f t="shared" si="6"/>
        <v>0.1124242500495162</v>
      </c>
      <c r="H110" s="6">
        <f t="shared" si="7"/>
        <v>4.1132241561047861E-2</v>
      </c>
      <c r="I110" s="6">
        <f t="shared" si="8"/>
        <v>3.0778053572055954E-2</v>
      </c>
      <c r="J110" s="6">
        <f t="shared" si="9"/>
        <v>4.0513954916412381E-2</v>
      </c>
      <c r="K110" s="6">
        <f t="shared" si="17"/>
        <v>8.2264483122095732E-3</v>
      </c>
      <c r="L110" s="6">
        <f t="shared" si="18"/>
        <v>1.1493065053947803E-2</v>
      </c>
      <c r="M110" s="6">
        <f t="shared" si="10"/>
        <v>1.7282542430321339E-2</v>
      </c>
      <c r="N110" s="6">
        <f t="shared" si="11"/>
        <v>3.7002055796478715E-2</v>
      </c>
      <c r="O110" s="6">
        <f t="shared" si="12"/>
        <v>0.22232408808465284</v>
      </c>
      <c r="P110" s="6">
        <f t="shared" si="13"/>
        <v>0.31060612191827286</v>
      </c>
      <c r="Q110" s="14">
        <f t="shared" si="14"/>
        <v>0.46706978999707427</v>
      </c>
    </row>
    <row r="111" spans="1:17" ht="14" x14ac:dyDescent="0.2">
      <c r="A111" s="9">
        <v>99.66</v>
      </c>
      <c r="B111" s="10">
        <f t="shared" si="15"/>
        <v>4.6017643928532586</v>
      </c>
      <c r="C111" s="11">
        <f t="shared" si="16"/>
        <v>-3.5854197291363232</v>
      </c>
      <c r="F111" s="52">
        <v>1.6</v>
      </c>
      <c r="G111" s="46">
        <f t="shared" si="6"/>
        <v>0.11188420089620119</v>
      </c>
      <c r="H111" s="6">
        <f t="shared" si="7"/>
        <v>4.1016165111452736E-2</v>
      </c>
      <c r="I111" s="6">
        <f t="shared" si="8"/>
        <v>3.0562604189640446E-2</v>
      </c>
      <c r="J111" s="6">
        <f t="shared" si="9"/>
        <v>4.0305431595108E-2</v>
      </c>
      <c r="K111" s="6">
        <f t="shared" si="17"/>
        <v>8.2032330222905469E-3</v>
      </c>
      <c r="L111" s="6">
        <f t="shared" si="18"/>
        <v>1.1412612475550107E-2</v>
      </c>
      <c r="M111" s="6">
        <f t="shared" si="10"/>
        <v>1.7193590039581166E-2</v>
      </c>
      <c r="N111" s="6">
        <f t="shared" si="11"/>
        <v>3.6809435537421817E-2</v>
      </c>
      <c r="O111" s="6">
        <f t="shared" si="12"/>
        <v>0.22285680023402804</v>
      </c>
      <c r="P111" s="6">
        <f t="shared" si="13"/>
        <v>0.31004584310855915</v>
      </c>
      <c r="Q111" s="14">
        <f t="shared" si="14"/>
        <v>0.46709735665741287</v>
      </c>
    </row>
    <row r="112" spans="1:17" ht="14" x14ac:dyDescent="0.2">
      <c r="A112" s="9">
        <v>92.16</v>
      </c>
      <c r="B112" s="10">
        <f t="shared" si="15"/>
        <v>4.5235261969475813</v>
      </c>
      <c r="C112" s="11">
        <f t="shared" si="16"/>
        <v>-4.440992114867063</v>
      </c>
      <c r="F112" s="52">
        <v>1.7</v>
      </c>
      <c r="G112" s="46">
        <f t="shared" si="6"/>
        <v>0.11120048609175279</v>
      </c>
      <c r="H112" s="6">
        <f t="shared" si="7"/>
        <v>4.0791773570827944E-2</v>
      </c>
      <c r="I112" s="6">
        <f t="shared" si="8"/>
        <v>3.0334379469049953E-2</v>
      </c>
      <c r="J112" s="6">
        <f t="shared" si="9"/>
        <v>4.0074333051874883E-2</v>
      </c>
      <c r="K112" s="6">
        <f t="shared" si="17"/>
        <v>8.1583547141655891E-3</v>
      </c>
      <c r="L112" s="6">
        <f t="shared" si="18"/>
        <v>1.1327389361797162E-2</v>
      </c>
      <c r="M112" s="6">
        <f t="shared" si="10"/>
        <v>1.7095007455203707E-2</v>
      </c>
      <c r="N112" s="6">
        <f t="shared" si="11"/>
        <v>3.6580751531166453E-2</v>
      </c>
      <c r="O112" s="6">
        <f t="shared" si="12"/>
        <v>0.22302315760830524</v>
      </c>
      <c r="P112" s="6">
        <f t="shared" si="13"/>
        <v>0.30965436432180277</v>
      </c>
      <c r="Q112" s="14">
        <f t="shared" si="14"/>
        <v>0.46732247806989213</v>
      </c>
    </row>
    <row r="113" spans="1:17" ht="14" x14ac:dyDescent="0.2">
      <c r="A113" s="9">
        <v>100.64</v>
      </c>
      <c r="B113" s="10">
        <f t="shared" si="15"/>
        <v>4.6115497929521307</v>
      </c>
      <c r="C113" s="11">
        <f t="shared" si="16"/>
        <v>-3.5897808429118618</v>
      </c>
      <c r="F113" s="52">
        <v>1.8</v>
      </c>
      <c r="G113" s="46">
        <f t="shared" si="6"/>
        <v>0.1103755977066767</v>
      </c>
      <c r="H113" s="6">
        <f t="shared" si="7"/>
        <v>4.0460848339612422E-2</v>
      </c>
      <c r="I113" s="6">
        <f t="shared" si="8"/>
        <v>3.0093688833907048E-2</v>
      </c>
      <c r="J113" s="6">
        <f t="shared" si="9"/>
        <v>3.9821060533157218E-2</v>
      </c>
      <c r="K113" s="6">
        <f t="shared" si="17"/>
        <v>8.0921696679224844E-3</v>
      </c>
      <c r="L113" s="6">
        <f t="shared" si="18"/>
        <v>1.1237511256896954E-2</v>
      </c>
      <c r="M113" s="6">
        <f t="shared" si="10"/>
        <v>1.698696584188298E-2</v>
      </c>
      <c r="N113" s="6">
        <f t="shared" si="11"/>
        <v>3.6316646766702418E-2</v>
      </c>
      <c r="O113" s="6">
        <f t="shared" si="12"/>
        <v>0.22282260033274709</v>
      </c>
      <c r="P113" s="6">
        <f t="shared" si="13"/>
        <v>0.30943141114009104</v>
      </c>
      <c r="Q113" s="14">
        <f t="shared" si="14"/>
        <v>0.46774598852716187</v>
      </c>
    </row>
    <row r="114" spans="1:17" ht="14" x14ac:dyDescent="0.2">
      <c r="A114" s="9">
        <v>81.78</v>
      </c>
      <c r="B114" s="10">
        <f t="shared" si="15"/>
        <v>4.4040327149364966</v>
      </c>
      <c r="C114" s="11">
        <f t="shared" si="16"/>
        <v>-5.7986623941769695</v>
      </c>
      <c r="F114" s="52">
        <v>1.9</v>
      </c>
      <c r="G114" s="46">
        <f t="shared" si="6"/>
        <v>0.10941291343923307</v>
      </c>
      <c r="H114" s="6">
        <f t="shared" si="7"/>
        <v>4.0026004601724514E-2</v>
      </c>
      <c r="I114" s="6">
        <f t="shared" si="8"/>
        <v>2.9840856857821244E-2</v>
      </c>
      <c r="J114" s="6">
        <f t="shared" si="9"/>
        <v>3.9546051979687309E-2</v>
      </c>
      <c r="K114" s="6">
        <f t="shared" si="17"/>
        <v>8.0052009203449032E-3</v>
      </c>
      <c r="L114" s="6">
        <f t="shared" si="18"/>
        <v>1.1143099362328334E-2</v>
      </c>
      <c r="M114" s="6">
        <f t="shared" si="10"/>
        <v>1.6869652017452583E-2</v>
      </c>
      <c r="N114" s="6">
        <f t="shared" si="11"/>
        <v>3.6017952300125819E-2</v>
      </c>
      <c r="O114" s="6">
        <f t="shared" si="12"/>
        <v>0.22225585879064366</v>
      </c>
      <c r="P114" s="6">
        <f t="shared" si="13"/>
        <v>0.3093762596350989</v>
      </c>
      <c r="Q114" s="14">
        <f t="shared" si="14"/>
        <v>0.46836788157425746</v>
      </c>
    </row>
    <row r="115" spans="1:17" ht="14" x14ac:dyDescent="0.2">
      <c r="A115" s="9">
        <v>8.4499999999999993</v>
      </c>
      <c r="B115" s="10">
        <f t="shared" si="15"/>
        <v>2.1341664413690822</v>
      </c>
      <c r="C115" s="11">
        <f t="shared" si="16"/>
        <v>-4.9790206607665022</v>
      </c>
      <c r="F115" s="52">
        <v>2</v>
      </c>
      <c r="G115" s="46">
        <f t="shared" si="6"/>
        <v>0.1083166602115631</v>
      </c>
      <c r="H115" s="6">
        <f t="shared" si="7"/>
        <v>3.9490656910996291E-2</v>
      </c>
      <c r="I115" s="6">
        <f t="shared" si="8"/>
        <v>2.9576222535659377E-2</v>
      </c>
      <c r="J115" s="6">
        <f t="shared" si="9"/>
        <v>3.9249780764907427E-2</v>
      </c>
      <c r="K115" s="6">
        <f t="shared" si="17"/>
        <v>7.8981313821992593E-3</v>
      </c>
      <c r="L115" s="6">
        <f t="shared" si="18"/>
        <v>1.1044280264720579E-2</v>
      </c>
      <c r="M115" s="6">
        <f t="shared" si="10"/>
        <v>1.6743267914718592E-2</v>
      </c>
      <c r="N115" s="6">
        <f t="shared" si="11"/>
        <v>3.5685679561638428E-2</v>
      </c>
      <c r="O115" s="6">
        <f t="shared" si="12"/>
        <v>0.22132495385318743</v>
      </c>
      <c r="P115" s="6">
        <f t="shared" si="13"/>
        <v>0.30948773850990396</v>
      </c>
      <c r="Q115" s="14">
        <f t="shared" si="14"/>
        <v>0.46918730763690863</v>
      </c>
    </row>
    <row r="116" spans="1:17" ht="14" x14ac:dyDescent="0.2">
      <c r="A116" s="9">
        <v>107.2</v>
      </c>
      <c r="B116" s="10">
        <f t="shared" si="15"/>
        <v>4.6746962486367014</v>
      </c>
      <c r="C116" s="11">
        <f t="shared" si="16"/>
        <v>-4.2443791997206297</v>
      </c>
      <c r="F116" s="52">
        <v>2.1</v>
      </c>
      <c r="G116" s="46">
        <f t="shared" si="6"/>
        <v>0.10709186741144537</v>
      </c>
      <c r="H116" s="6">
        <f t="shared" si="7"/>
        <v>3.8858974546850972E-2</v>
      </c>
      <c r="I116" s="6">
        <f t="shared" si="8"/>
        <v>2.9300138526975755E-2</v>
      </c>
      <c r="J116" s="6">
        <f t="shared" si="9"/>
        <v>3.8932754337618641E-2</v>
      </c>
      <c r="K116" s="6">
        <f t="shared" si="17"/>
        <v>7.7717949093701949E-3</v>
      </c>
      <c r="L116" s="6">
        <f t="shared" si="18"/>
        <v>1.0941185653336951E-2</v>
      </c>
      <c r="M116" s="6">
        <f t="shared" si="10"/>
        <v>1.6608030002437359E-2</v>
      </c>
      <c r="N116" s="6">
        <f t="shared" si="11"/>
        <v>3.5321010565144501E-2</v>
      </c>
      <c r="O116" s="6">
        <f t="shared" si="12"/>
        <v>0.22003319794704748</v>
      </c>
      <c r="P116" s="6">
        <f t="shared" si="13"/>
        <v>0.3097642303624783</v>
      </c>
      <c r="Q116" s="14">
        <f t="shared" si="14"/>
        <v>0.47020257169047436</v>
      </c>
    </row>
    <row r="117" spans="1:17" ht="14" x14ac:dyDescent="0.2">
      <c r="A117" s="9">
        <v>30.36</v>
      </c>
      <c r="B117" s="10">
        <f t="shared" si="15"/>
        <v>3.4131259525274293</v>
      </c>
      <c r="C117" s="11">
        <f t="shared" si="16"/>
        <v>-5.132545016014828</v>
      </c>
      <c r="F117" s="52">
        <v>2.2000000000000002</v>
      </c>
      <c r="G117" s="46">
        <f t="shared" si="6"/>
        <v>0.10574431060390063</v>
      </c>
      <c r="H117" s="6">
        <f t="shared" si="7"/>
        <v>3.8135827455634694E-2</v>
      </c>
      <c r="I117" s="6">
        <f t="shared" si="8"/>
        <v>2.901297037396311E-2</v>
      </c>
      <c r="J117" s="6">
        <f t="shared" si="9"/>
        <v>3.8595512774302836E-2</v>
      </c>
      <c r="K117" s="6">
        <f t="shared" si="17"/>
        <v>7.6271654911269395E-3</v>
      </c>
      <c r="L117" s="6">
        <f t="shared" si="18"/>
        <v>1.0833952028043865E-2</v>
      </c>
      <c r="M117" s="6">
        <f t="shared" si="10"/>
        <v>1.6464168667761483E-2</v>
      </c>
      <c r="N117" s="6">
        <f t="shared" si="11"/>
        <v>3.4925286186932289E-2</v>
      </c>
      <c r="O117" s="6">
        <f t="shared" si="12"/>
        <v>0.21838519662526729</v>
      </c>
      <c r="P117" s="6">
        <f t="shared" si="13"/>
        <v>0.31020367220634304</v>
      </c>
      <c r="Q117" s="14">
        <f t="shared" si="14"/>
        <v>0.47141113116838962</v>
      </c>
    </row>
    <row r="118" spans="1:17" ht="14" x14ac:dyDescent="0.2">
      <c r="A118" s="9">
        <v>98.61</v>
      </c>
      <c r="B118" s="10">
        <f t="shared" si="15"/>
        <v>4.5911726763442378</v>
      </c>
      <c r="C118" s="11">
        <f t="shared" si="16"/>
        <v>-3.6105361454200846</v>
      </c>
      <c r="F118" s="52">
        <v>2.2999999999999998</v>
      </c>
      <c r="G118" s="46">
        <f t="shared" si="6"/>
        <v>0.10428044670107274</v>
      </c>
      <c r="H118" s="6">
        <f t="shared" si="7"/>
        <v>3.7326723757828521E-2</v>
      </c>
      <c r="I118" s="6">
        <f t="shared" si="8"/>
        <v>2.8715095696348086E-2</v>
      </c>
      <c r="J118" s="6">
        <f t="shared" si="9"/>
        <v>3.8238627246896126E-2</v>
      </c>
      <c r="K118" s="6">
        <f t="shared" si="17"/>
        <v>7.4653447515657043E-3</v>
      </c>
      <c r="L118" s="6">
        <f t="shared" si="18"/>
        <v>1.0722720398670739E-2</v>
      </c>
      <c r="M118" s="6">
        <f t="shared" si="10"/>
        <v>1.6311927562618834E-2</v>
      </c>
      <c r="N118" s="6">
        <f t="shared" si="11"/>
        <v>3.4499992712855282E-2</v>
      </c>
      <c r="O118" s="6">
        <f t="shared" si="12"/>
        <v>0.2163868500987825</v>
      </c>
      <c r="P118" s="6">
        <f t="shared" si="13"/>
        <v>0.31080355546496308</v>
      </c>
      <c r="Q118" s="14">
        <f t="shared" si="14"/>
        <v>0.47280959443625425</v>
      </c>
    </row>
    <row r="119" spans="1:17" ht="14" x14ac:dyDescent="0.2">
      <c r="A119" s="9">
        <v>96.17</v>
      </c>
      <c r="B119" s="10">
        <f t="shared" si="15"/>
        <v>4.5661174587243902</v>
      </c>
      <c r="C119" s="11">
        <f t="shared" si="16"/>
        <v>-3.7906854123275715</v>
      </c>
      <c r="F119" s="52">
        <v>2.4</v>
      </c>
      <c r="G119" s="46">
        <f t="shared" si="6"/>
        <v>0.10270734172015684</v>
      </c>
      <c r="H119" s="6">
        <f t="shared" si="7"/>
        <v>3.6437739942353532E-2</v>
      </c>
      <c r="I119" s="6">
        <f t="shared" si="8"/>
        <v>2.8406903365708697E-2</v>
      </c>
      <c r="J119" s="6">
        <f t="shared" si="9"/>
        <v>3.7862698412094623E-2</v>
      </c>
      <c r="K119" s="6">
        <f t="shared" si="17"/>
        <v>7.2875479884707065E-3</v>
      </c>
      <c r="L119" s="6">
        <f t="shared" si="18"/>
        <v>1.0607635976685644E-2</v>
      </c>
      <c r="M119" s="6">
        <f t="shared" si="10"/>
        <v>1.6151562916618643E-2</v>
      </c>
      <c r="N119" s="6">
        <f t="shared" si="11"/>
        <v>3.4046746881774996E-2</v>
      </c>
      <c r="O119" s="6">
        <f t="shared" si="12"/>
        <v>0.21404535398862684</v>
      </c>
      <c r="P119" s="6">
        <f t="shared" si="13"/>
        <v>0.3115609257330792</v>
      </c>
      <c r="Q119" s="14">
        <f t="shared" si="14"/>
        <v>0.47439372027829391</v>
      </c>
    </row>
    <row r="120" spans="1:17" ht="14" x14ac:dyDescent="0.2">
      <c r="A120" s="9">
        <v>91.95</v>
      </c>
      <c r="B120" s="10">
        <f t="shared" si="15"/>
        <v>4.5212449510503303</v>
      </c>
      <c r="C120" s="11">
        <f t="shared" si="16"/>
        <v>-4.48505980770714</v>
      </c>
      <c r="F120" s="52">
        <v>2.5000000000000102</v>
      </c>
      <c r="G120" s="46">
        <f t="shared" si="6"/>
        <v>0.10103259237462014</v>
      </c>
      <c r="H120" s="6">
        <f t="shared" si="7"/>
        <v>3.5475444984340146E-2</v>
      </c>
      <c r="I120" s="6">
        <f t="shared" si="8"/>
        <v>2.8088792661735078E-2</v>
      </c>
      <c r="J120" s="6">
        <f t="shared" si="9"/>
        <v>3.7468354728544921E-2</v>
      </c>
      <c r="K120" s="6">
        <f t="shared" si="17"/>
        <v>7.0950889968680294E-3</v>
      </c>
      <c r="L120" s="6">
        <f t="shared" si="18"/>
        <v>1.0488847860128289E-2</v>
      </c>
      <c r="M120" s="6">
        <f t="shared" si="10"/>
        <v>1.5983342819194481E-2</v>
      </c>
      <c r="N120" s="6">
        <f t="shared" si="11"/>
        <v>3.3567279676190803E-2</v>
      </c>
      <c r="O120" s="6">
        <f t="shared" si="12"/>
        <v>0.2113691983774473</v>
      </c>
      <c r="P120" s="6">
        <f t="shared" si="13"/>
        <v>0.31247238266876909</v>
      </c>
      <c r="Q120" s="14">
        <f t="shared" si="14"/>
        <v>0.47615841895378347</v>
      </c>
    </row>
    <row r="121" spans="1:17" ht="14" x14ac:dyDescent="0.2">
      <c r="A121" s="9">
        <v>106.09</v>
      </c>
      <c r="B121" s="10">
        <f t="shared" si="15"/>
        <v>4.6642877904711799</v>
      </c>
      <c r="C121" s="11">
        <f t="shared" si="16"/>
        <v>-4.0652129215646999</v>
      </c>
      <c r="F121" s="52">
        <v>2.6</v>
      </c>
      <c r="G121" s="46">
        <f t="shared" si="6"/>
        <v>9.9264242831287181E-2</v>
      </c>
      <c r="H121" s="6">
        <f t="shared" si="7"/>
        <v>3.4446819709787163E-2</v>
      </c>
      <c r="I121" s="6">
        <f t="shared" si="8"/>
        <v>2.7761172412988578E-2</v>
      </c>
      <c r="J121" s="6">
        <f t="shared" si="9"/>
        <v>3.7056250708511443E-2</v>
      </c>
      <c r="K121" s="6">
        <f t="shared" si="17"/>
        <v>6.889363941957433E-3</v>
      </c>
      <c r="L121" s="6">
        <f t="shared" si="18"/>
        <v>1.0366508712754371E-2</v>
      </c>
      <c r="M121" s="6">
        <f t="shared" si="10"/>
        <v>1.5807546473796237E-2</v>
      </c>
      <c r="N121" s="6">
        <f t="shared" si="11"/>
        <v>3.3063419128508041E-2</v>
      </c>
      <c r="O121" s="6">
        <f t="shared" si="12"/>
        <v>0.20836816407826572</v>
      </c>
      <c r="P121" s="6">
        <f t="shared" si="13"/>
        <v>0.31353408044288222</v>
      </c>
      <c r="Q121" s="14">
        <f t="shared" si="14"/>
        <v>0.47809775547885203</v>
      </c>
    </row>
    <row r="122" spans="1:17" ht="14" x14ac:dyDescent="0.2">
      <c r="A122" s="9">
        <v>102.47</v>
      </c>
      <c r="B122" s="10">
        <f t="shared" si="15"/>
        <v>4.6295700728116262</v>
      </c>
      <c r="C122" s="11">
        <f t="shared" si="16"/>
        <v>-3.6673224610049173</v>
      </c>
      <c r="F122" s="52">
        <v>2.7</v>
      </c>
      <c r="G122" s="46">
        <f t="shared" si="6"/>
        <v>9.7410698023542575E-2</v>
      </c>
      <c r="H122" s="6">
        <f t="shared" si="7"/>
        <v>3.3359172787987092E-2</v>
      </c>
      <c r="I122" s="6">
        <f t="shared" si="8"/>
        <v>2.7424460124737728E-2</v>
      </c>
      <c r="J122" s="6">
        <f t="shared" si="9"/>
        <v>3.6627065110817751E-2</v>
      </c>
      <c r="K122" s="6">
        <f t="shared" si="17"/>
        <v>6.6718345575974185E-3</v>
      </c>
      <c r="L122" s="6">
        <f t="shared" si="18"/>
        <v>1.0240774438354246E-2</v>
      </c>
      <c r="M122" s="6">
        <f t="shared" si="10"/>
        <v>1.562446342703056E-2</v>
      </c>
      <c r="N122" s="6">
        <f t="shared" si="11"/>
        <v>3.2537072422982226E-2</v>
      </c>
      <c r="O122" s="6">
        <f t="shared" si="12"/>
        <v>0.20505331490379683</v>
      </c>
      <c r="P122" s="6">
        <f t="shared" si="13"/>
        <v>0.31474172922579169</v>
      </c>
      <c r="Q122" s="14">
        <f t="shared" si="14"/>
        <v>0.4802049558704114</v>
      </c>
    </row>
    <row r="123" spans="1:17" ht="14" x14ac:dyDescent="0.2">
      <c r="A123" s="9">
        <v>103.36</v>
      </c>
      <c r="B123" s="10">
        <f t="shared" si="15"/>
        <v>4.6382180400342916</v>
      </c>
      <c r="C123" s="11">
        <f t="shared" si="16"/>
        <v>-3.7363279732447845</v>
      </c>
      <c r="F123" s="52">
        <v>2.80000000000001</v>
      </c>
      <c r="G123" s="46">
        <f t="shared" si="6"/>
        <v>9.5480634938263115E-2</v>
      </c>
      <c r="H123" s="6">
        <f t="shared" si="7"/>
        <v>3.2220054759764104E-2</v>
      </c>
      <c r="I123" s="6">
        <f t="shared" si="8"/>
        <v>2.7079081096465181E-2</v>
      </c>
      <c r="J123" s="6">
        <f t="shared" si="9"/>
        <v>3.6181499082033837E-2</v>
      </c>
      <c r="K123" s="6">
        <f t="shared" si="17"/>
        <v>6.4440109519528213E-3</v>
      </c>
      <c r="L123" s="6">
        <f t="shared" si="18"/>
        <v>1.011180385121453E-2</v>
      </c>
      <c r="M123" s="6">
        <f t="shared" si="10"/>
        <v>1.5434392775723983E-2</v>
      </c>
      <c r="N123" s="6">
        <f t="shared" si="11"/>
        <v>3.199020757889133E-2</v>
      </c>
      <c r="O123" s="6">
        <f t="shared" si="12"/>
        <v>0.20143698461665777</v>
      </c>
      <c r="P123" s="6">
        <f t="shared" si="13"/>
        <v>0.31609059823315377</v>
      </c>
      <c r="Q123" s="14">
        <f t="shared" si="14"/>
        <v>0.48247241715018863</v>
      </c>
    </row>
    <row r="124" spans="1:17" ht="14" x14ac:dyDescent="0.2">
      <c r="A124" s="9">
        <v>8.82</v>
      </c>
      <c r="B124" s="10">
        <f t="shared" si="15"/>
        <v>2.1770218700187001</v>
      </c>
      <c r="C124" s="11">
        <f t="shared" si="16"/>
        <v>-5.0143198210105906</v>
      </c>
      <c r="F124" s="52">
        <v>2.9000000000000101</v>
      </c>
      <c r="G124" s="46">
        <f t="shared" si="6"/>
        <v>9.3482913291218162E-2</v>
      </c>
      <c r="H124" s="6">
        <f t="shared" si="7"/>
        <v>3.1037171506560008E-2</v>
      </c>
      <c r="I124" s="6">
        <f t="shared" si="8"/>
        <v>2.6725467531642032E-2</v>
      </c>
      <c r="J124" s="6">
        <f t="shared" si="9"/>
        <v>3.5720274253016125E-2</v>
      </c>
      <c r="K124" s="6">
        <f t="shared" si="17"/>
        <v>6.2074343013120018E-3</v>
      </c>
      <c r="L124" s="6">
        <f t="shared" si="18"/>
        <v>9.979758343692224E-3</v>
      </c>
      <c r="M124" s="6">
        <f t="shared" si="10"/>
        <v>1.5237642354940274E-2</v>
      </c>
      <c r="N124" s="6">
        <f t="shared" si="11"/>
        <v>3.1424834999944501E-2</v>
      </c>
      <c r="O124" s="6">
        <f t="shared" si="12"/>
        <v>0.19753275717511212</v>
      </c>
      <c r="P124" s="6">
        <f t="shared" si="13"/>
        <v>0.31757552088053442</v>
      </c>
      <c r="Q124" s="14">
        <f t="shared" si="14"/>
        <v>0.48489172194435343</v>
      </c>
    </row>
    <row r="125" spans="1:17" ht="14" x14ac:dyDescent="0.2">
      <c r="A125" s="9">
        <v>1.74</v>
      </c>
      <c r="B125" s="10">
        <f t="shared" si="15"/>
        <v>0.55388511322643763</v>
      </c>
      <c r="C125" s="11">
        <f t="shared" si="16"/>
        <v>-3.9097021473223914</v>
      </c>
      <c r="F125" s="52">
        <v>3.0000000000000102</v>
      </c>
      <c r="G125" s="46">
        <f t="shared" si="6"/>
        <v>9.1426486973510246E-2</v>
      </c>
      <c r="H125" s="6">
        <f t="shared" si="7"/>
        <v>2.9818298533137257E-2</v>
      </c>
      <c r="I125" s="6">
        <f t="shared" si="8"/>
        <v>2.6364057642361258E-2</v>
      </c>
      <c r="J125" s="6">
        <f t="shared" si="9"/>
        <v>3.5244130798011732E-2</v>
      </c>
      <c r="K125" s="6">
        <f t="shared" si="17"/>
        <v>5.9636597066274515E-3</v>
      </c>
      <c r="L125" s="6">
        <f t="shared" si="18"/>
        <v>9.8448015518691305E-3</v>
      </c>
      <c r="M125" s="6">
        <f t="shared" si="10"/>
        <v>1.5034527910028366E-2</v>
      </c>
      <c r="N125" s="6">
        <f t="shared" si="11"/>
        <v>3.0842989168524945E-2</v>
      </c>
      <c r="O125" s="6">
        <f t="shared" si="12"/>
        <v>0.19335543886626022</v>
      </c>
      <c r="P125" s="6">
        <f t="shared" si="13"/>
        <v>0.31919090260926075</v>
      </c>
      <c r="Q125" s="14">
        <f t="shared" si="14"/>
        <v>0.48745365852447908</v>
      </c>
    </row>
    <row r="126" spans="1:17" ht="14" x14ac:dyDescent="0.2">
      <c r="A126" s="9">
        <v>80.599999999999994</v>
      </c>
      <c r="B126" s="10">
        <f t="shared" si="15"/>
        <v>4.389498649512583</v>
      </c>
      <c r="C126" s="11">
        <f t="shared" si="16"/>
        <v>-5.7865809826831835</v>
      </c>
      <c r="F126" s="52">
        <v>3.1</v>
      </c>
      <c r="G126" s="46">
        <f t="shared" si="6"/>
        <v>8.9320317591791626E-2</v>
      </c>
      <c r="H126" s="6">
        <f t="shared" si="7"/>
        <v>2.8571197376777518E-2</v>
      </c>
      <c r="I126" s="6">
        <f t="shared" si="8"/>
        <v>2.5995294751407428E-2</v>
      </c>
      <c r="J126" s="6">
        <f t="shared" si="9"/>
        <v>3.4753825463606683E-2</v>
      </c>
      <c r="K126" s="6">
        <f t="shared" si="17"/>
        <v>5.7142394753555044E-3</v>
      </c>
      <c r="L126" s="6">
        <f t="shared" si="18"/>
        <v>9.7070990202489313E-3</v>
      </c>
      <c r="M126" s="6">
        <f t="shared" si="10"/>
        <v>1.4825372255806235E-2</v>
      </c>
      <c r="N126" s="6">
        <f t="shared" si="11"/>
        <v>3.0246710751410673E-2</v>
      </c>
      <c r="O126" s="6">
        <f t="shared" si="12"/>
        <v>0.18892102094403765</v>
      </c>
      <c r="P126" s="6">
        <f t="shared" si="13"/>
        <v>0.3209307319407021</v>
      </c>
      <c r="Q126" s="14">
        <f t="shared" si="14"/>
        <v>0.49014824711526017</v>
      </c>
    </row>
    <row r="127" spans="1:17" ht="14" x14ac:dyDescent="0.2">
      <c r="A127" s="9">
        <v>99.03</v>
      </c>
      <c r="B127" s="10">
        <f t="shared" si="15"/>
        <v>4.5954228345332115</v>
      </c>
      <c r="C127" s="11">
        <f t="shared" si="16"/>
        <v>-3.5967487057353176</v>
      </c>
      <c r="F127" s="52">
        <v>3.2000000000000099</v>
      </c>
      <c r="G127" s="46">
        <f t="shared" si="6"/>
        <v>8.7173291339788989E-2</v>
      </c>
      <c r="H127" s="6">
        <f t="shared" si="7"/>
        <v>2.7303535370645879E-2</v>
      </c>
      <c r="I127" s="6">
        <f t="shared" si="8"/>
        <v>2.5619626394313654E-2</v>
      </c>
      <c r="J127" s="6">
        <f t="shared" si="9"/>
        <v>3.4250129574829445E-2</v>
      </c>
      <c r="K127" s="6">
        <f t="shared" si="17"/>
        <v>5.4607070741291763E-3</v>
      </c>
      <c r="L127" s="6">
        <f t="shared" si="18"/>
        <v>9.5668178664495094E-3</v>
      </c>
      <c r="M127" s="6">
        <f t="shared" si="10"/>
        <v>1.4610504425999657E-2</v>
      </c>
      <c r="N127" s="6">
        <f t="shared" si="11"/>
        <v>2.963802936657834E-2</v>
      </c>
      <c r="O127" s="6">
        <f t="shared" si="12"/>
        <v>0.18424663146757675</v>
      </c>
      <c r="P127" s="6">
        <f t="shared" si="13"/>
        <v>0.3227885952916168</v>
      </c>
      <c r="Q127" s="14">
        <f t="shared" si="14"/>
        <v>0.49296477324080656</v>
      </c>
    </row>
    <row r="128" spans="1:17" ht="14" x14ac:dyDescent="0.2">
      <c r="A128" s="9">
        <v>68.59</v>
      </c>
      <c r="B128" s="10">
        <f t="shared" si="15"/>
        <v>4.2281467515112299</v>
      </c>
      <c r="C128" s="11">
        <f t="shared" si="16"/>
        <v>-5.5586213805286446</v>
      </c>
      <c r="F128" s="52">
        <v>3.30000000000001</v>
      </c>
      <c r="G128" s="46">
        <f t="shared" si="6"/>
        <v>8.4994140331015683E-2</v>
      </c>
      <c r="H128" s="6">
        <f t="shared" si="7"/>
        <v>2.6022809881369676E-2</v>
      </c>
      <c r="I128" s="6">
        <f t="shared" si="8"/>
        <v>2.5237503423924799E-2</v>
      </c>
      <c r="J128" s="6">
        <f t="shared" si="9"/>
        <v>3.3733827025721211E-2</v>
      </c>
      <c r="K128" s="6">
        <f t="shared" si="17"/>
        <v>5.2045619762739357E-3</v>
      </c>
      <c r="L128" s="6">
        <f t="shared" si="18"/>
        <v>9.4241264468311395E-3</v>
      </c>
      <c r="M128" s="6">
        <f t="shared" si="10"/>
        <v>1.4390258816054741E-2</v>
      </c>
      <c r="N128" s="6">
        <f t="shared" si="11"/>
        <v>2.9018947239159817E-2</v>
      </c>
      <c r="O128" s="6">
        <f t="shared" si="12"/>
        <v>0.17935047516991257</v>
      </c>
      <c r="P128" s="6">
        <f t="shared" si="13"/>
        <v>0.32475769603776966</v>
      </c>
      <c r="Q128" s="14">
        <f t="shared" si="14"/>
        <v>0.49589182879231769</v>
      </c>
    </row>
    <row r="129" spans="1:17" ht="14" x14ac:dyDescent="0.2">
      <c r="A129" s="9">
        <v>102.82</v>
      </c>
      <c r="B129" s="10">
        <f t="shared" si="15"/>
        <v>4.6329798866273588</v>
      </c>
      <c r="C129" s="11">
        <f t="shared" si="16"/>
        <v>-3.6920872937503044</v>
      </c>
      <c r="F129" s="52">
        <v>3.4000000000000101</v>
      </c>
      <c r="G129" s="46">
        <f>NORMDIST(F129,$G$45,$F$45,0)*$H$45+NORMDIST(F129,$G$46,$F$46,0)*$H$46+NORMDIST(F129,$G$47,$F$47,0)*$H$47</f>
        <v>8.279136939577858E-2</v>
      </c>
      <c r="H129" s="6">
        <f>NORMDIST(F129,$G$45,$F$45,0)*$H$45</f>
        <v>2.4736278014191482E-2</v>
      </c>
      <c r="I129" s="6">
        <f>NORMDIST(F129,$G$46,$F$46,0)*$H$46</f>
        <v>2.4849379119940816E-2</v>
      </c>
      <c r="J129" s="6">
        <f>NORMDIST(F129,$G$47,$F$47,0)*$H$47</f>
        <v>3.3205712261646279E-2</v>
      </c>
      <c r="K129" s="6">
        <f t="shared" ref="K129:K184" si="19">H129*$H$45</f>
        <v>4.9472556028382969E-3</v>
      </c>
      <c r="L129" s="6">
        <f t="shared" ref="L129:L184" si="20">I129*$H$46</f>
        <v>9.2791940239843572E-3</v>
      </c>
      <c r="M129" s="6">
        <f t="shared" ref="M129:M184" si="21">J129*$H$47</f>
        <v>1.4164974322426924E-2</v>
      </c>
      <c r="N129" s="6">
        <f t="shared" ref="N129:N184" si="22">SUM(K129:M129)</f>
        <v>2.8391423949249581E-2</v>
      </c>
      <c r="O129" s="6">
        <f t="shared" ref="O129:O184" si="23">K129/N129</f>
        <v>0.17425176037953033</v>
      </c>
      <c r="P129" s="6">
        <f t="shared" ref="P129:P184" si="24">L129/N129</f>
        <v>0.3268308782458802</v>
      </c>
      <c r="Q129" s="14">
        <f t="shared" ref="Q129:Q184" si="25">M129/N129</f>
        <v>0.49891736137458936</v>
      </c>
    </row>
    <row r="130" spans="1:17" ht="14" x14ac:dyDescent="0.2">
      <c r="A130" s="9">
        <v>114.42</v>
      </c>
      <c r="B130" s="10">
        <f t="shared" ref="B130" si="26">LN(A130)</f>
        <v>4.7398758888403831</v>
      </c>
      <c r="C130" s="11">
        <f t="shared" ref="C130:C193" si="27">LN((NORMDIST(B130,$F$45,$G$45,0)*$H$45+NORMDIST(B130,$F$46,$G$46,0)*$H$46+NORMDIST(B130,$F$47,$G$47,0)*$H$47)/A130)</f>
        <v>-5.7313213075280007</v>
      </c>
      <c r="F130" s="52">
        <v>3.5000000000000102</v>
      </c>
      <c r="G130" s="46">
        <f t="shared" ref="G130:G184" si="28">NORMDIST(F130,$G$45, $F$45,0)*$H$45+NORMDIST(F130,$G$46, $F$46,0)*$H$46+NORMDIST(F130,$G$47, $F$47,0)*$H$47</f>
        <v>8.0573189203470161E-2</v>
      </c>
      <c r="H130" s="6">
        <f t="shared" ref="H130:H184" si="29">NORMDIST(F130,$G$45, $F$45,0)*$H$45</f>
        <v>2.3450892637056082E-2</v>
      </c>
      <c r="I130" s="6">
        <f t="shared" ref="I130:I184" si="30">NORMDIST(F130,$G$46, $F$46,0)*$H$46</f>
        <v>2.4455708305865093E-2</v>
      </c>
      <c r="J130" s="6">
        <f t="shared" ref="J130:J184" si="31">NORMDIST(F130,$G$47, $F$47,0)*$H$47</f>
        <v>3.2666588260548982E-2</v>
      </c>
      <c r="K130" s="6">
        <f t="shared" si="19"/>
        <v>4.6901785274112168E-3</v>
      </c>
      <c r="L130" s="6">
        <f t="shared" si="20"/>
        <v>9.1321904369829777E-3</v>
      </c>
      <c r="M130" s="6">
        <f t="shared" si="21"/>
        <v>1.3934993481420604E-2</v>
      </c>
      <c r="N130" s="6">
        <f t="shared" si="22"/>
        <v>2.7757362445814799E-2</v>
      </c>
      <c r="O130" s="6">
        <f t="shared" si="23"/>
        <v>0.16897061226789553</v>
      </c>
      <c r="P130" s="6">
        <f t="shared" si="24"/>
        <v>0.3290006554048478</v>
      </c>
      <c r="Q130" s="14">
        <f t="shared" si="25"/>
        <v>0.50202873232725664</v>
      </c>
    </row>
    <row r="131" spans="1:17" ht="14" x14ac:dyDescent="0.2">
      <c r="A131" s="9">
        <v>37.75</v>
      </c>
      <c r="B131" s="10">
        <f t="shared" ref="B131:B194" si="32">LN(A131)</f>
        <v>3.6309854756950335</v>
      </c>
      <c r="C131" s="11">
        <f t="shared" si="27"/>
        <v>-5.1347521963909903</v>
      </c>
      <c r="F131" s="52">
        <v>3.6000000000000099</v>
      </c>
      <c r="G131" s="46">
        <f t="shared" si="28"/>
        <v>7.8347456417601699E-2</v>
      </c>
      <c r="H131" s="6">
        <f t="shared" si="29"/>
        <v>2.2173245421621184E-2</v>
      </c>
      <c r="I131" s="6">
        <f t="shared" si="30"/>
        <v>2.4056946475721031E-2</v>
      </c>
      <c r="J131" s="6">
        <f t="shared" si="31"/>
        <v>3.2117264520259481E-2</v>
      </c>
      <c r="K131" s="6">
        <f t="shared" si="19"/>
        <v>4.4346490843242365E-3</v>
      </c>
      <c r="L131" s="6">
        <f t="shared" si="20"/>
        <v>8.9832857752847467E-3</v>
      </c>
      <c r="M131" s="6">
        <f t="shared" si="21"/>
        <v>1.3700661610609092E-2</v>
      </c>
      <c r="N131" s="6">
        <f t="shared" si="22"/>
        <v>2.7118596470218075E-2</v>
      </c>
      <c r="O131" s="6">
        <f t="shared" si="23"/>
        <v>0.16352797200232741</v>
      </c>
      <c r="P131" s="6">
        <f t="shared" si="24"/>
        <v>0.33125924437683507</v>
      </c>
      <c r="Q131" s="14">
        <f t="shared" si="25"/>
        <v>0.50521278362083755</v>
      </c>
    </row>
    <row r="132" spans="1:17" ht="14" x14ac:dyDescent="0.2">
      <c r="A132" s="9">
        <v>4.92</v>
      </c>
      <c r="B132" s="10">
        <f t="shared" si="32"/>
        <v>1.5933085305042167</v>
      </c>
      <c r="C132" s="11">
        <f t="shared" si="27"/>
        <v>-4.5132542321220459</v>
      </c>
      <c r="F132" s="52">
        <v>3.7000000000000099</v>
      </c>
      <c r="G132" s="46">
        <f t="shared" si="28"/>
        <v>7.6121621430207426E-2</v>
      </c>
      <c r="H132" s="6">
        <f t="shared" si="29"/>
        <v>2.0909517438556516E-2</v>
      </c>
      <c r="I132" s="6">
        <f t="shared" si="30"/>
        <v>2.3653548932833213E-2</v>
      </c>
      <c r="J132" s="6">
        <f t="shared" si="31"/>
        <v>3.1558555058817703E-2</v>
      </c>
      <c r="K132" s="6">
        <f t="shared" si="19"/>
        <v>4.1819034877113035E-3</v>
      </c>
      <c r="L132" s="6">
        <f t="shared" si="20"/>
        <v>8.8326500571371327E-3</v>
      </c>
      <c r="M132" s="6">
        <f t="shared" si="21"/>
        <v>1.3462325955807892E-2</v>
      </c>
      <c r="N132" s="6">
        <f t="shared" si="22"/>
        <v>2.6476879500656327E-2</v>
      </c>
      <c r="O132" s="6">
        <f t="shared" si="23"/>
        <v>0.15794548174031006</v>
      </c>
      <c r="P132" s="6">
        <f t="shared" si="24"/>
        <v>0.33359860465876212</v>
      </c>
      <c r="Q132" s="14">
        <f t="shared" si="25"/>
        <v>0.5084559136009279</v>
      </c>
    </row>
    <row r="133" spans="1:17" ht="14" x14ac:dyDescent="0.2">
      <c r="A133" s="9">
        <v>47.41</v>
      </c>
      <c r="B133" s="10">
        <f t="shared" si="32"/>
        <v>3.8588331769140267</v>
      </c>
      <c r="C133" s="11">
        <f t="shared" si="27"/>
        <v>-5.2172749539734182</v>
      </c>
      <c r="F133" s="52">
        <v>3.80000000000001</v>
      </c>
      <c r="G133" s="46">
        <f t="shared" si="28"/>
        <v>7.3902684058199442E-2</v>
      </c>
      <c r="H133" s="6">
        <f t="shared" si="29"/>
        <v>1.9665437680685082E-2</v>
      </c>
      <c r="I133" s="6">
        <f t="shared" si="30"/>
        <v>2.3245969942894112E-2</v>
      </c>
      <c r="J133" s="6">
        <f t="shared" si="31"/>
        <v>3.0991276434620244E-2</v>
      </c>
      <c r="K133" s="6">
        <f t="shared" si="19"/>
        <v>3.9330875361370168E-3</v>
      </c>
      <c r="L133" s="6">
        <f t="shared" si="20"/>
        <v>8.6804529133175691E-3</v>
      </c>
      <c r="M133" s="6">
        <f t="shared" si="21"/>
        <v>1.3220334846504088E-2</v>
      </c>
      <c r="N133" s="6">
        <f t="shared" si="22"/>
        <v>2.5833875295958673E-2</v>
      </c>
      <c r="O133" s="6">
        <f t="shared" si="23"/>
        <v>0.15224535580042417</v>
      </c>
      <c r="P133" s="6">
        <f t="shared" si="24"/>
        <v>0.33601048289783675</v>
      </c>
      <c r="Q133" s="14">
        <f t="shared" si="25"/>
        <v>0.51174416130173905</v>
      </c>
    </row>
    <row r="134" spans="1:17" ht="14" x14ac:dyDescent="0.2">
      <c r="A134" s="9">
        <v>57.63</v>
      </c>
      <c r="B134" s="10">
        <f t="shared" si="32"/>
        <v>4.0540432654485752</v>
      </c>
      <c r="C134" s="11">
        <f t="shared" si="27"/>
        <v>-5.3640761971437847</v>
      </c>
      <c r="F134" s="52">
        <v>3.9000000000000101</v>
      </c>
      <c r="G134" s="46">
        <f t="shared" si="28"/>
        <v>7.1697157420953811E-2</v>
      </c>
      <c r="H134" s="6">
        <f t="shared" si="29"/>
        <v>1.8446249724497484E-2</v>
      </c>
      <c r="I134" s="6">
        <f t="shared" si="30"/>
        <v>2.2834661903454859E-2</v>
      </c>
      <c r="J134" s="6">
        <f t="shared" si="31"/>
        <v>3.0416245793001458E-2</v>
      </c>
      <c r="K134" s="6">
        <f t="shared" si="19"/>
        <v>3.6892499448994971E-3</v>
      </c>
      <c r="L134" s="6">
        <f t="shared" si="20"/>
        <v>8.5268632770067482E-3</v>
      </c>
      <c r="M134" s="6">
        <f t="shared" si="21"/>
        <v>1.2975036862562125E-2</v>
      </c>
      <c r="N134" s="6">
        <f t="shared" si="22"/>
        <v>2.5191150084468372E-2</v>
      </c>
      <c r="O134" s="6">
        <f t="shared" si="23"/>
        <v>0.14645023877548599</v>
      </c>
      <c r="P134" s="6">
        <f t="shared" si="24"/>
        <v>0.33848646244476127</v>
      </c>
      <c r="Q134" s="14">
        <f t="shared" si="25"/>
        <v>0.51506329877975265</v>
      </c>
    </row>
    <row r="135" spans="1:17" ht="14" x14ac:dyDescent="0.2">
      <c r="A135" s="9">
        <v>73.63</v>
      </c>
      <c r="B135" s="10">
        <f t="shared" si="32"/>
        <v>4.2990525513806253</v>
      </c>
      <c r="C135" s="11">
        <f t="shared" si="27"/>
        <v>-5.6555557312083744</v>
      </c>
      <c r="F135" s="52">
        <v>4.0000000000000098</v>
      </c>
      <c r="G135" s="46">
        <f t="shared" si="28"/>
        <v>6.9511040059601098E-2</v>
      </c>
      <c r="H135" s="6">
        <f t="shared" si="29"/>
        <v>1.7256686582072783E-2</v>
      </c>
      <c r="I135" s="6">
        <f t="shared" si="30"/>
        <v>2.2420074531889649E-2</v>
      </c>
      <c r="J135" s="6">
        <f t="shared" si="31"/>
        <v>2.9834278945638677E-2</v>
      </c>
      <c r="K135" s="6">
        <f t="shared" si="19"/>
        <v>3.4513373164145565E-3</v>
      </c>
      <c r="L135" s="6">
        <f t="shared" si="20"/>
        <v>8.3720490805602801E-3</v>
      </c>
      <c r="M135" s="6">
        <f t="shared" si="21"/>
        <v>1.272678001493175E-2</v>
      </c>
      <c r="N135" s="6">
        <f t="shared" si="22"/>
        <v>2.4550166411906587E-2</v>
      </c>
      <c r="O135" s="6">
        <f t="shared" si="23"/>
        <v>0.14058305180125755</v>
      </c>
      <c r="P135" s="6">
        <f t="shared" si="24"/>
        <v>0.34101801756015471</v>
      </c>
      <c r="Q135" s="14">
        <f t="shared" si="25"/>
        <v>0.51839893063858777</v>
      </c>
    </row>
    <row r="136" spans="1:17" ht="14" x14ac:dyDescent="0.2">
      <c r="A136" s="9">
        <v>99.4</v>
      </c>
      <c r="B136" s="10">
        <f t="shared" si="32"/>
        <v>4.5991521136625284</v>
      </c>
      <c r="C136" s="11">
        <f t="shared" si="27"/>
        <v>-3.5887420412846778</v>
      </c>
      <c r="F136" s="52">
        <v>4.1000000000000103</v>
      </c>
      <c r="G136" s="46">
        <f t="shared" si="28"/>
        <v>6.7349796207600968E-2</v>
      </c>
      <c r="H136" s="6">
        <f t="shared" si="29"/>
        <v>1.6100953644888272E-2</v>
      </c>
      <c r="I136" s="6">
        <f t="shared" si="30"/>
        <v>2.2002654073788198E-2</v>
      </c>
      <c r="J136" s="6">
        <f t="shared" si="31"/>
        <v>2.9246188488924494E-2</v>
      </c>
      <c r="K136" s="6">
        <f t="shared" si="19"/>
        <v>3.2201907289776547E-3</v>
      </c>
      <c r="L136" s="6">
        <f t="shared" si="20"/>
        <v>8.2161769599085575E-3</v>
      </c>
      <c r="M136" s="6">
        <f t="shared" si="21"/>
        <v>1.2475910942978655E-2</v>
      </c>
      <c r="N136" s="6">
        <f t="shared" si="22"/>
        <v>2.3912278631864868E-2</v>
      </c>
      <c r="O136" s="6">
        <f t="shared" si="23"/>
        <v>0.13466682864285939</v>
      </c>
      <c r="P136" s="6">
        <f t="shared" si="24"/>
        <v>0.34359657171943031</v>
      </c>
      <c r="Q136" s="14">
        <f t="shared" si="25"/>
        <v>0.52173659963771024</v>
      </c>
    </row>
    <row r="137" spans="1:17" ht="14" x14ac:dyDescent="0.2">
      <c r="A137" s="9">
        <v>27.98</v>
      </c>
      <c r="B137" s="10">
        <f t="shared" si="32"/>
        <v>3.3314899692373352</v>
      </c>
      <c r="C137" s="11">
        <f t="shared" si="27"/>
        <v>-5.1467515118641769</v>
      </c>
      <c r="F137" s="52">
        <v>4.2000000000000099</v>
      </c>
      <c r="G137" s="46">
        <f t="shared" si="28"/>
        <v>6.5218343982224869E-2</v>
      </c>
      <c r="H137" s="6">
        <f t="shared" si="29"/>
        <v>1.4982719481417751E-2</v>
      </c>
      <c r="I137" s="6">
        <f t="shared" si="30"/>
        <v>2.158284253362986E-2</v>
      </c>
      <c r="J137" s="6">
        <f t="shared" si="31"/>
        <v>2.8652781967177261E-2</v>
      </c>
      <c r="K137" s="6">
        <f t="shared" si="19"/>
        <v>2.9965438962835504E-3</v>
      </c>
      <c r="L137" s="6">
        <f t="shared" si="20"/>
        <v>8.0594119672769745E-3</v>
      </c>
      <c r="M137" s="6">
        <f t="shared" si="21"/>
        <v>1.2222774130942282E-2</v>
      </c>
      <c r="N137" s="6">
        <f t="shared" si="22"/>
        <v>2.3278729994502805E-2</v>
      </c>
      <c r="O137" s="6">
        <f t="shared" si="23"/>
        <v>0.12872454369251132</v>
      </c>
      <c r="P137" s="6">
        <f t="shared" si="24"/>
        <v>0.34621355929555342</v>
      </c>
      <c r="Q137" s="14">
        <f t="shared" si="25"/>
        <v>0.5250618970119354</v>
      </c>
    </row>
    <row r="138" spans="1:17" ht="14" x14ac:dyDescent="0.2">
      <c r="A138" s="9">
        <v>95.11</v>
      </c>
      <c r="B138" s="10">
        <f t="shared" si="32"/>
        <v>4.5550341164942942</v>
      </c>
      <c r="C138" s="11">
        <f t="shared" si="27"/>
        <v>-3.9219920281977401</v>
      </c>
      <c r="F138" s="52">
        <v>4.3000000000000096</v>
      </c>
      <c r="G138" s="46">
        <f t="shared" si="28"/>
        <v>6.3121051140117346E-2</v>
      </c>
      <c r="H138" s="6">
        <f t="shared" si="29"/>
        <v>1.3905114124362853E-2</v>
      </c>
      <c r="I138" s="6">
        <f t="shared" si="30"/>
        <v>2.1161076929487047E-2</v>
      </c>
      <c r="J138" s="6">
        <f t="shared" si="31"/>
        <v>2.8054860086267449E-2</v>
      </c>
      <c r="K138" s="6">
        <f t="shared" si="19"/>
        <v>2.7810228248725706E-3</v>
      </c>
      <c r="L138" s="6">
        <f t="shared" si="20"/>
        <v>7.9019172928791112E-3</v>
      </c>
      <c r="M138" s="6">
        <f t="shared" si="21"/>
        <v>1.1967711145900178E-2</v>
      </c>
      <c r="N138" s="6">
        <f t="shared" si="22"/>
        <v>2.2650651263651858E-2</v>
      </c>
      <c r="O138" s="6">
        <f t="shared" si="23"/>
        <v>0.12277893436712597</v>
      </c>
      <c r="P138" s="6">
        <f t="shared" si="24"/>
        <v>0.34886048974492589</v>
      </c>
      <c r="Q138" s="14">
        <f t="shared" si="25"/>
        <v>0.52836057588794827</v>
      </c>
    </row>
    <row r="139" spans="1:17" ht="14" x14ac:dyDescent="0.2">
      <c r="A139" s="9">
        <v>6.33</v>
      </c>
      <c r="B139" s="10">
        <f t="shared" si="32"/>
        <v>1.8453002361560848</v>
      </c>
      <c r="C139" s="11">
        <f t="shared" si="27"/>
        <v>-4.7272217780898647</v>
      </c>
      <c r="F139" s="52">
        <v>4.4000000000000101</v>
      </c>
      <c r="G139" s="46">
        <f t="shared" si="28"/>
        <v>6.1061737929208965E-2</v>
      </c>
      <c r="H139" s="6">
        <f t="shared" si="29"/>
        <v>1.2870734372891105E-2</v>
      </c>
      <c r="I139" s="6">
        <f t="shared" si="30"/>
        <v>2.0737788573395113E-2</v>
      </c>
      <c r="J139" s="6">
        <f t="shared" si="31"/>
        <v>2.745321498292275E-2</v>
      </c>
      <c r="K139" s="6">
        <f t="shared" si="19"/>
        <v>2.5741468745782213E-3</v>
      </c>
      <c r="L139" s="6">
        <f t="shared" si="20"/>
        <v>7.7438539961942245E-3</v>
      </c>
      <c r="M139" s="6">
        <f t="shared" si="21"/>
        <v>1.1711059899483909E-2</v>
      </c>
      <c r="N139" s="6">
        <f t="shared" si="22"/>
        <v>2.2029060770256355E-2</v>
      </c>
      <c r="O139" s="6">
        <f t="shared" si="23"/>
        <v>0.11685232073324865</v>
      </c>
      <c r="P139" s="6">
        <f t="shared" si="24"/>
        <v>0.35152901328639391</v>
      </c>
      <c r="Q139" s="14">
        <f t="shared" si="25"/>
        <v>0.53161866598035745</v>
      </c>
    </row>
    <row r="140" spans="1:17" ht="14" x14ac:dyDescent="0.2">
      <c r="A140" s="9">
        <v>152.30000000000001</v>
      </c>
      <c r="B140" s="10">
        <f t="shared" si="32"/>
        <v>5.0258522599011162</v>
      </c>
      <c r="C140" s="11">
        <f t="shared" si="27"/>
        <v>-7.2558396926496185</v>
      </c>
      <c r="F140" s="52">
        <v>4.5000000000000098</v>
      </c>
      <c r="G140" s="46">
        <f t="shared" si="28"/>
        <v>5.9043686475443634E-2</v>
      </c>
      <c r="H140" s="6">
        <f t="shared" si="29"/>
        <v>1.1881655541889843E-2</v>
      </c>
      <c r="I140" s="6">
        <f t="shared" si="30"/>
        <v>2.0313402378911209E-2</v>
      </c>
      <c r="J140" s="6">
        <f t="shared" si="31"/>
        <v>2.6848628554642581E-2</v>
      </c>
      <c r="K140" s="6">
        <f t="shared" si="19"/>
        <v>2.3763311083779687E-3</v>
      </c>
      <c r="L140" s="6">
        <f t="shared" si="20"/>
        <v>7.5853807473975814E-3</v>
      </c>
      <c r="M140" s="6">
        <f t="shared" si="21"/>
        <v>1.1453153935449881E-2</v>
      </c>
      <c r="N140" s="6">
        <f t="shared" si="22"/>
        <v>2.1414865791225431E-2</v>
      </c>
      <c r="O140" s="6">
        <f t="shared" si="23"/>
        <v>0.11096642545159686</v>
      </c>
      <c r="P140" s="6">
        <f t="shared" si="24"/>
        <v>0.35421098695400793</v>
      </c>
      <c r="Q140" s="14">
        <f t="shared" si="25"/>
        <v>0.53482258759439527</v>
      </c>
    </row>
    <row r="141" spans="1:17" ht="14" x14ac:dyDescent="0.2">
      <c r="A141" s="9">
        <v>53.36</v>
      </c>
      <c r="B141" s="10">
        <f t="shared" si="32"/>
        <v>3.9770614016073682</v>
      </c>
      <c r="C141" s="11">
        <f t="shared" si="27"/>
        <v>-5.2973759033958432</v>
      </c>
      <c r="F141" s="52">
        <v>4.6000000000000103</v>
      </c>
      <c r="G141" s="46">
        <f t="shared" si="28"/>
        <v>5.7069656067042243E-2</v>
      </c>
      <c r="H141" s="6">
        <f t="shared" si="29"/>
        <v>1.0939449014972309E-2</v>
      </c>
      <c r="I141" s="6">
        <f t="shared" si="30"/>
        <v>1.9888336197266657E-2</v>
      </c>
      <c r="J141" s="6">
        <f t="shared" si="31"/>
        <v>2.6241870854803281E-2</v>
      </c>
      <c r="K141" s="6">
        <f t="shared" si="19"/>
        <v>2.1878898029944619E-3</v>
      </c>
      <c r="L141" s="6">
        <f t="shared" si="20"/>
        <v>7.426653579468109E-3</v>
      </c>
      <c r="M141" s="6">
        <f t="shared" si="21"/>
        <v>1.1194321745059384E-2</v>
      </c>
      <c r="N141" s="6">
        <f t="shared" si="22"/>
        <v>2.0808865127521954E-2</v>
      </c>
      <c r="O141" s="6">
        <f t="shared" si="23"/>
        <v>0.10514219730804748</v>
      </c>
      <c r="P141" s="6">
        <f t="shared" si="24"/>
        <v>0.35689853982692998</v>
      </c>
      <c r="Q141" s="14">
        <f t="shared" si="25"/>
        <v>0.5379592628650226</v>
      </c>
    </row>
    <row r="142" spans="1:17" ht="14" x14ac:dyDescent="0.2">
      <c r="A142" s="9">
        <v>32.46</v>
      </c>
      <c r="B142" s="10">
        <f t="shared" si="32"/>
        <v>3.4800085620864452</v>
      </c>
      <c r="C142" s="11">
        <f t="shared" si="27"/>
        <v>-5.126389444670016</v>
      </c>
      <c r="F142" s="52">
        <v>4.7000000000000099</v>
      </c>
      <c r="G142" s="46">
        <f t="shared" si="28"/>
        <v>5.5141903641813921E-2</v>
      </c>
      <c r="H142" s="6">
        <f t="shared" si="29"/>
        <v>1.0045204901245015E-2</v>
      </c>
      <c r="I142" s="6">
        <f t="shared" si="30"/>
        <v>1.9463000183396247E-2</v>
      </c>
      <c r="J142" s="6">
        <f t="shared" si="31"/>
        <v>2.5633698557172659E-2</v>
      </c>
      <c r="K142" s="6">
        <f t="shared" si="19"/>
        <v>2.0090409802490032E-3</v>
      </c>
      <c r="L142" s="6">
        <f t="shared" si="20"/>
        <v>7.2678256514526161E-3</v>
      </c>
      <c r="M142" s="6">
        <f t="shared" si="21"/>
        <v>1.0934886112067421E-2</v>
      </c>
      <c r="N142" s="6">
        <f t="shared" si="22"/>
        <v>2.0211752743769039E-2</v>
      </c>
      <c r="O142" s="6">
        <f t="shared" si="23"/>
        <v>9.9399641669788305E-2</v>
      </c>
      <c r="P142" s="6">
        <f t="shared" si="24"/>
        <v>0.35958413619982416</v>
      </c>
      <c r="Q142" s="14">
        <f t="shared" si="25"/>
        <v>0.54101622213038758</v>
      </c>
    </row>
    <row r="143" spans="1:17" ht="14" x14ac:dyDescent="0.2">
      <c r="A143" s="9">
        <v>23.63</v>
      </c>
      <c r="B143" s="10">
        <f t="shared" si="32"/>
        <v>3.1625170911988163</v>
      </c>
      <c r="C143" s="11">
        <f t="shared" si="27"/>
        <v>-5.1922018650142157</v>
      </c>
      <c r="F143" s="52">
        <v>4.8000000000000096</v>
      </c>
      <c r="G143" s="46">
        <f t="shared" si="28"/>
        <v>5.3262208744292404E-2</v>
      </c>
      <c r="H143" s="6">
        <f t="shared" si="29"/>
        <v>9.1995590576106675E-3</v>
      </c>
      <c r="I143" s="6">
        <f t="shared" si="30"/>
        <v>1.9037796193004643E-2</v>
      </c>
      <c r="J143" s="6">
        <f t="shared" si="31"/>
        <v>2.5024853493677092E-2</v>
      </c>
      <c r="K143" s="6">
        <f t="shared" si="19"/>
        <v>1.8399118115221336E-3</v>
      </c>
      <c r="L143" s="6">
        <f t="shared" si="20"/>
        <v>7.1090470233198151E-3</v>
      </c>
      <c r="M143" s="6">
        <f t="shared" si="21"/>
        <v>1.0675163488959818E-2</v>
      </c>
      <c r="N143" s="6">
        <f t="shared" si="22"/>
        <v>1.9624122323801767E-2</v>
      </c>
      <c r="O143" s="6">
        <f t="shared" si="23"/>
        <v>9.375766116635624E-2</v>
      </c>
      <c r="P143" s="6">
        <f t="shared" si="24"/>
        <v>0.36226063545768727</v>
      </c>
      <c r="Q143" s="14">
        <f t="shared" si="25"/>
        <v>0.54398170337595642</v>
      </c>
    </row>
    <row r="144" spans="1:17" ht="14" x14ac:dyDescent="0.2">
      <c r="A144" s="9">
        <v>7.82</v>
      </c>
      <c r="B144" s="10">
        <f t="shared" si="32"/>
        <v>2.0566845545572199</v>
      </c>
      <c r="C144" s="11">
        <f t="shared" si="27"/>
        <v>-4.9130155398169038</v>
      </c>
      <c r="F144" s="52">
        <v>4.9000000000000101</v>
      </c>
      <c r="G144" s="46">
        <f t="shared" si="28"/>
        <v>5.1431902198706525E-2</v>
      </c>
      <c r="H144" s="6">
        <f t="shared" si="29"/>
        <v>8.402723718121478E-3</v>
      </c>
      <c r="I144" s="6">
        <f t="shared" si="30"/>
        <v>1.8613117211704798E-2</v>
      </c>
      <c r="J144" s="6">
        <f t="shared" si="31"/>
        <v>2.4416061268880244E-2</v>
      </c>
      <c r="K144" s="6">
        <f t="shared" si="19"/>
        <v>1.6805447436242958E-3</v>
      </c>
      <c r="L144" s="6">
        <f t="shared" si="20"/>
        <v>6.9504644427905889E-3</v>
      </c>
      <c r="M144" s="6">
        <f t="shared" si="21"/>
        <v>1.0415463405914137E-2</v>
      </c>
      <c r="N144" s="6">
        <f t="shared" si="22"/>
        <v>1.9046472592329021E-2</v>
      </c>
      <c r="O144" s="6">
        <f t="shared" si="23"/>
        <v>8.8233909742486183E-2</v>
      </c>
      <c r="P144" s="6">
        <f t="shared" si="24"/>
        <v>0.36492134746199112</v>
      </c>
      <c r="Q144" s="14">
        <f t="shared" si="25"/>
        <v>0.54684474279552275</v>
      </c>
    </row>
    <row r="145" spans="1:17" ht="14" x14ac:dyDescent="0.2">
      <c r="A145" s="9">
        <v>47.75</v>
      </c>
      <c r="B145" s="10">
        <f t="shared" si="32"/>
        <v>3.8659790669267391</v>
      </c>
      <c r="C145" s="11">
        <f t="shared" si="27"/>
        <v>-5.2213647133422603</v>
      </c>
      <c r="F145" s="52">
        <v>5.0000000000000098</v>
      </c>
      <c r="G145" s="46">
        <f t="shared" si="28"/>
        <v>4.9651897740052214E-2</v>
      </c>
      <c r="H145" s="6">
        <f t="shared" si="29"/>
        <v>7.6545209686749013E-3</v>
      </c>
      <c r="I145" s="6">
        <f t="shared" si="30"/>
        <v>1.8189346817137093E-2</v>
      </c>
      <c r="J145" s="6">
        <f t="shared" si="31"/>
        <v>2.3808029954240223E-2</v>
      </c>
      <c r="K145" s="6">
        <f t="shared" si="19"/>
        <v>1.5309041937349803E-3</v>
      </c>
      <c r="L145" s="6">
        <f t="shared" si="20"/>
        <v>6.7922211444838461E-3</v>
      </c>
      <c r="M145" s="6">
        <f t="shared" si="21"/>
        <v>1.0156087913792699E-2</v>
      </c>
      <c r="N145" s="6">
        <f t="shared" si="22"/>
        <v>1.8479213252011524E-2</v>
      </c>
      <c r="O145" s="6">
        <f t="shared" si="23"/>
        <v>8.284466296574268E-2</v>
      </c>
      <c r="P145" s="6">
        <f t="shared" si="24"/>
        <v>0.36756008233978738</v>
      </c>
      <c r="Q145" s="14">
        <f t="shared" si="25"/>
        <v>0.54959525469447001</v>
      </c>
    </row>
    <row r="146" spans="1:17" ht="14" x14ac:dyDescent="0.2">
      <c r="A146" s="9">
        <v>95.79</v>
      </c>
      <c r="B146" s="10">
        <f t="shared" si="32"/>
        <v>4.5621582953948003</v>
      </c>
      <c r="C146" s="11">
        <f t="shared" si="27"/>
        <v>-3.8341172189908104</v>
      </c>
      <c r="F146" s="52">
        <v>5.1000000000000103</v>
      </c>
      <c r="G146" s="46">
        <f t="shared" si="28"/>
        <v>4.7922725857528006E-2</v>
      </c>
      <c r="H146" s="6">
        <f t="shared" si="29"/>
        <v>6.9544183178630982E-3</v>
      </c>
      <c r="I146" s="6">
        <f t="shared" si="30"/>
        <v>1.7766858674850467E-2</v>
      </c>
      <c r="J146" s="6">
        <f t="shared" si="31"/>
        <v>2.3201448864814445E-2</v>
      </c>
      <c r="K146" s="6">
        <f t="shared" si="19"/>
        <v>1.3908836635726197E-3</v>
      </c>
      <c r="L146" s="6">
        <f t="shared" si="20"/>
        <v>6.6344566616696916E-3</v>
      </c>
      <c r="M146" s="6">
        <f t="shared" si="21"/>
        <v>9.8973310623063308E-3</v>
      </c>
      <c r="N146" s="6">
        <f t="shared" si="22"/>
        <v>1.792267138754864E-2</v>
      </c>
      <c r="O146" s="6">
        <f t="shared" si="23"/>
        <v>7.7604707105153076E-2</v>
      </c>
      <c r="P146" s="6">
        <f t="shared" si="24"/>
        <v>0.3701711936915178</v>
      </c>
      <c r="Q146" s="14">
        <f t="shared" si="25"/>
        <v>0.55222409920332927</v>
      </c>
    </row>
    <row r="147" spans="1:17" ht="14" x14ac:dyDescent="0.2">
      <c r="A147" s="9">
        <v>149.82</v>
      </c>
      <c r="B147" s="10">
        <f t="shared" si="32"/>
        <v>5.0094345735197372</v>
      </c>
      <c r="C147" s="11">
        <f t="shared" si="27"/>
        <v>-7.2074277171823962</v>
      </c>
      <c r="F147" s="52">
        <v>5.2000000000000099</v>
      </c>
      <c r="G147" s="46">
        <f t="shared" si="28"/>
        <v>4.6244569130741431E-2</v>
      </c>
      <c r="H147" s="6">
        <f t="shared" si="29"/>
        <v>6.3015656414594882E-3</v>
      </c>
      <c r="I147" s="6">
        <f t="shared" si="30"/>
        <v>1.7346016068600045E-2</v>
      </c>
      <c r="J147" s="6">
        <f t="shared" si="31"/>
        <v>2.2596987420681895E-2</v>
      </c>
      <c r="K147" s="6">
        <f t="shared" si="19"/>
        <v>1.2603131282918978E-3</v>
      </c>
      <c r="L147" s="6">
        <f t="shared" si="20"/>
        <v>6.4773066508743227E-3</v>
      </c>
      <c r="M147" s="6">
        <f t="shared" si="21"/>
        <v>9.6394784143170788E-3</v>
      </c>
      <c r="N147" s="6">
        <f t="shared" si="22"/>
        <v>1.7377098193483299E-2</v>
      </c>
      <c r="O147" s="6">
        <f t="shared" si="23"/>
        <v>7.2527249041185501E-2</v>
      </c>
      <c r="P147" s="6">
        <f t="shared" si="24"/>
        <v>0.37274961439208648</v>
      </c>
      <c r="Q147" s="14">
        <f t="shared" si="25"/>
        <v>0.554723136566728</v>
      </c>
    </row>
    <row r="148" spans="1:17" ht="14" x14ac:dyDescent="0.2">
      <c r="A148" s="9">
        <v>43.25</v>
      </c>
      <c r="B148" s="10">
        <f t="shared" si="32"/>
        <v>3.7669972333778885</v>
      </c>
      <c r="C148" s="11">
        <f t="shared" si="27"/>
        <v>-5.1730615232442521</v>
      </c>
      <c r="F148" s="52">
        <v>5.3000000000000096</v>
      </c>
      <c r="G148" s="46">
        <f t="shared" si="28"/>
        <v>4.461729837757402E-2</v>
      </c>
      <c r="H148" s="6">
        <f t="shared" si="29"/>
        <v>5.6948328170348637E-3</v>
      </c>
      <c r="I148" s="6">
        <f t="shared" si="30"/>
        <v>1.6927171465588624E-2</v>
      </c>
      <c r="J148" s="6">
        <f t="shared" si="31"/>
        <v>2.1995294094950532E-2</v>
      </c>
      <c r="K148" s="6">
        <f t="shared" si="19"/>
        <v>1.1389665634069727E-3</v>
      </c>
      <c r="L148" s="6">
        <f t="shared" si="20"/>
        <v>6.3209027295335739E-3</v>
      </c>
      <c r="M148" s="6">
        <f t="shared" si="21"/>
        <v>9.382806597076623E-3</v>
      </c>
      <c r="N148" s="6">
        <f t="shared" si="22"/>
        <v>1.6842675890017169E-2</v>
      </c>
      <c r="O148" s="6">
        <f t="shared" si="23"/>
        <v>6.7623848540720899E-2</v>
      </c>
      <c r="P148" s="6">
        <f t="shared" si="24"/>
        <v>0.37529088434694868</v>
      </c>
      <c r="Q148" s="14">
        <f t="shared" si="25"/>
        <v>0.55708526711233053</v>
      </c>
    </row>
    <row r="149" spans="1:17" ht="14" x14ac:dyDescent="0.2">
      <c r="A149" s="9">
        <v>96.85</v>
      </c>
      <c r="B149" s="10">
        <f t="shared" si="32"/>
        <v>4.5731633898530051</v>
      </c>
      <c r="C149" s="11">
        <f t="shared" si="27"/>
        <v>-3.7232648895266909</v>
      </c>
      <c r="F149" s="52">
        <v>5.4000000000000101</v>
      </c>
      <c r="G149" s="46">
        <f t="shared" si="28"/>
        <v>4.3040508981445347E-2</v>
      </c>
      <c r="H149" s="6">
        <f t="shared" si="29"/>
        <v>5.1328474145732727E-3</v>
      </c>
      <c r="I149" s="6">
        <f t="shared" si="30"/>
        <v>1.6510666117053673E-2</v>
      </c>
      <c r="J149" s="6">
        <f t="shared" si="31"/>
        <v>2.13969954498184E-2</v>
      </c>
      <c r="K149" s="6">
        <f t="shared" si="19"/>
        <v>1.0265694829146546E-3</v>
      </c>
      <c r="L149" s="6">
        <f t="shared" si="20"/>
        <v>6.1653723268450958E-3</v>
      </c>
      <c r="M149" s="6">
        <f t="shared" si="21"/>
        <v>9.1275828910268586E-3</v>
      </c>
      <c r="N149" s="6">
        <f t="shared" si="22"/>
        <v>1.6319524700786611E-2</v>
      </c>
      <c r="O149" s="6">
        <f t="shared" si="23"/>
        <v>6.2904373855028589E-2</v>
      </c>
      <c r="P149" s="6">
        <f t="shared" si="24"/>
        <v>0.37779116977272759</v>
      </c>
      <c r="Q149" s="14">
        <f t="shared" si="25"/>
        <v>0.55930445637224369</v>
      </c>
    </row>
    <row r="150" spans="1:17" ht="14" x14ac:dyDescent="0.2">
      <c r="A150" s="9">
        <v>82.57</v>
      </c>
      <c r="B150" s="10">
        <f t="shared" si="32"/>
        <v>4.4136464184293374</v>
      </c>
      <c r="C150" s="11">
        <f t="shared" si="27"/>
        <v>-5.7995270027657559</v>
      </c>
      <c r="F150" s="52">
        <v>5.5000000000000098</v>
      </c>
      <c r="G150" s="46">
        <f t="shared" si="28"/>
        <v>4.1513556822882554E-2</v>
      </c>
      <c r="H150" s="6">
        <f t="shared" si="29"/>
        <v>4.614031866645287E-3</v>
      </c>
      <c r="I150" s="6">
        <f t="shared" si="30"/>
        <v>1.6096829694476983E-2</v>
      </c>
      <c r="J150" s="6">
        <f t="shared" si="31"/>
        <v>2.0802695261760283E-2</v>
      </c>
      <c r="K150" s="6">
        <f t="shared" si="19"/>
        <v>9.2280637332905742E-4</v>
      </c>
      <c r="L150" s="6">
        <f t="shared" si="20"/>
        <v>6.0108385479226614E-3</v>
      </c>
      <c r="M150" s="6">
        <f t="shared" si="21"/>
        <v>8.8740648566198663E-3</v>
      </c>
      <c r="N150" s="6">
        <f t="shared" si="22"/>
        <v>1.5807709777871586E-2</v>
      </c>
      <c r="O150" s="6">
        <f t="shared" si="23"/>
        <v>5.8376980998275124E-2</v>
      </c>
      <c r="P150" s="6">
        <f t="shared" si="24"/>
        <v>0.38024727379148437</v>
      </c>
      <c r="Q150" s="14">
        <f t="shared" si="25"/>
        <v>0.56137574521024047</v>
      </c>
    </row>
    <row r="151" spans="1:17" ht="14" x14ac:dyDescent="0.2">
      <c r="A151" s="9">
        <v>1.96</v>
      </c>
      <c r="B151" s="10">
        <f t="shared" si="32"/>
        <v>0.67294447324242579</v>
      </c>
      <c r="C151" s="11">
        <f t="shared" si="27"/>
        <v>-3.9530378739955543</v>
      </c>
      <c r="F151" s="52">
        <v>5.6000000000000103</v>
      </c>
      <c r="G151" s="46">
        <f t="shared" si="28"/>
        <v>4.0035593303707699E-2</v>
      </c>
      <c r="H151" s="6">
        <f t="shared" si="29"/>
        <v>4.1366396056156905E-3</v>
      </c>
      <c r="I151" s="6">
        <f t="shared" si="30"/>
        <v>1.5685979961571526E-2</v>
      </c>
      <c r="J151" s="6">
        <f t="shared" si="31"/>
        <v>2.0212973736520482E-2</v>
      </c>
      <c r="K151" s="6">
        <f t="shared" si="19"/>
        <v>8.2732792112313815E-4</v>
      </c>
      <c r="L151" s="6">
        <f t="shared" si="20"/>
        <v>5.8574200513103018E-3</v>
      </c>
      <c r="M151" s="6">
        <f t="shared" si="21"/>
        <v>8.6224999994476068E-3</v>
      </c>
      <c r="N151" s="6">
        <f t="shared" si="22"/>
        <v>1.5307247971881047E-2</v>
      </c>
      <c r="O151" s="6">
        <f t="shared" si="23"/>
        <v>5.4048116463711479E-2</v>
      </c>
      <c r="P151" s="6">
        <f t="shared" si="24"/>
        <v>0.38265663835002905</v>
      </c>
      <c r="Q151" s="14">
        <f t="shared" si="25"/>
        <v>0.5632952451862594</v>
      </c>
    </row>
    <row r="152" spans="1:17" ht="14" x14ac:dyDescent="0.2">
      <c r="A152" s="9">
        <v>97.37</v>
      </c>
      <c r="B152" s="10">
        <f t="shared" si="32"/>
        <v>4.5785181549906646</v>
      </c>
      <c r="C152" s="11">
        <f t="shared" si="27"/>
        <v>-3.6806812335001209</v>
      </c>
      <c r="F152" s="52">
        <v>5.7000000000000099</v>
      </c>
      <c r="G152" s="46">
        <f t="shared" si="28"/>
        <v>3.8605599019760448E-2</v>
      </c>
      <c r="H152" s="6">
        <f t="shared" si="29"/>
        <v>3.6987897234716047E-3</v>
      </c>
      <c r="I152" s="6">
        <f t="shared" si="30"/>
        <v>1.527842248208011E-2</v>
      </c>
      <c r="J152" s="6">
        <f t="shared" si="31"/>
        <v>1.9628386814208733E-2</v>
      </c>
      <c r="K152" s="6">
        <f t="shared" si="19"/>
        <v>7.3975794469432099E-4</v>
      </c>
      <c r="L152" s="6">
        <f t="shared" si="20"/>
        <v>5.7052309398691993E-3</v>
      </c>
      <c r="M152" s="6">
        <f t="shared" si="21"/>
        <v>8.3731254738080244E-3</v>
      </c>
      <c r="N152" s="6">
        <f t="shared" si="22"/>
        <v>1.4818114358371545E-2</v>
      </c>
      <c r="O152" s="6">
        <f t="shared" si="23"/>
        <v>4.9922542558621316E-2</v>
      </c>
      <c r="P152" s="6">
        <f t="shared" si="24"/>
        <v>0.38501733769155383</v>
      </c>
      <c r="Q152" s="14">
        <f t="shared" si="25"/>
        <v>0.56506011974982484</v>
      </c>
    </row>
    <row r="153" spans="1:17" ht="14" x14ac:dyDescent="0.2">
      <c r="A153" s="9">
        <v>8.8000000000000007</v>
      </c>
      <c r="B153" s="10">
        <f t="shared" si="32"/>
        <v>2.174751721484161</v>
      </c>
      <c r="C153" s="11">
        <f t="shared" si="27"/>
        <v>-5.0124769646144003</v>
      </c>
      <c r="F153" s="52">
        <v>5.8000000000000096</v>
      </c>
      <c r="G153" s="46">
        <f t="shared" si="28"/>
        <v>3.7222415707928655E-2</v>
      </c>
      <c r="H153" s="6">
        <f t="shared" si="29"/>
        <v>3.2984997802048459E-3</v>
      </c>
      <c r="I153" s="6">
        <f t="shared" si="30"/>
        <v>1.4874450363302788E-2</v>
      </c>
      <c r="J153" s="6">
        <f t="shared" si="31"/>
        <v>1.9049465564421018E-2</v>
      </c>
      <c r="K153" s="6">
        <f t="shared" si="19"/>
        <v>6.5969995604096918E-4</v>
      </c>
      <c r="L153" s="6">
        <f t="shared" si="20"/>
        <v>5.5543806650063263E-3</v>
      </c>
      <c r="M153" s="6">
        <f t="shared" si="21"/>
        <v>8.1261678246742023E-3</v>
      </c>
      <c r="N153" s="6">
        <f t="shared" si="22"/>
        <v>1.4340248445721498E-2</v>
      </c>
      <c r="O153" s="6">
        <f t="shared" si="23"/>
        <v>4.6003384009556315E-2</v>
      </c>
      <c r="P153" s="6">
        <f t="shared" si="24"/>
        <v>0.38732806380795376</v>
      </c>
      <c r="Q153" s="14">
        <f t="shared" si="25"/>
        <v>0.5666685521824899</v>
      </c>
    </row>
    <row r="154" spans="1:17" ht="14" x14ac:dyDescent="0.2">
      <c r="A154" s="9">
        <v>103.07</v>
      </c>
      <c r="B154" s="10">
        <f t="shared" si="32"/>
        <v>4.6354083690487009</v>
      </c>
      <c r="C154" s="11">
        <f t="shared" si="27"/>
        <v>-3.7116672969563562</v>
      </c>
      <c r="F154" s="52">
        <v>5.9000000000000101</v>
      </c>
      <c r="G154" s="46">
        <f t="shared" si="28"/>
        <v>3.588477616355383E-2</v>
      </c>
      <c r="H154" s="6">
        <f t="shared" si="29"/>
        <v>2.9337164574541595E-3</v>
      </c>
      <c r="I154" s="6">
        <f t="shared" si="30"/>
        <v>1.4474344035156251E-2</v>
      </c>
      <c r="J154" s="6">
        <f t="shared" si="31"/>
        <v>1.847671567094342E-2</v>
      </c>
      <c r="K154" s="6">
        <f t="shared" si="19"/>
        <v>5.8674329149083194E-4</v>
      </c>
      <c r="L154" s="6">
        <f t="shared" si="20"/>
        <v>5.4049739441713422E-3</v>
      </c>
      <c r="M154" s="6">
        <f t="shared" si="21"/>
        <v>7.881842767878065E-3</v>
      </c>
      <c r="N154" s="6">
        <f t="shared" si="22"/>
        <v>1.3873560003540239E-2</v>
      </c>
      <c r="O154" s="6">
        <f t="shared" si="23"/>
        <v>4.2292194025261534E-2</v>
      </c>
      <c r="P154" s="6">
        <f t="shared" si="24"/>
        <v>0.38958810448018438</v>
      </c>
      <c r="Q154" s="14">
        <f t="shared" si="25"/>
        <v>0.56811970149455404</v>
      </c>
    </row>
    <row r="155" spans="1:17" ht="14" x14ac:dyDescent="0.2">
      <c r="A155" s="9">
        <v>41.76</v>
      </c>
      <c r="B155" s="10">
        <f t="shared" si="32"/>
        <v>3.731938943574383</v>
      </c>
      <c r="C155" s="11">
        <f t="shared" si="27"/>
        <v>-5.1601705788238084</v>
      </c>
      <c r="F155" s="52">
        <v>6.0000000000000098</v>
      </c>
      <c r="G155" s="46">
        <f t="shared" si="28"/>
        <v>3.459133189336857E-2</v>
      </c>
      <c r="H155" s="6">
        <f t="shared" si="29"/>
        <v>2.6023438236658595E-3</v>
      </c>
      <c r="I155" s="6">
        <f t="shared" si="30"/>
        <v>1.4078371064457681E-2</v>
      </c>
      <c r="J155" s="6">
        <f t="shared" si="31"/>
        <v>1.791061700524503E-2</v>
      </c>
      <c r="K155" s="6">
        <f t="shared" si="19"/>
        <v>5.2046876473317192E-4</v>
      </c>
      <c r="L155" s="6">
        <f t="shared" si="20"/>
        <v>5.257110691506933E-3</v>
      </c>
      <c r="M155" s="6">
        <f t="shared" si="21"/>
        <v>7.6403550081699315E-3</v>
      </c>
      <c r="N155" s="6">
        <f t="shared" si="22"/>
        <v>1.3417934464410038E-2</v>
      </c>
      <c r="O155" s="6">
        <f t="shared" si="23"/>
        <v>3.8789037620780779E-2</v>
      </c>
      <c r="P155" s="6">
        <f t="shared" si="24"/>
        <v>0.39179731466500933</v>
      </c>
      <c r="Q155" s="14">
        <f t="shared" si="25"/>
        <v>0.56941364771420977</v>
      </c>
    </row>
    <row r="156" spans="1:17" ht="14" x14ac:dyDescent="0.2">
      <c r="A156" s="9">
        <v>96.48</v>
      </c>
      <c r="B156" s="10">
        <f t="shared" si="32"/>
        <v>4.5693357329788755</v>
      </c>
      <c r="C156" s="11">
        <f t="shared" si="27"/>
        <v>-3.7583044665007965</v>
      </c>
      <c r="F156" s="52">
        <v>6.1000000000000103</v>
      </c>
      <c r="G156" s="46">
        <f t="shared" si="28"/>
        <v>3.3340678335570542E-2</v>
      </c>
      <c r="H156" s="6">
        <f t="shared" si="29"/>
        <v>2.3022690439228445E-3</v>
      </c>
      <c r="I156" s="6">
        <f t="shared" si="30"/>
        <v>1.3686786004019316E-2</v>
      </c>
      <c r="J156" s="6">
        <f t="shared" si="31"/>
        <v>1.7351623287628379E-2</v>
      </c>
      <c r="K156" s="6">
        <f t="shared" si="19"/>
        <v>4.6045380878456893E-4</v>
      </c>
      <c r="L156" s="6">
        <f t="shared" si="20"/>
        <v>5.1108859614980694E-3</v>
      </c>
      <c r="M156" s="6">
        <f t="shared" si="21"/>
        <v>7.4018980946712401E-3</v>
      </c>
      <c r="N156" s="6">
        <f t="shared" si="22"/>
        <v>1.2973237864953878E-2</v>
      </c>
      <c r="O156" s="6">
        <f t="shared" si="23"/>
        <v>3.5492589712584129E-2</v>
      </c>
      <c r="P156" s="6">
        <f t="shared" si="24"/>
        <v>0.39395608210535493</v>
      </c>
      <c r="Q156" s="14">
        <f t="shared" si="25"/>
        <v>0.570551328182061</v>
      </c>
    </row>
    <row r="157" spans="1:17" ht="14" x14ac:dyDescent="0.2">
      <c r="A157" s="9">
        <v>39.83</v>
      </c>
      <c r="B157" s="10">
        <f t="shared" si="32"/>
        <v>3.6846203971935529</v>
      </c>
      <c r="C157" s="11">
        <f t="shared" si="27"/>
        <v>-5.146139203932667</v>
      </c>
      <c r="F157" s="52">
        <v>6.2000000000000099</v>
      </c>
      <c r="G157" s="46">
        <f t="shared" si="28"/>
        <v>3.2131377541220085E-2</v>
      </c>
      <c r="H157" s="6">
        <f t="shared" si="29"/>
        <v>2.0313854305990297E-3</v>
      </c>
      <c r="I157" s="6">
        <f t="shared" si="30"/>
        <v>1.329983027603788E-2</v>
      </c>
      <c r="J157" s="6">
        <f t="shared" si="31"/>
        <v>1.6800161834583171E-2</v>
      </c>
      <c r="K157" s="6">
        <f t="shared" si="19"/>
        <v>4.0627708611980597E-4</v>
      </c>
      <c r="L157" s="6">
        <f t="shared" si="20"/>
        <v>4.9663899054275791E-3</v>
      </c>
      <c r="M157" s="6">
        <f t="shared" si="21"/>
        <v>7.1666543131000768E-3</v>
      </c>
      <c r="N157" s="6">
        <f t="shared" si="22"/>
        <v>1.2539321304647463E-2</v>
      </c>
      <c r="O157" s="6">
        <f t="shared" si="23"/>
        <v>3.2400245296308583E-2</v>
      </c>
      <c r="P157" s="6">
        <f t="shared" si="24"/>
        <v>0.39606528812583186</v>
      </c>
      <c r="Q157" s="14">
        <f t="shared" si="25"/>
        <v>0.57153446657785956</v>
      </c>
    </row>
    <row r="158" spans="1:17" ht="14" x14ac:dyDescent="0.2">
      <c r="A158" s="9">
        <v>100.33</v>
      </c>
      <c r="B158" s="10">
        <f t="shared" si="32"/>
        <v>4.6084647529375218</v>
      </c>
      <c r="C158" s="11">
        <f t="shared" si="27"/>
        <v>-3.5855380222379685</v>
      </c>
      <c r="F158" s="52">
        <v>6.3000000000000096</v>
      </c>
      <c r="G158" s="46">
        <f t="shared" si="28"/>
        <v>3.0961978268872141E-2</v>
      </c>
      <c r="H158" s="6">
        <f t="shared" si="29"/>
        <v>1.7876127891238915E-3</v>
      </c>
      <c r="I158" s="6">
        <f t="shared" si="30"/>
        <v>1.2917732089165464E-2</v>
      </c>
      <c r="J158" s="6">
        <f t="shared" si="31"/>
        <v>1.6256633390582784E-2</v>
      </c>
      <c r="K158" s="6">
        <f t="shared" si="19"/>
        <v>3.5752255782477832E-4</v>
      </c>
      <c r="L158" s="6">
        <f t="shared" si="20"/>
        <v>4.8237077404089538E-3</v>
      </c>
      <c r="M158" s="6">
        <f t="shared" si="21"/>
        <v>6.9347946140185177E-3</v>
      </c>
      <c r="N158" s="6">
        <f t="shared" si="22"/>
        <v>1.2116024912252249E-2</v>
      </c>
      <c r="O158" s="6">
        <f t="shared" si="23"/>
        <v>2.9508238916151123E-2</v>
      </c>
      <c r="P158" s="6">
        <f t="shared" si="24"/>
        <v>0.3981262646242178</v>
      </c>
      <c r="Q158" s="14">
        <f t="shared" si="25"/>
        <v>0.5723654964596312</v>
      </c>
    </row>
    <row r="159" spans="1:17" ht="14" x14ac:dyDescent="0.2">
      <c r="A159" s="9">
        <v>151.97</v>
      </c>
      <c r="B159" s="10">
        <f t="shared" si="32"/>
        <v>5.0236831329455134</v>
      </c>
      <c r="C159" s="11">
        <f t="shared" si="27"/>
        <v>-7.2494111210201062</v>
      </c>
      <c r="F159" s="52">
        <v>6.4000000000000101</v>
      </c>
      <c r="G159" s="46">
        <f t="shared" si="28"/>
        <v>2.9831033496459353E-2</v>
      </c>
      <c r="H159" s="6">
        <f t="shared" si="29"/>
        <v>1.5689150656284713E-3</v>
      </c>
      <c r="I159" s="6">
        <f t="shared" si="30"/>
        <v>1.254070638855624E-2</v>
      </c>
      <c r="J159" s="6">
        <f t="shared" si="31"/>
        <v>1.5721412042274639E-2</v>
      </c>
      <c r="K159" s="6">
        <f t="shared" si="19"/>
        <v>3.1378301312569431E-4</v>
      </c>
      <c r="L159" s="6">
        <f t="shared" si="20"/>
        <v>4.682919730732921E-3</v>
      </c>
      <c r="M159" s="6">
        <f t="shared" si="21"/>
        <v>6.7064785762277444E-3</v>
      </c>
      <c r="N159" s="6">
        <f t="shared" si="22"/>
        <v>1.170318132008636E-2</v>
      </c>
      <c r="O159" s="6">
        <f t="shared" si="23"/>
        <v>2.6811770624039076E-2</v>
      </c>
      <c r="P159" s="6">
        <f t="shared" si="24"/>
        <v>0.40014074828487445</v>
      </c>
      <c r="Q159" s="14">
        <f t="shared" si="25"/>
        <v>0.57304748109108639</v>
      </c>
    </row>
    <row r="160" spans="1:17" ht="14" x14ac:dyDescent="0.2">
      <c r="A160" s="9">
        <v>37.58</v>
      </c>
      <c r="B160" s="10">
        <f t="shared" si="32"/>
        <v>3.6264719939853194</v>
      </c>
      <c r="C160" s="11">
        <f t="shared" si="27"/>
        <v>-5.1340062586844031</v>
      </c>
      <c r="F160" s="52">
        <v>6.5000000000000098</v>
      </c>
      <c r="G160" s="46">
        <f t="shared" si="28"/>
        <v>2.8737115400394423E-2</v>
      </c>
      <c r="H160" s="6">
        <f t="shared" si="29"/>
        <v>1.3733153495534441E-3</v>
      </c>
      <c r="I160" s="6">
        <f t="shared" si="30"/>
        <v>1.2168954838095781E-2</v>
      </c>
      <c r="J160" s="6">
        <f t="shared" si="31"/>
        <v>1.5194845212745198E-2</v>
      </c>
      <c r="K160" s="6">
        <f t="shared" si="19"/>
        <v>2.7466306991068881E-4</v>
      </c>
      <c r="L160" s="6">
        <f t="shared" si="20"/>
        <v>4.5441011812315593E-3</v>
      </c>
      <c r="M160" s="6">
        <f t="shared" si="21"/>
        <v>6.4818544043215914E-3</v>
      </c>
      <c r="N160" s="6">
        <f t="shared" si="22"/>
        <v>1.130061865546384E-2</v>
      </c>
      <c r="O160" s="6">
        <f t="shared" si="23"/>
        <v>2.4305135699618483E-2</v>
      </c>
      <c r="P160" s="6">
        <f t="shared" si="24"/>
        <v>0.40211083302368494</v>
      </c>
      <c r="Q160" s="14">
        <f t="shared" si="25"/>
        <v>0.57358403127669655</v>
      </c>
    </row>
    <row r="161" spans="1:17" ht="14" x14ac:dyDescent="0.2">
      <c r="A161" s="9">
        <v>105.03</v>
      </c>
      <c r="B161" s="10">
        <f t="shared" si="32"/>
        <v>4.6542460236346841</v>
      </c>
      <c r="C161" s="11">
        <f t="shared" si="27"/>
        <v>-3.9175598897780053</v>
      </c>
      <c r="F161" s="52">
        <v>6.6000000000000103</v>
      </c>
      <c r="G161" s="46">
        <f t="shared" si="28"/>
        <v>2.7678827891339429E-2</v>
      </c>
      <c r="H161" s="6">
        <f t="shared" si="29"/>
        <v>1.1989083241116063E-3</v>
      </c>
      <c r="I161" s="6">
        <f t="shared" si="30"/>
        <v>1.180266583393819E-2</v>
      </c>
      <c r="J161" s="6">
        <f t="shared" si="31"/>
        <v>1.4677253733289633E-2</v>
      </c>
      <c r="K161" s="6">
        <f t="shared" si="19"/>
        <v>2.3978166482232127E-4</v>
      </c>
      <c r="L161" s="6">
        <f t="shared" si="20"/>
        <v>4.4073224423332976E-3</v>
      </c>
      <c r="M161" s="6">
        <f t="shared" si="21"/>
        <v>6.2610589593022304E-3</v>
      </c>
      <c r="N161" s="6">
        <f t="shared" si="22"/>
        <v>1.0908163066457848E-2</v>
      </c>
      <c r="O161" s="6">
        <f t="shared" si="23"/>
        <v>2.1981855548129824E-2</v>
      </c>
      <c r="P161" s="6">
        <f t="shared" si="24"/>
        <v>0.40403892162976851</v>
      </c>
      <c r="Q161" s="14">
        <f t="shared" si="25"/>
        <v>0.57397922282210179</v>
      </c>
    </row>
    <row r="162" spans="1:17" ht="14" x14ac:dyDescent="0.2">
      <c r="A162" s="9">
        <v>103.78</v>
      </c>
      <c r="B162" s="10">
        <f t="shared" si="32"/>
        <v>4.642273273939594</v>
      </c>
      <c r="C162" s="11">
        <f t="shared" si="27"/>
        <v>-3.7756962780636707</v>
      </c>
      <c r="F162" s="52">
        <v>6.7000000000000099</v>
      </c>
      <c r="G162" s="46">
        <f t="shared" si="28"/>
        <v>2.6654816828976254E-2</v>
      </c>
      <c r="H162" s="6">
        <f t="shared" si="29"/>
        <v>1.0438702906908205E-3</v>
      </c>
      <c r="I162" s="6">
        <f t="shared" si="30"/>
        <v>1.1442014548399715E-2</v>
      </c>
      <c r="J162" s="6">
        <f t="shared" si="31"/>
        <v>1.4168931989885719E-2</v>
      </c>
      <c r="K162" s="6">
        <f t="shared" si="19"/>
        <v>2.087740581381641E-4</v>
      </c>
      <c r="L162" s="6">
        <f t="shared" si="20"/>
        <v>4.2726489264535627E-3</v>
      </c>
      <c r="M162" s="6">
        <f t="shared" si="21"/>
        <v>6.0442178210633616E-3</v>
      </c>
      <c r="N162" s="6">
        <f t="shared" si="22"/>
        <v>1.0525640805655087E-2</v>
      </c>
      <c r="O162" s="6">
        <f t="shared" si="23"/>
        <v>1.9834807399659368E-2</v>
      </c>
      <c r="P162" s="6">
        <f t="shared" si="24"/>
        <v>0.40592767750140268</v>
      </c>
      <c r="Q162" s="14">
        <f t="shared" si="25"/>
        <v>0.57423751509893806</v>
      </c>
    </row>
    <row r="163" spans="1:17" ht="14" x14ac:dyDescent="0.2">
      <c r="A163" s="9">
        <v>66.819999999999993</v>
      </c>
      <c r="B163" s="10">
        <f t="shared" si="32"/>
        <v>4.20200243692861</v>
      </c>
      <c r="C163" s="11">
        <f t="shared" si="27"/>
        <v>-5.5254835022756064</v>
      </c>
      <c r="F163" s="52">
        <v>6.8000000000000096</v>
      </c>
      <c r="G163" s="46">
        <f t="shared" si="28"/>
        <v>2.5663778064464682E-2</v>
      </c>
      <c r="H163" s="6">
        <f t="shared" si="29"/>
        <v>9.0646691991654981E-4</v>
      </c>
      <c r="I163" s="6">
        <f t="shared" si="30"/>
        <v>1.1087163003187231E-2</v>
      </c>
      <c r="J163" s="6">
        <f t="shared" si="31"/>
        <v>1.3670148141360902E-2</v>
      </c>
      <c r="K163" s="6">
        <f t="shared" si="19"/>
        <v>1.8129338398330998E-4</v>
      </c>
      <c r="L163" s="6">
        <f t="shared" si="20"/>
        <v>4.1401411353395798E-3</v>
      </c>
      <c r="M163" s="6">
        <f t="shared" si="21"/>
        <v>5.8314453814564595E-3</v>
      </c>
      <c r="N163" s="6">
        <f t="shared" si="22"/>
        <v>1.015287990077935E-2</v>
      </c>
      <c r="O163" s="6">
        <f t="shared" si="23"/>
        <v>1.7856350686212059E-2</v>
      </c>
      <c r="P163" s="6">
        <f t="shared" si="24"/>
        <v>0.40777997728721055</v>
      </c>
      <c r="Q163" s="14">
        <f t="shared" si="25"/>
        <v>0.57436367202657734</v>
      </c>
    </row>
    <row r="164" spans="1:17" ht="14" x14ac:dyDescent="0.2">
      <c r="A164" s="9">
        <v>44.24</v>
      </c>
      <c r="B164" s="10">
        <f t="shared" si="32"/>
        <v>3.7896293572140793</v>
      </c>
      <c r="C164" s="11">
        <f t="shared" si="27"/>
        <v>-5.1825381084525839</v>
      </c>
      <c r="F164" s="52">
        <v>6.9000000000000101</v>
      </c>
      <c r="G164" s="46">
        <f t="shared" si="28"/>
        <v>2.4704463479307898E-2</v>
      </c>
      <c r="H164" s="6">
        <f t="shared" si="29"/>
        <v>7.8505890238008921E-4</v>
      </c>
      <c r="I164" s="6">
        <f t="shared" si="30"/>
        <v>1.0738260170875058E-2</v>
      </c>
      <c r="J164" s="6">
        <f t="shared" si="31"/>
        <v>1.3181144406052751E-2</v>
      </c>
      <c r="K164" s="6">
        <f t="shared" si="19"/>
        <v>1.5701178047601786E-4</v>
      </c>
      <c r="L164" s="6">
        <f t="shared" si="20"/>
        <v>4.0098546979635925E-3</v>
      </c>
      <c r="M164" s="6">
        <f t="shared" si="21"/>
        <v>5.6228449665750892E-3</v>
      </c>
      <c r="N164" s="6">
        <f t="shared" si="22"/>
        <v>9.7897114450146983E-3</v>
      </c>
      <c r="O164" s="6">
        <f t="shared" si="23"/>
        <v>1.603844825844937E-2</v>
      </c>
      <c r="P164" s="6">
        <f t="shared" si="24"/>
        <v>0.40959886514383081</v>
      </c>
      <c r="Q164" s="14">
        <f t="shared" si="25"/>
        <v>0.57436268659771994</v>
      </c>
    </row>
    <row r="165" spans="1:17" ht="14" x14ac:dyDescent="0.2">
      <c r="A165" s="9">
        <v>85.68</v>
      </c>
      <c r="B165" s="10">
        <f t="shared" si="32"/>
        <v>4.4506194261394931</v>
      </c>
      <c r="C165" s="11">
        <f t="shared" si="27"/>
        <v>-5.6690988604514558</v>
      </c>
      <c r="F165" s="52">
        <v>7</v>
      </c>
      <c r="G165" s="46">
        <f t="shared" si="28"/>
        <v>2.3775685203403816E-2</v>
      </c>
      <c r="H165" s="6">
        <f t="shared" si="29"/>
        <v>6.7810568632358176E-4</v>
      </c>
      <c r="I165" s="6">
        <f t="shared" si="30"/>
        <v>1.0395442103485222E-2</v>
      </c>
      <c r="J165" s="6">
        <f t="shared" si="31"/>
        <v>1.2702137413595013E-2</v>
      </c>
      <c r="K165" s="6">
        <f t="shared" si="19"/>
        <v>1.3562113726471635E-4</v>
      </c>
      <c r="L165" s="6">
        <f t="shared" si="20"/>
        <v>3.8818404185369921E-3</v>
      </c>
      <c r="M165" s="6">
        <f t="shared" si="21"/>
        <v>5.4185089868206701E-3</v>
      </c>
      <c r="N165" s="6">
        <f t="shared" si="22"/>
        <v>9.4359705426223794E-3</v>
      </c>
      <c r="O165" s="6">
        <f t="shared" si="23"/>
        <v>1.4372780908133851E-2</v>
      </c>
      <c r="P165" s="6">
        <f t="shared" si="24"/>
        <v>0.41138750921303513</v>
      </c>
      <c r="Q165" s="14">
        <f t="shared" si="25"/>
        <v>0.574239709878831</v>
      </c>
    </row>
    <row r="166" spans="1:17" ht="14" x14ac:dyDescent="0.2">
      <c r="A166" s="9">
        <v>99.95</v>
      </c>
      <c r="B166" s="10">
        <f t="shared" si="32"/>
        <v>4.6046700609464093</v>
      </c>
      <c r="C166" s="11">
        <f t="shared" si="27"/>
        <v>-3.5839426278558024</v>
      </c>
      <c r="F166" s="52">
        <v>7.1</v>
      </c>
      <c r="G166" s="46">
        <f t="shared" si="28"/>
        <v>2.2876318203593225E-2</v>
      </c>
      <c r="H166" s="6">
        <f t="shared" si="29"/>
        <v>5.8416749830549476E-4</v>
      </c>
      <c r="I166" s="6">
        <f t="shared" si="30"/>
        <v>1.0058832086973162E-2</v>
      </c>
      <c r="J166" s="6">
        <f t="shared" si="31"/>
        <v>1.2233318618314571E-2</v>
      </c>
      <c r="K166" s="6">
        <f t="shared" si="19"/>
        <v>1.1683349966109895E-4</v>
      </c>
      <c r="L166" s="6">
        <f t="shared" si="20"/>
        <v>3.7561443341979873E-3</v>
      </c>
      <c r="M166" s="6">
        <f t="shared" si="21"/>
        <v>5.2185191132503653E-3</v>
      </c>
      <c r="N166" s="6">
        <f t="shared" si="22"/>
        <v>9.0914969471094509E-3</v>
      </c>
      <c r="O166" s="6">
        <f t="shared" si="23"/>
        <v>1.2850853972760225E-2</v>
      </c>
      <c r="P166" s="6">
        <f t="shared" si="24"/>
        <v>0.41314916080923453</v>
      </c>
      <c r="Q166" s="14">
        <f t="shared" si="25"/>
        <v>0.57399998521800533</v>
      </c>
    </row>
    <row r="167" spans="1:17" ht="14" x14ac:dyDescent="0.2">
      <c r="A167" s="9">
        <v>12.69</v>
      </c>
      <c r="B167" s="10">
        <f t="shared" si="32"/>
        <v>2.5408142817262962</v>
      </c>
      <c r="C167" s="11">
        <f t="shared" si="27"/>
        <v>-5.240987798816783</v>
      </c>
      <c r="F167" s="52">
        <v>7.2</v>
      </c>
      <c r="G167" s="46">
        <f t="shared" si="28"/>
        <v>2.2005301437555642E-2</v>
      </c>
      <c r="H167" s="6">
        <f t="shared" si="29"/>
        <v>5.0190584657965824E-4</v>
      </c>
      <c r="I167" s="6">
        <f t="shared" si="30"/>
        <v>9.7285408203751679E-3</v>
      </c>
      <c r="J167" s="6">
        <f t="shared" si="31"/>
        <v>1.1774854770600815E-2</v>
      </c>
      <c r="K167" s="6">
        <f t="shared" si="19"/>
        <v>1.0038116931593165E-4</v>
      </c>
      <c r="L167" s="6">
        <f t="shared" si="20"/>
        <v>3.6328077819084014E-3</v>
      </c>
      <c r="M167" s="6">
        <f t="shared" si="21"/>
        <v>5.0229464786549815E-3</v>
      </c>
      <c r="N167" s="6">
        <f t="shared" si="22"/>
        <v>8.7561354298793144E-3</v>
      </c>
      <c r="O167" s="6">
        <f t="shared" si="23"/>
        <v>1.1464095104490087E-2</v>
      </c>
      <c r="P167" s="6">
        <f t="shared" si="24"/>
        <v>0.41488711669669459</v>
      </c>
      <c r="Q167" s="14">
        <f t="shared" si="25"/>
        <v>0.57364878819881526</v>
      </c>
    </row>
    <row r="168" spans="1:17" ht="14" x14ac:dyDescent="0.2">
      <c r="A168" s="9">
        <v>100.96</v>
      </c>
      <c r="B168" s="10">
        <f t="shared" si="32"/>
        <v>4.6147243987929025</v>
      </c>
      <c r="C168" s="11">
        <f t="shared" si="27"/>
        <v>-3.5969065794344925</v>
      </c>
      <c r="F168" s="52">
        <v>7.3</v>
      </c>
      <c r="G168" s="46">
        <f t="shared" si="28"/>
        <v>2.1161637767024885E-2</v>
      </c>
      <c r="H168" s="6">
        <f t="shared" si="29"/>
        <v>4.3008270618947434E-4</v>
      </c>
      <c r="I168" s="6">
        <f t="shared" si="30"/>
        <v>9.4046666183321033E-3</v>
      </c>
      <c r="J168" s="6">
        <f t="shared" si="31"/>
        <v>1.1326888442503309E-2</v>
      </c>
      <c r="K168" s="6">
        <f t="shared" si="19"/>
        <v>8.6016541237894873E-5</v>
      </c>
      <c r="L168" s="6">
        <f t="shared" si="20"/>
        <v>3.5118674740795808E-3</v>
      </c>
      <c r="M168" s="6">
        <f t="shared" si="21"/>
        <v>4.8318519017697195E-3</v>
      </c>
      <c r="N168" s="6">
        <f t="shared" si="22"/>
        <v>8.4297359170871951E-3</v>
      </c>
      <c r="O168" s="6">
        <f t="shared" si="23"/>
        <v>1.0203942577078615E-2</v>
      </c>
      <c r="P168" s="6">
        <f t="shared" si="24"/>
        <v>0.41660468472813905</v>
      </c>
      <c r="Q168" s="14">
        <f t="shared" si="25"/>
        <v>0.57319137269478238</v>
      </c>
    </row>
    <row r="169" spans="1:17" ht="14" x14ac:dyDescent="0.2">
      <c r="A169" s="9">
        <v>6.76</v>
      </c>
      <c r="B169" s="10">
        <f t="shared" si="32"/>
        <v>1.9110228900548727</v>
      </c>
      <c r="C169" s="11">
        <f t="shared" si="27"/>
        <v>-4.7851139378505811</v>
      </c>
      <c r="F169" s="52">
        <v>7.4</v>
      </c>
      <c r="G169" s="46">
        <f t="shared" si="28"/>
        <v>2.0344392819626609E-2</v>
      </c>
      <c r="H169" s="6">
        <f t="shared" si="29"/>
        <v>3.6755858022305404E-4</v>
      </c>
      <c r="I169" s="6">
        <f t="shared" si="30"/>
        <v>9.0872956356706589E-3</v>
      </c>
      <c r="J169" s="6">
        <f t="shared" si="31"/>
        <v>1.0889538603732896E-2</v>
      </c>
      <c r="K169" s="6">
        <f t="shared" si="19"/>
        <v>7.351171604461082E-5</v>
      </c>
      <c r="L169" s="6">
        <f t="shared" si="20"/>
        <v>3.3933555824349764E-3</v>
      </c>
      <c r="M169" s="6">
        <f t="shared" si="21"/>
        <v>4.6452861329861371E-3</v>
      </c>
      <c r="N169" s="6">
        <f t="shared" si="22"/>
        <v>8.1121534314657247E-3</v>
      </c>
      <c r="O169" s="6">
        <f t="shared" si="23"/>
        <v>9.0619237746996772E-3</v>
      </c>
      <c r="P169" s="6">
        <f t="shared" si="24"/>
        <v>0.41830515301556076</v>
      </c>
      <c r="Q169" s="14">
        <f t="shared" si="25"/>
        <v>0.57263292320973946</v>
      </c>
    </row>
    <row r="170" spans="1:17" ht="14" x14ac:dyDescent="0.2">
      <c r="A170" s="9">
        <v>95.07</v>
      </c>
      <c r="B170" s="10">
        <f t="shared" si="32"/>
        <v>4.5546134623709387</v>
      </c>
      <c r="C170" s="11">
        <f t="shared" si="27"/>
        <v>-3.9275614748074839</v>
      </c>
      <c r="F170" s="52">
        <v>7.5</v>
      </c>
      <c r="G170" s="46">
        <f t="shared" si="28"/>
        <v>1.9552692980791608E-2</v>
      </c>
      <c r="H170" s="6">
        <f t="shared" si="29"/>
        <v>3.1328962391883155E-4</v>
      </c>
      <c r="I170" s="6">
        <f t="shared" si="30"/>
        <v>8.7765021126943628E-3</v>
      </c>
      <c r="J170" s="6">
        <f t="shared" si="31"/>
        <v>1.0462901244178414E-2</v>
      </c>
      <c r="K170" s="6">
        <f t="shared" si="19"/>
        <v>6.2657924783766309E-5</v>
      </c>
      <c r="L170" s="6">
        <f t="shared" si="20"/>
        <v>3.2772998296061082E-3</v>
      </c>
      <c r="M170" s="6">
        <f t="shared" si="21"/>
        <v>4.4632901199068613E-3</v>
      </c>
      <c r="N170" s="6">
        <f t="shared" si="22"/>
        <v>7.8032478742967358E-3</v>
      </c>
      <c r="O170" s="6">
        <f t="shared" si="23"/>
        <v>8.0297237500498251E-3</v>
      </c>
      <c r="P170" s="6">
        <f t="shared" si="24"/>
        <v>0.41999176271219929</v>
      </c>
      <c r="Q170" s="14">
        <f t="shared" si="25"/>
        <v>0.57197851353775087</v>
      </c>
    </row>
    <row r="171" spans="1:17" ht="14" x14ac:dyDescent="0.2">
      <c r="A171" s="9">
        <v>54.91</v>
      </c>
      <c r="B171" s="10">
        <f t="shared" si="32"/>
        <v>4.0056954812907808</v>
      </c>
      <c r="C171" s="11">
        <f t="shared" si="27"/>
        <v>-5.3208254380743965</v>
      </c>
      <c r="F171" s="52">
        <v>7.6</v>
      </c>
      <c r="G171" s="46">
        <f t="shared" si="28"/>
        <v>1.8785722686797329E-2</v>
      </c>
      <c r="H171" s="6">
        <f t="shared" si="29"/>
        <v>2.6632400797332189E-4</v>
      </c>
      <c r="I171" s="6">
        <f t="shared" si="30"/>
        <v>8.4723486398140865E-3</v>
      </c>
      <c r="J171" s="6">
        <f t="shared" si="31"/>
        <v>1.004705003900992E-2</v>
      </c>
      <c r="K171" s="6">
        <f t="shared" si="19"/>
        <v>5.3264801594664381E-5</v>
      </c>
      <c r="L171" s="6">
        <f t="shared" si="20"/>
        <v>3.1637235879502373E-3</v>
      </c>
      <c r="M171" s="6">
        <f t="shared" si="21"/>
        <v>4.2858952910669523E-3</v>
      </c>
      <c r="N171" s="6">
        <f t="shared" si="22"/>
        <v>7.5028836806118535E-3</v>
      </c>
      <c r="O171" s="6">
        <f t="shared" si="23"/>
        <v>7.0992439523360285E-3</v>
      </c>
      <c r="P171" s="6">
        <f t="shared" si="24"/>
        <v>0.42166768440321051</v>
      </c>
      <c r="Q171" s="14">
        <f t="shared" si="25"/>
        <v>0.57123307164445358</v>
      </c>
    </row>
    <row r="172" spans="1:17" ht="14" x14ac:dyDescent="0.2">
      <c r="A172" s="9">
        <v>97.69</v>
      </c>
      <c r="B172" s="10">
        <f t="shared" si="32"/>
        <v>4.5817991996648511</v>
      </c>
      <c r="C172" s="11">
        <f t="shared" si="27"/>
        <v>-3.6583488155487105</v>
      </c>
      <c r="F172" s="52">
        <v>7.7</v>
      </c>
      <c r="G172" s="46">
        <f t="shared" si="28"/>
        <v>1.8042721177626168E-2</v>
      </c>
      <c r="H172" s="6">
        <f t="shared" si="29"/>
        <v>2.2579768507723121E-4</v>
      </c>
      <c r="I172" s="6">
        <f t="shared" si="30"/>
        <v>8.1748864401312744E-3</v>
      </c>
      <c r="J172" s="6">
        <f t="shared" si="31"/>
        <v>9.6420370524176614E-3</v>
      </c>
      <c r="K172" s="6">
        <f t="shared" si="19"/>
        <v>4.5159537015446244E-5</v>
      </c>
      <c r="L172" s="6">
        <f t="shared" si="20"/>
        <v>3.0526459850719018E-3</v>
      </c>
      <c r="M172" s="6">
        <f t="shared" si="21"/>
        <v>4.1131238561366067E-3</v>
      </c>
      <c r="N172" s="6">
        <f t="shared" si="22"/>
        <v>7.2109293782239552E-3</v>
      </c>
      <c r="O172" s="6">
        <f t="shared" si="23"/>
        <v>6.2626514068799535E-3</v>
      </c>
      <c r="P172" s="6">
        <f t="shared" si="24"/>
        <v>0.42333599803244298</v>
      </c>
      <c r="Q172" s="14">
        <f t="shared" si="25"/>
        <v>0.57040135056067698</v>
      </c>
    </row>
    <row r="173" spans="1:17" ht="14" x14ac:dyDescent="0.2">
      <c r="A173" s="9">
        <v>15.36</v>
      </c>
      <c r="B173" s="10">
        <f t="shared" si="32"/>
        <v>2.7317667277195259</v>
      </c>
      <c r="C173" s="11">
        <f t="shared" si="27"/>
        <v>-5.279519167554179</v>
      </c>
      <c r="F173" s="52">
        <v>7.8</v>
      </c>
      <c r="G173" s="46">
        <f t="shared" si="28"/>
        <v>1.732297885456037E-2</v>
      </c>
      <c r="H173" s="6">
        <f t="shared" si="29"/>
        <v>1.9092970995135929E-4</v>
      </c>
      <c r="I173" s="6">
        <f t="shared" si="30"/>
        <v>7.8841556685758912E-3</v>
      </c>
      <c r="J173" s="6">
        <f t="shared" si="31"/>
        <v>9.247893476033121E-3</v>
      </c>
      <c r="K173" s="6">
        <f t="shared" si="19"/>
        <v>3.8185941990271858E-5</v>
      </c>
      <c r="L173" s="6">
        <f t="shared" si="20"/>
        <v>2.9440820155262715E-3</v>
      </c>
      <c r="M173" s="6">
        <f t="shared" si="21"/>
        <v>3.9449891209186209E-3</v>
      </c>
      <c r="N173" s="6">
        <f t="shared" si="22"/>
        <v>6.9272570784351638E-3</v>
      </c>
      <c r="O173" s="6">
        <f t="shared" si="23"/>
        <v>5.512418776711242E-3</v>
      </c>
      <c r="P173" s="6">
        <f t="shared" si="24"/>
        <v>0.42499967623423707</v>
      </c>
      <c r="Q173" s="14">
        <f t="shared" si="25"/>
        <v>0.56948790498905177</v>
      </c>
    </row>
    <row r="174" spans="1:17" ht="14" x14ac:dyDescent="0.2">
      <c r="A174" s="9">
        <v>74.27</v>
      </c>
      <c r="B174" s="10">
        <f t="shared" si="32"/>
        <v>4.3077071016812054</v>
      </c>
      <c r="C174" s="11">
        <f t="shared" si="27"/>
        <v>-5.6680911890208217</v>
      </c>
      <c r="F174" s="52">
        <v>7.9</v>
      </c>
      <c r="G174" s="46">
        <f t="shared" si="28"/>
        <v>1.6625833372772056E-2</v>
      </c>
      <c r="H174" s="6">
        <f t="shared" si="29"/>
        <v>1.6101724848199109E-4</v>
      </c>
      <c r="I174" s="6">
        <f t="shared" si="30"/>
        <v>7.6001857261957986E-3</v>
      </c>
      <c r="J174" s="6">
        <f t="shared" si="31"/>
        <v>8.8646303980942642E-3</v>
      </c>
      <c r="K174" s="6">
        <f t="shared" si="19"/>
        <v>3.2203449696398219E-5</v>
      </c>
      <c r="L174" s="6">
        <f t="shared" si="20"/>
        <v>2.8380426581803156E-3</v>
      </c>
      <c r="M174" s="6">
        <f t="shared" si="21"/>
        <v>3.7814958154607889E-3</v>
      </c>
      <c r="N174" s="6">
        <f t="shared" si="22"/>
        <v>6.6517419233375029E-3</v>
      </c>
      <c r="O174" s="6">
        <f t="shared" si="23"/>
        <v>4.8413558534814863E-3</v>
      </c>
      <c r="P174" s="6">
        <f t="shared" si="24"/>
        <v>0.42666157089214479</v>
      </c>
      <c r="Q174" s="14">
        <f t="shared" si="25"/>
        <v>0.56849707325437371</v>
      </c>
    </row>
    <row r="175" spans="1:17" ht="14" x14ac:dyDescent="0.2">
      <c r="A175" s="9">
        <v>84.86</v>
      </c>
      <c r="B175" s="10">
        <f t="shared" si="32"/>
        <v>4.4410028397741792</v>
      </c>
      <c r="C175" s="11">
        <f t="shared" si="27"/>
        <v>-5.733007279328608</v>
      </c>
      <c r="F175" s="52">
        <v>8</v>
      </c>
      <c r="G175" s="46">
        <f t="shared" si="28"/>
        <v>1.5950665584070513E-2</v>
      </c>
      <c r="H175" s="6">
        <f t="shared" si="29"/>
        <v>1.3543039642602064E-4</v>
      </c>
      <c r="I175" s="6">
        <f t="shared" si="30"/>
        <v>7.3229955881940903E-3</v>
      </c>
      <c r="J175" s="6">
        <f t="shared" si="31"/>
        <v>8.4922395994504029E-3</v>
      </c>
      <c r="K175" s="6">
        <f t="shared" si="19"/>
        <v>2.7086079285204129E-5</v>
      </c>
      <c r="L175" s="6">
        <f t="shared" si="20"/>
        <v>2.7345349987076962E-3</v>
      </c>
      <c r="M175" s="6">
        <f t="shared" si="21"/>
        <v>3.6226404336176157E-3</v>
      </c>
      <c r="N175" s="6">
        <f t="shared" si="22"/>
        <v>6.3842615116105166E-3</v>
      </c>
      <c r="O175" s="6">
        <f t="shared" si="23"/>
        <v>4.242633112059236E-3</v>
      </c>
      <c r="P175" s="6">
        <f t="shared" si="24"/>
        <v>0.42832440271041977</v>
      </c>
      <c r="Q175" s="14">
        <f t="shared" si="25"/>
        <v>0.56743296417752087</v>
      </c>
    </row>
    <row r="176" spans="1:17" ht="14" x14ac:dyDescent="0.2">
      <c r="A176" s="9">
        <v>67.63</v>
      </c>
      <c r="B176" s="10">
        <f t="shared" si="32"/>
        <v>4.2140516715868488</v>
      </c>
      <c r="C176" s="11">
        <f t="shared" si="27"/>
        <v>-5.5405821233801342</v>
      </c>
      <c r="F176" s="52">
        <v>8.1</v>
      </c>
      <c r="G176" s="46">
        <f t="shared" si="28"/>
        <v>1.5296895429838558E-2</v>
      </c>
      <c r="H176" s="6">
        <f t="shared" si="29"/>
        <v>1.1360691297058086E-4</v>
      </c>
      <c r="I176" s="6">
        <f t="shared" si="30"/>
        <v>7.0525941443160094E-3</v>
      </c>
      <c r="J176" s="6">
        <f t="shared" si="31"/>
        <v>8.1306943725519693E-3</v>
      </c>
      <c r="K176" s="6">
        <f t="shared" si="19"/>
        <v>2.2721382594116173E-5</v>
      </c>
      <c r="L176" s="6">
        <f t="shared" si="20"/>
        <v>2.6335623566952145E-3</v>
      </c>
      <c r="M176" s="6">
        <f t="shared" si="21"/>
        <v>3.4684115824169873E-3</v>
      </c>
      <c r="N176" s="6">
        <f t="shared" si="22"/>
        <v>6.1246953217063173E-3</v>
      </c>
      <c r="O176" s="6">
        <f t="shared" si="23"/>
        <v>3.7097980227016551E-3</v>
      </c>
      <c r="P176" s="6">
        <f t="shared" si="24"/>
        <v>0.42999075355825433</v>
      </c>
      <c r="Q176" s="14">
        <f t="shared" si="25"/>
        <v>0.56629944841904412</v>
      </c>
    </row>
    <row r="177" spans="1:17" ht="14" x14ac:dyDescent="0.2">
      <c r="A177" s="9">
        <v>7.7</v>
      </c>
      <c r="B177" s="10">
        <f t="shared" si="32"/>
        <v>2.0412203288596382</v>
      </c>
      <c r="C177" s="11">
        <f t="shared" si="27"/>
        <v>-4.899596888567789</v>
      </c>
      <c r="F177" s="52">
        <v>8.1999999999999993</v>
      </c>
      <c r="G177" s="46">
        <f t="shared" si="28"/>
        <v>1.4663977869366161E-2</v>
      </c>
      <c r="H177" s="6">
        <f t="shared" si="29"/>
        <v>9.5046959532597689E-5</v>
      </c>
      <c r="I177" s="6">
        <f t="shared" si="30"/>
        <v>6.7889805501972844E-3</v>
      </c>
      <c r="J177" s="6">
        <f t="shared" si="31"/>
        <v>7.7799503596362781E-3</v>
      </c>
      <c r="K177" s="6">
        <f t="shared" si="19"/>
        <v>1.9009391906519539E-5</v>
      </c>
      <c r="L177" s="6">
        <f t="shared" si="20"/>
        <v>2.5351244168424405E-3</v>
      </c>
      <c r="M177" s="6">
        <f t="shared" si="21"/>
        <v>3.3187903396155109E-3</v>
      </c>
      <c r="N177" s="6">
        <f t="shared" si="22"/>
        <v>5.8729241483644707E-3</v>
      </c>
      <c r="O177" s="6">
        <f t="shared" si="23"/>
        <v>3.2367848496414509E-3</v>
      </c>
      <c r="P177" s="6">
        <f t="shared" si="24"/>
        <v>0.43166306133009363</v>
      </c>
      <c r="Q177" s="14">
        <f t="shared" si="25"/>
        <v>0.56510015382026491</v>
      </c>
    </row>
    <row r="178" spans="1:17" ht="14" x14ac:dyDescent="0.2">
      <c r="A178" s="9">
        <v>119.19</v>
      </c>
      <c r="B178" s="10">
        <f t="shared" si="32"/>
        <v>4.780718858494617</v>
      </c>
      <c r="C178" s="11">
        <f t="shared" si="27"/>
        <v>-6.417805587563616</v>
      </c>
      <c r="F178" s="52">
        <v>8.3000000000000007</v>
      </c>
      <c r="G178" s="46">
        <f t="shared" si="28"/>
        <v>1.4051398914554095E-2</v>
      </c>
      <c r="H178" s="6">
        <f t="shared" si="29"/>
        <v>7.9307919852848491E-5</v>
      </c>
      <c r="I178" s="6">
        <f t="shared" si="30"/>
        <v>6.5321445883004406E-3</v>
      </c>
      <c r="J178" s="6">
        <f t="shared" si="31"/>
        <v>7.4399464064008065E-3</v>
      </c>
      <c r="K178" s="6">
        <f t="shared" si="19"/>
        <v>1.5861583970569698E-5</v>
      </c>
      <c r="L178" s="6">
        <f t="shared" si="20"/>
        <v>2.4392173637416649E-3</v>
      </c>
      <c r="M178" s="6">
        <f t="shared" si="21"/>
        <v>3.1737506178605612E-3</v>
      </c>
      <c r="N178" s="6">
        <f t="shared" si="22"/>
        <v>5.6288295655727953E-3</v>
      </c>
      <c r="O178" s="6">
        <f t="shared" si="23"/>
        <v>2.8179186784376563E-3</v>
      </c>
      <c r="P178" s="6">
        <f t="shared" si="24"/>
        <v>0.43334361705681662</v>
      </c>
      <c r="Q178" s="14">
        <f t="shared" si="25"/>
        <v>0.56383846426474582</v>
      </c>
    </row>
    <row r="179" spans="1:17" ht="14" x14ac:dyDescent="0.2">
      <c r="A179" s="9">
        <v>101.74</v>
      </c>
      <c r="B179" s="10">
        <f t="shared" si="32"/>
        <v>4.6224205393946187</v>
      </c>
      <c r="C179" s="11">
        <f t="shared" si="27"/>
        <v>-3.6257942361120183</v>
      </c>
      <c r="F179" s="52">
        <v>8.4</v>
      </c>
      <c r="G179" s="46">
        <f t="shared" si="28"/>
        <v>1.3458671828536117E-2</v>
      </c>
      <c r="H179" s="6">
        <f t="shared" si="29"/>
        <v>6.5999363901150454E-5</v>
      </c>
      <c r="I179" s="6">
        <f t="shared" si="30"/>
        <v>6.2820670370851003E-3</v>
      </c>
      <c r="J179" s="6">
        <f t="shared" si="31"/>
        <v>7.1106054275498652E-3</v>
      </c>
      <c r="K179" s="6">
        <f t="shared" si="19"/>
        <v>1.3199872780230092E-5</v>
      </c>
      <c r="L179" s="6">
        <f t="shared" si="20"/>
        <v>2.345834019732563E-3</v>
      </c>
      <c r="M179" s="6">
        <f t="shared" si="21"/>
        <v>3.0332595339173057E-3</v>
      </c>
      <c r="N179" s="6">
        <f t="shared" si="22"/>
        <v>5.392293426430099E-3</v>
      </c>
      <c r="O179" s="6">
        <f t="shared" si="23"/>
        <v>2.4479144097632878E-3</v>
      </c>
      <c r="P179" s="6">
        <f t="shared" si="24"/>
        <v>0.43503456400101603</v>
      </c>
      <c r="Q179" s="14">
        <f t="shared" si="25"/>
        <v>0.56251752158922064</v>
      </c>
    </row>
    <row r="180" spans="1:17" ht="14" x14ac:dyDescent="0.2">
      <c r="A180" s="9">
        <v>102.71</v>
      </c>
      <c r="B180" s="10">
        <f t="shared" si="32"/>
        <v>4.6319094831777132</v>
      </c>
      <c r="C180" s="11">
        <f t="shared" si="27"/>
        <v>-3.6839695302842395</v>
      </c>
      <c r="F180" s="52">
        <v>8.5</v>
      </c>
      <c r="G180" s="46">
        <f t="shared" si="28"/>
        <v>1.2885333533322949E-2</v>
      </c>
      <c r="H180" s="6">
        <f t="shared" si="29"/>
        <v>5.4778205533820794E-5</v>
      </c>
      <c r="I180" s="6">
        <f t="shared" si="30"/>
        <v>6.0387200470819581E-3</v>
      </c>
      <c r="J180" s="6">
        <f t="shared" si="31"/>
        <v>6.7918352807071697E-3</v>
      </c>
      <c r="K180" s="6">
        <f t="shared" si="19"/>
        <v>1.0955641106764159E-5</v>
      </c>
      <c r="L180" s="6">
        <f t="shared" si="20"/>
        <v>2.2549639853348133E-3</v>
      </c>
      <c r="M180" s="6">
        <f t="shared" si="21"/>
        <v>2.8972777814644771E-3</v>
      </c>
      <c r="N180" s="6">
        <f t="shared" si="22"/>
        <v>5.163197407906054E-3</v>
      </c>
      <c r="O180" s="6">
        <f t="shared" si="23"/>
        <v>2.1218714376460852E-3</v>
      </c>
      <c r="P180" s="6">
        <f t="shared" si="24"/>
        <v>0.43673789847390687</v>
      </c>
      <c r="Q180" s="14">
        <f t="shared" si="25"/>
        <v>0.56114023008844716</v>
      </c>
    </row>
    <row r="181" spans="1:17" ht="14" x14ac:dyDescent="0.2">
      <c r="A181" s="9">
        <v>100.47</v>
      </c>
      <c r="B181" s="10">
        <f t="shared" si="32"/>
        <v>4.6098591754742229</v>
      </c>
      <c r="C181" s="11">
        <f t="shared" si="27"/>
        <v>-3.5871284138427879</v>
      </c>
      <c r="F181" s="52">
        <v>8.6</v>
      </c>
      <c r="G181" s="46">
        <f t="shared" si="28"/>
        <v>1.2330941260223965E-2</v>
      </c>
      <c r="H181" s="6">
        <f t="shared" si="29"/>
        <v>4.5344092350415535E-5</v>
      </c>
      <c r="I181" s="6">
        <f t="shared" si="30"/>
        <v>5.802067522567885E-3</v>
      </c>
      <c r="J181" s="6">
        <f t="shared" si="31"/>
        <v>6.483529645305664E-3</v>
      </c>
      <c r="K181" s="6">
        <f t="shared" si="19"/>
        <v>9.0688184700831072E-6</v>
      </c>
      <c r="L181" s="6">
        <f t="shared" si="20"/>
        <v>2.1665937817722776E-3</v>
      </c>
      <c r="M181" s="6">
        <f t="shared" si="21"/>
        <v>2.7657600060133525E-3</v>
      </c>
      <c r="N181" s="6">
        <f t="shared" si="22"/>
        <v>4.9414226062557132E-3</v>
      </c>
      <c r="O181" s="6">
        <f t="shared" si="23"/>
        <v>1.8352646985914983E-3</v>
      </c>
      <c r="P181" s="6">
        <f t="shared" si="24"/>
        <v>0.43845547212040231</v>
      </c>
      <c r="Q181" s="14">
        <f t="shared" si="25"/>
        <v>0.55970926318100622</v>
      </c>
    </row>
    <row r="182" spans="1:17" ht="14" x14ac:dyDescent="0.2">
      <c r="A182" s="9">
        <v>97.21</v>
      </c>
      <c r="B182" s="10">
        <f t="shared" si="32"/>
        <v>4.5768735868329777</v>
      </c>
      <c r="C182" s="11">
        <f t="shared" si="27"/>
        <v>-3.692953969839202</v>
      </c>
      <c r="F182" s="52">
        <v>8.6999999999999993</v>
      </c>
      <c r="G182" s="46">
        <f t="shared" si="28"/>
        <v>1.1795069466622746E-2</v>
      </c>
      <c r="H182" s="6">
        <f t="shared" si="29"/>
        <v>3.7435055857253999E-5</v>
      </c>
      <c r="I182" s="6">
        <f t="shared" si="30"/>
        <v>5.5720655075709394E-3</v>
      </c>
      <c r="J182" s="6">
        <f t="shared" si="31"/>
        <v>6.1855689031945511E-3</v>
      </c>
      <c r="K182" s="6">
        <f t="shared" si="19"/>
        <v>7.4870111714507999E-6</v>
      </c>
      <c r="L182" s="6">
        <f t="shared" si="20"/>
        <v>2.0807069951140401E-3</v>
      </c>
      <c r="M182" s="6">
        <f t="shared" si="21"/>
        <v>2.6386551805592656E-3</v>
      </c>
      <c r="N182" s="6">
        <f t="shared" si="22"/>
        <v>4.7268491868447567E-3</v>
      </c>
      <c r="O182" s="6">
        <f t="shared" si="23"/>
        <v>1.5839327373269748E-3</v>
      </c>
      <c r="P182" s="6">
        <f t="shared" si="24"/>
        <v>0.44018899543163625</v>
      </c>
      <c r="Q182" s="14">
        <f t="shared" si="25"/>
        <v>0.5582270718310367</v>
      </c>
    </row>
    <row r="183" spans="1:17" ht="14" x14ac:dyDescent="0.2">
      <c r="A183" s="9">
        <v>118.29</v>
      </c>
      <c r="B183" s="10">
        <f t="shared" si="32"/>
        <v>4.7731392365576459</v>
      </c>
      <c r="C183" s="11">
        <f t="shared" si="27"/>
        <v>-6.330129635386025</v>
      </c>
      <c r="F183" s="52">
        <v>8.8000000000000007</v>
      </c>
      <c r="G183" s="46">
        <f t="shared" si="28"/>
        <v>1.1277307033704654E-2</v>
      </c>
      <c r="H183" s="6">
        <f t="shared" si="29"/>
        <v>3.0823440893601724E-5</v>
      </c>
      <c r="I183" s="6">
        <f t="shared" si="30"/>
        <v>5.3486625749691501E-3</v>
      </c>
      <c r="J183" s="6">
        <f t="shared" si="31"/>
        <v>5.8978210178419026E-3</v>
      </c>
      <c r="K183" s="6">
        <f t="shared" si="19"/>
        <v>6.1646881787203453E-6</v>
      </c>
      <c r="L183" s="6">
        <f t="shared" si="20"/>
        <v>1.99728442157072E-3</v>
      </c>
      <c r="M183" s="6">
        <f t="shared" si="21"/>
        <v>2.515906980634015E-3</v>
      </c>
      <c r="N183" s="6">
        <f t="shared" si="22"/>
        <v>4.5193560903834555E-3</v>
      </c>
      <c r="O183" s="6">
        <f t="shared" si="23"/>
        <v>1.364063387666646E-3</v>
      </c>
      <c r="P183" s="6">
        <f t="shared" si="24"/>
        <v>0.44194004225970512</v>
      </c>
      <c r="Q183" s="14">
        <f t="shared" si="25"/>
        <v>0.55669589435262823</v>
      </c>
    </row>
    <row r="184" spans="1:17" ht="15" thickBot="1" x14ac:dyDescent="0.25">
      <c r="A184" s="9">
        <v>1.22</v>
      </c>
      <c r="B184" s="10">
        <f t="shared" si="32"/>
        <v>0.19885085874516517</v>
      </c>
      <c r="C184" s="11">
        <f t="shared" si="27"/>
        <v>-3.8208315281780241</v>
      </c>
      <c r="F184" s="53">
        <v>8.9</v>
      </c>
      <c r="G184" s="54">
        <f t="shared" si="28"/>
        <v>1.0777254751954206E-2</v>
      </c>
      <c r="H184" s="15">
        <f t="shared" si="29"/>
        <v>2.5312125311519032E-5</v>
      </c>
      <c r="I184" s="15">
        <f t="shared" si="30"/>
        <v>5.1318002174850687E-3</v>
      </c>
      <c r="J184" s="15">
        <f t="shared" si="31"/>
        <v>5.6201424091576174E-3</v>
      </c>
      <c r="K184" s="15">
        <f t="shared" si="19"/>
        <v>5.0624250623038067E-6</v>
      </c>
      <c r="L184" s="15">
        <f t="shared" si="20"/>
        <v>1.9163042134986948E-3</v>
      </c>
      <c r="M184" s="15">
        <f t="shared" si="21"/>
        <v>2.3974541574899909E-3</v>
      </c>
      <c r="N184" s="15">
        <f t="shared" si="22"/>
        <v>4.31882079605099E-3</v>
      </c>
      <c r="O184" s="15">
        <f t="shared" si="23"/>
        <v>1.1721776154576147E-3</v>
      </c>
      <c r="P184" s="15">
        <f t="shared" si="24"/>
        <v>0.44371005512683237</v>
      </c>
      <c r="Q184" s="16">
        <f t="shared" si="25"/>
        <v>0.55511776725770989</v>
      </c>
    </row>
    <row r="185" spans="1:17" ht="14" x14ac:dyDescent="0.2">
      <c r="A185" s="9">
        <v>13.61</v>
      </c>
      <c r="B185" s="10">
        <f t="shared" si="32"/>
        <v>2.6108048166633746</v>
      </c>
      <c r="C185" s="11">
        <f t="shared" si="27"/>
        <v>-5.262478498036347</v>
      </c>
      <c r="F185" s="7"/>
      <c r="G185" s="5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" x14ac:dyDescent="0.2">
      <c r="A186" s="9">
        <v>13.12</v>
      </c>
      <c r="B186" s="10">
        <f t="shared" si="32"/>
        <v>2.5741377835159431</v>
      </c>
      <c r="C186" s="11">
        <f t="shared" si="27"/>
        <v>-5.2522807507119884</v>
      </c>
      <c r="F186" s="7"/>
      <c r="G186" s="5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" x14ac:dyDescent="0.2">
      <c r="A187" s="9">
        <v>88.77</v>
      </c>
      <c r="B187" s="10">
        <f t="shared" si="32"/>
        <v>4.4860487550802279</v>
      </c>
      <c r="C187" s="11">
        <f t="shared" si="27"/>
        <v>-5.1844854940932814</v>
      </c>
      <c r="F187" s="7"/>
      <c r="G187" s="5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" x14ac:dyDescent="0.2">
      <c r="A188" s="9">
        <v>124.88</v>
      </c>
      <c r="B188" s="10">
        <f t="shared" si="32"/>
        <v>4.8273532762071767</v>
      </c>
      <c r="C188" s="11">
        <f t="shared" si="27"/>
        <v>-6.6951500684035157</v>
      </c>
      <c r="F188" s="7"/>
      <c r="G188" s="5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" x14ac:dyDescent="0.2">
      <c r="A189" s="9">
        <v>0.2</v>
      </c>
      <c r="B189" s="10">
        <f t="shared" si="32"/>
        <v>-1.6094379124341003</v>
      </c>
      <c r="C189" s="11">
        <f t="shared" si="27"/>
        <v>-4.3065293741188313</v>
      </c>
      <c r="F189" s="7"/>
      <c r="G189" s="5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" x14ac:dyDescent="0.2">
      <c r="A190" s="9">
        <v>96.28</v>
      </c>
      <c r="B190" s="10">
        <f t="shared" si="32"/>
        <v>4.567260612914871</v>
      </c>
      <c r="C190" s="11">
        <f t="shared" si="27"/>
        <v>-3.7788806819510676</v>
      </c>
      <c r="F190" s="7"/>
      <c r="G190" s="5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" x14ac:dyDescent="0.2">
      <c r="A191" s="9">
        <v>70.959999999999994</v>
      </c>
      <c r="B191" s="10">
        <f t="shared" si="32"/>
        <v>4.2621163380013236</v>
      </c>
      <c r="C191" s="11">
        <f t="shared" si="27"/>
        <v>-5.6037714998097234</v>
      </c>
      <c r="F191" s="7"/>
      <c r="G191" s="5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" x14ac:dyDescent="0.2">
      <c r="A192" s="9">
        <v>71.86</v>
      </c>
      <c r="B192" s="10">
        <f t="shared" si="32"/>
        <v>4.2747197816853726</v>
      </c>
      <c r="C192" s="11">
        <f t="shared" si="27"/>
        <v>-5.6211265831278006</v>
      </c>
      <c r="F192" s="7"/>
      <c r="G192" s="5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" x14ac:dyDescent="0.2">
      <c r="A193" s="9">
        <v>97.79</v>
      </c>
      <c r="B193" s="10">
        <f t="shared" si="32"/>
        <v>4.5828223223241835</v>
      </c>
      <c r="C193" s="11">
        <f t="shared" si="27"/>
        <v>-3.6519746834311855</v>
      </c>
      <c r="F193" s="7"/>
      <c r="G193" s="5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" x14ac:dyDescent="0.2">
      <c r="A194" s="9">
        <v>4.75</v>
      </c>
      <c r="B194" s="10">
        <f t="shared" si="32"/>
        <v>1.5581446180465499</v>
      </c>
      <c r="C194" s="11">
        <f t="shared" ref="C194:C257" si="33">LN((NORMDIST(B194,$F$45,$G$45,0)*$H$45+NORMDIST(B194,$F$46,$G$46,0)*$H$46+NORMDIST(B194,$F$47,$G$47,0)*$H$47)/A194)</f>
        <v>-4.484967373731565</v>
      </c>
      <c r="F194" s="7"/>
      <c r="G194" s="5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" x14ac:dyDescent="0.2">
      <c r="A195" s="9">
        <v>95.34</v>
      </c>
      <c r="B195" s="10">
        <f t="shared" ref="B195:B258" si="34">LN(A195)</f>
        <v>4.55744944977668</v>
      </c>
      <c r="C195" s="11">
        <f t="shared" si="33"/>
        <v>-3.890825373860515</v>
      </c>
      <c r="F195" s="7"/>
      <c r="G195" s="5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" x14ac:dyDescent="0.2">
      <c r="A196" s="9">
        <v>47.52</v>
      </c>
      <c r="B196" s="10">
        <f t="shared" si="34"/>
        <v>3.8611506750543896</v>
      </c>
      <c r="C196" s="11">
        <f t="shared" si="33"/>
        <v>-5.218590881489189</v>
      </c>
      <c r="G196" s="1"/>
    </row>
    <row r="197" spans="1:17" ht="14" x14ac:dyDescent="0.2">
      <c r="A197" s="9">
        <v>92.05</v>
      </c>
      <c r="B197" s="10">
        <f t="shared" si="34"/>
        <v>4.5223319076790869</v>
      </c>
      <c r="C197" s="11">
        <f t="shared" si="33"/>
        <v>-4.4639858505400998</v>
      </c>
      <c r="G197" s="1"/>
    </row>
    <row r="198" spans="1:17" ht="14" x14ac:dyDescent="0.2">
      <c r="A198" s="9">
        <v>11.32</v>
      </c>
      <c r="B198" s="10">
        <f t="shared" si="34"/>
        <v>2.4265710727750367</v>
      </c>
      <c r="C198" s="11">
        <f t="shared" si="33"/>
        <v>-5.1883586764579936</v>
      </c>
      <c r="G198" s="1"/>
    </row>
    <row r="199" spans="1:17" ht="14" x14ac:dyDescent="0.2">
      <c r="A199" s="9">
        <v>113.23</v>
      </c>
      <c r="B199" s="10">
        <f t="shared" si="34"/>
        <v>4.7294211483259483</v>
      </c>
      <c r="C199" s="11">
        <f t="shared" si="33"/>
        <v>-5.4866852335185072</v>
      </c>
      <c r="G199" s="1"/>
    </row>
    <row r="200" spans="1:17" ht="14" x14ac:dyDescent="0.2">
      <c r="A200" s="9">
        <v>115.66</v>
      </c>
      <c r="B200" s="10">
        <f t="shared" si="34"/>
        <v>4.7506548527300723</v>
      </c>
      <c r="C200" s="11">
        <f t="shared" si="33"/>
        <v>-5.9611820506425914</v>
      </c>
      <c r="G200" s="1"/>
    </row>
    <row r="201" spans="1:17" ht="14" x14ac:dyDescent="0.2">
      <c r="A201" s="9">
        <v>117.11</v>
      </c>
      <c r="B201" s="10">
        <f t="shared" si="34"/>
        <v>4.7631136640540461</v>
      </c>
      <c r="C201" s="11">
        <f t="shared" si="33"/>
        <v>-6.1859579573032839</v>
      </c>
      <c r="G201" s="1"/>
    </row>
    <row r="202" spans="1:17" ht="14" x14ac:dyDescent="0.2">
      <c r="A202" s="9">
        <v>10.75</v>
      </c>
      <c r="B202" s="10">
        <f t="shared" si="34"/>
        <v>2.3749057545736716</v>
      </c>
      <c r="C202" s="11">
        <f t="shared" si="33"/>
        <v>-5.1581159729603128</v>
      </c>
      <c r="G202" s="1"/>
    </row>
    <row r="203" spans="1:17" ht="14" x14ac:dyDescent="0.2">
      <c r="A203" s="9">
        <v>1.61</v>
      </c>
      <c r="B203" s="10">
        <f t="shared" si="34"/>
        <v>0.47623417899637172</v>
      </c>
      <c r="C203" s="11">
        <f t="shared" si="33"/>
        <v>-3.8850996823705799</v>
      </c>
      <c r="G203" s="1"/>
    </row>
    <row r="204" spans="1:17" ht="14" x14ac:dyDescent="0.2">
      <c r="A204" s="9">
        <v>98.55</v>
      </c>
      <c r="B204" s="10">
        <f t="shared" si="34"/>
        <v>4.5905640335987288</v>
      </c>
      <c r="C204" s="11">
        <f t="shared" si="33"/>
        <v>-3.6129156224338019</v>
      </c>
      <c r="G204" s="1"/>
    </row>
    <row r="205" spans="1:17" ht="14" x14ac:dyDescent="0.2">
      <c r="A205" s="9">
        <v>19.39</v>
      </c>
      <c r="B205" s="10">
        <f t="shared" si="34"/>
        <v>2.9647574692545606</v>
      </c>
      <c r="C205" s="11">
        <f t="shared" si="33"/>
        <v>-5.250534030142437</v>
      </c>
      <c r="G205" s="1"/>
    </row>
    <row r="206" spans="1:17" ht="14" x14ac:dyDescent="0.2">
      <c r="A206" s="9">
        <v>22.93</v>
      </c>
      <c r="B206" s="10">
        <f t="shared" si="34"/>
        <v>3.1324460968698129</v>
      </c>
      <c r="C206" s="11">
        <f t="shared" si="33"/>
        <v>-5.2014734518343504</v>
      </c>
      <c r="G206" s="1"/>
    </row>
    <row r="207" spans="1:17" ht="14" x14ac:dyDescent="0.2">
      <c r="A207" s="9">
        <v>102.56</v>
      </c>
      <c r="B207" s="10">
        <f t="shared" si="34"/>
        <v>4.6304479931723597</v>
      </c>
      <c r="C207" s="11">
        <f t="shared" si="33"/>
        <v>-3.6733934131565502</v>
      </c>
      <c r="G207" s="1"/>
    </row>
    <row r="208" spans="1:17" ht="14" x14ac:dyDescent="0.2">
      <c r="A208" s="9">
        <v>3.48</v>
      </c>
      <c r="B208" s="10">
        <f t="shared" si="34"/>
        <v>1.2470322937863829</v>
      </c>
      <c r="C208" s="11">
        <f t="shared" si="33"/>
        <v>-4.2568946781183339</v>
      </c>
      <c r="G208" s="1"/>
    </row>
    <row r="209" spans="1:7" ht="14" x14ac:dyDescent="0.2">
      <c r="A209" s="9">
        <v>21.22</v>
      </c>
      <c r="B209" s="10">
        <f t="shared" si="34"/>
        <v>3.0549441331858369</v>
      </c>
      <c r="C209" s="11">
        <f t="shared" si="33"/>
        <v>-5.2253109339252086</v>
      </c>
      <c r="G209" s="1"/>
    </row>
    <row r="210" spans="1:7" ht="14" x14ac:dyDescent="0.2">
      <c r="A210" s="9">
        <v>148.87</v>
      </c>
      <c r="B210" s="10">
        <f t="shared" si="34"/>
        <v>5.003073441888966</v>
      </c>
      <c r="C210" s="11">
        <f t="shared" si="33"/>
        <v>-7.1888217743449099</v>
      </c>
      <c r="G210" s="1"/>
    </row>
    <row r="211" spans="1:7" ht="14" x14ac:dyDescent="0.2">
      <c r="A211" s="9">
        <v>55.8</v>
      </c>
      <c r="B211" s="10">
        <f t="shared" si="34"/>
        <v>4.0217738693872649</v>
      </c>
      <c r="C211" s="11">
        <f t="shared" si="33"/>
        <v>-5.3346969411391152</v>
      </c>
      <c r="G211" s="1"/>
    </row>
    <row r="212" spans="1:7" ht="14" x14ac:dyDescent="0.2">
      <c r="A212" s="9">
        <v>124.26</v>
      </c>
      <c r="B212" s="10">
        <f t="shared" si="34"/>
        <v>4.8223761446355482</v>
      </c>
      <c r="C212" s="11">
        <f t="shared" si="33"/>
        <v>-6.6776320420578372</v>
      </c>
    </row>
    <row r="213" spans="1:7" ht="14" x14ac:dyDescent="0.2">
      <c r="A213" s="9">
        <v>22.26</v>
      </c>
      <c r="B213" s="10">
        <f t="shared" si="34"/>
        <v>3.102791345847399</v>
      </c>
      <c r="C213" s="11">
        <f t="shared" si="33"/>
        <v>-5.2106712724700488</v>
      </c>
    </row>
    <row r="214" spans="1:7" ht="14" x14ac:dyDescent="0.2">
      <c r="A214" s="9">
        <v>1.99</v>
      </c>
      <c r="B214" s="10">
        <f t="shared" si="34"/>
        <v>0.68813463873640102</v>
      </c>
      <c r="C214" s="11">
        <f t="shared" si="33"/>
        <v>-3.9590554447800987</v>
      </c>
    </row>
    <row r="215" spans="1:7" ht="14" x14ac:dyDescent="0.2">
      <c r="A215" s="9">
        <v>54.12</v>
      </c>
      <c r="B215" s="10">
        <f t="shared" si="34"/>
        <v>3.9912038033025872</v>
      </c>
      <c r="C215" s="11">
        <f t="shared" si="33"/>
        <v>-5.3087574495298302</v>
      </c>
    </row>
    <row r="216" spans="1:7" ht="14" x14ac:dyDescent="0.2">
      <c r="A216" s="9">
        <v>54.5</v>
      </c>
      <c r="B216" s="10">
        <f t="shared" si="34"/>
        <v>3.9982007016691985</v>
      </c>
      <c r="C216" s="11">
        <f t="shared" si="33"/>
        <v>-5.3145328068200275</v>
      </c>
    </row>
    <row r="217" spans="1:7" ht="14" x14ac:dyDescent="0.2">
      <c r="A217" s="9">
        <v>0.73</v>
      </c>
      <c r="B217" s="10">
        <f t="shared" si="34"/>
        <v>-0.31471074483970024</v>
      </c>
      <c r="C217" s="11">
        <f t="shared" si="33"/>
        <v>-3.7992737055907573</v>
      </c>
    </row>
    <row r="218" spans="1:7" ht="14" x14ac:dyDescent="0.2">
      <c r="A218" s="9">
        <v>136.63999999999999</v>
      </c>
      <c r="B218" s="10">
        <f t="shared" si="34"/>
        <v>4.91734973004026</v>
      </c>
      <c r="C218" s="11">
        <f t="shared" si="33"/>
        <v>-6.9463459743569462</v>
      </c>
    </row>
    <row r="219" spans="1:7" ht="14" x14ac:dyDescent="0.2">
      <c r="A219" s="9">
        <v>12.01</v>
      </c>
      <c r="B219" s="10">
        <f t="shared" si="34"/>
        <v>2.4857396360918922</v>
      </c>
      <c r="C219" s="11">
        <f t="shared" si="33"/>
        <v>-5.2182155191929498</v>
      </c>
    </row>
    <row r="220" spans="1:7" ht="14" x14ac:dyDescent="0.2">
      <c r="A220" s="9">
        <v>102.41</v>
      </c>
      <c r="B220" s="10">
        <f t="shared" si="34"/>
        <v>4.628984364087346</v>
      </c>
      <c r="C220" s="11">
        <f t="shared" si="33"/>
        <v>-3.6633901047659059</v>
      </c>
    </row>
    <row r="221" spans="1:7" ht="14" x14ac:dyDescent="0.2">
      <c r="A221" s="9">
        <v>0.9</v>
      </c>
      <c r="B221" s="10">
        <f t="shared" si="34"/>
        <v>-0.10536051565782628</v>
      </c>
      <c r="C221" s="11">
        <f t="shared" si="33"/>
        <v>-3.7927849026668001</v>
      </c>
    </row>
    <row r="222" spans="1:7" ht="14" x14ac:dyDescent="0.2">
      <c r="A222" s="9">
        <v>101.91</v>
      </c>
      <c r="B222" s="10">
        <f t="shared" si="34"/>
        <v>4.6240900708406025</v>
      </c>
      <c r="C222" s="11">
        <f t="shared" si="33"/>
        <v>-3.6342279542528142</v>
      </c>
    </row>
    <row r="223" spans="1:7" ht="14" x14ac:dyDescent="0.2">
      <c r="A223" s="9">
        <v>96.88</v>
      </c>
      <c r="B223" s="10">
        <f t="shared" si="34"/>
        <v>4.5734730992448371</v>
      </c>
      <c r="C223" s="11">
        <f t="shared" si="33"/>
        <v>-3.7205964005310097</v>
      </c>
    </row>
    <row r="224" spans="1:7" ht="14" x14ac:dyDescent="0.2">
      <c r="A224" s="9">
        <v>104.24</v>
      </c>
      <c r="B224" s="10">
        <f t="shared" si="34"/>
        <v>4.6466959328165895</v>
      </c>
      <c r="C224" s="11">
        <f t="shared" si="33"/>
        <v>-3.8236744058004417</v>
      </c>
    </row>
    <row r="225" spans="1:3" ht="14" x14ac:dyDescent="0.2">
      <c r="A225" s="9">
        <v>94.84</v>
      </c>
      <c r="B225" s="10">
        <f t="shared" si="34"/>
        <v>4.5521912611972049</v>
      </c>
      <c r="C225" s="11">
        <f t="shared" si="33"/>
        <v>-3.9604361226195541</v>
      </c>
    </row>
    <row r="226" spans="1:3" ht="14" x14ac:dyDescent="0.2">
      <c r="A226" s="9">
        <v>32.159999999999997</v>
      </c>
      <c r="B226" s="10">
        <f t="shared" si="34"/>
        <v>3.4707234443107655</v>
      </c>
      <c r="C226" s="11">
        <f t="shared" si="33"/>
        <v>-5.1269147211725592</v>
      </c>
    </row>
    <row r="227" spans="1:3" ht="14" x14ac:dyDescent="0.2">
      <c r="A227" s="9">
        <v>91.5</v>
      </c>
      <c r="B227" s="10">
        <f t="shared" si="34"/>
        <v>4.516338972281476</v>
      </c>
      <c r="C227" s="11">
        <f t="shared" si="33"/>
        <v>-4.5817027507507735</v>
      </c>
    </row>
    <row r="228" spans="1:3" ht="14" x14ac:dyDescent="0.2">
      <c r="A228" s="9">
        <v>95.73</v>
      </c>
      <c r="B228" s="10">
        <f t="shared" si="34"/>
        <v>4.5615317289582622</v>
      </c>
      <c r="C228" s="11">
        <f t="shared" si="33"/>
        <v>-3.8413492244314922</v>
      </c>
    </row>
    <row r="229" spans="1:3" ht="14" x14ac:dyDescent="0.2">
      <c r="A229" s="9">
        <v>96.37</v>
      </c>
      <c r="B229" s="10">
        <f t="shared" si="34"/>
        <v>4.5681949498631962</v>
      </c>
      <c r="C229" s="11">
        <f t="shared" si="33"/>
        <v>-3.7694796095905909</v>
      </c>
    </row>
    <row r="230" spans="1:3" ht="14" x14ac:dyDescent="0.2">
      <c r="A230" s="9">
        <v>52.91</v>
      </c>
      <c r="B230" s="10">
        <f t="shared" si="34"/>
        <v>3.9685923569160404</v>
      </c>
      <c r="C230" s="11">
        <f t="shared" si="33"/>
        <v>-5.2907465514741485</v>
      </c>
    </row>
    <row r="231" spans="1:3" ht="14" x14ac:dyDescent="0.2">
      <c r="A231" s="9">
        <v>94.43</v>
      </c>
      <c r="B231" s="10">
        <f t="shared" si="34"/>
        <v>4.5478588192749783</v>
      </c>
      <c r="C231" s="11">
        <f t="shared" si="33"/>
        <v>-4.0225825883975439</v>
      </c>
    </row>
    <row r="232" spans="1:3" ht="14" x14ac:dyDescent="0.2">
      <c r="A232" s="9">
        <v>69.709999999999994</v>
      </c>
      <c r="B232" s="10">
        <f t="shared" si="34"/>
        <v>4.2443437794983074</v>
      </c>
      <c r="C232" s="11">
        <f t="shared" si="33"/>
        <v>-5.5798537269028792</v>
      </c>
    </row>
    <row r="233" spans="1:3" ht="14" x14ac:dyDescent="0.2">
      <c r="A233" s="9">
        <v>152.76</v>
      </c>
      <c r="B233" s="10">
        <f t="shared" si="34"/>
        <v>5.028868062357315</v>
      </c>
      <c r="C233" s="11">
        <f t="shared" si="33"/>
        <v>-7.2647938719405003</v>
      </c>
    </row>
    <row r="234" spans="1:3" ht="14" x14ac:dyDescent="0.2">
      <c r="A234" s="9">
        <v>0.05</v>
      </c>
      <c r="B234" s="10">
        <f t="shared" si="34"/>
        <v>-2.9957322735539909</v>
      </c>
      <c r="C234" s="11">
        <f t="shared" si="33"/>
        <v>-5.7412005301010414</v>
      </c>
    </row>
    <row r="235" spans="1:3" ht="14" x14ac:dyDescent="0.2">
      <c r="A235" s="9">
        <v>84.63</v>
      </c>
      <c r="B235" s="10">
        <f t="shared" si="34"/>
        <v>4.4382888136820142</v>
      </c>
      <c r="C235" s="11">
        <f t="shared" si="33"/>
        <v>-5.7463814980899999</v>
      </c>
    </row>
    <row r="236" spans="1:3" ht="14" x14ac:dyDescent="0.2">
      <c r="A236" s="9">
        <v>101.75</v>
      </c>
      <c r="B236" s="10">
        <f t="shared" si="34"/>
        <v>4.6225188243227047</v>
      </c>
      <c r="C236" s="11">
        <f t="shared" si="33"/>
        <v>-3.6262693546361375</v>
      </c>
    </row>
    <row r="237" spans="1:3" ht="14" x14ac:dyDescent="0.2">
      <c r="A237" s="9">
        <v>78.84</v>
      </c>
      <c r="B237" s="10">
        <f t="shared" si="34"/>
        <v>4.3674204822845191</v>
      </c>
      <c r="C237" s="11">
        <f t="shared" si="33"/>
        <v>-5.7572065315403744</v>
      </c>
    </row>
    <row r="238" spans="1:3" ht="14" x14ac:dyDescent="0.2">
      <c r="A238" s="9">
        <v>0.09</v>
      </c>
      <c r="B238" s="10">
        <f t="shared" si="34"/>
        <v>-2.4079456086518722</v>
      </c>
      <c r="C238" s="11">
        <f t="shared" si="33"/>
        <v>-5.0203162057378474</v>
      </c>
    </row>
    <row r="239" spans="1:3" ht="14" x14ac:dyDescent="0.2">
      <c r="A239" s="9">
        <v>96.85</v>
      </c>
      <c r="B239" s="10">
        <f t="shared" si="34"/>
        <v>4.5731633898530051</v>
      </c>
      <c r="C239" s="11">
        <f t="shared" si="33"/>
        <v>-3.7232648895266909</v>
      </c>
    </row>
    <row r="240" spans="1:3" ht="14" x14ac:dyDescent="0.2">
      <c r="A240" s="9">
        <v>54.36</v>
      </c>
      <c r="B240" s="10">
        <f t="shared" si="34"/>
        <v>3.9956285892829428</v>
      </c>
      <c r="C240" s="11">
        <f t="shared" si="33"/>
        <v>-5.3123986124605231</v>
      </c>
    </row>
    <row r="241" spans="1:3" ht="14" x14ac:dyDescent="0.2">
      <c r="A241" s="9">
        <v>10.039999999999999</v>
      </c>
      <c r="B241" s="10">
        <f t="shared" si="34"/>
        <v>2.3065771142635829</v>
      </c>
      <c r="C241" s="11">
        <f t="shared" si="33"/>
        <v>-5.1128849126448515</v>
      </c>
    </row>
    <row r="242" spans="1:3" ht="14" x14ac:dyDescent="0.2">
      <c r="A242" s="9">
        <v>130.80000000000001</v>
      </c>
      <c r="B242" s="10">
        <f t="shared" si="34"/>
        <v>4.8736694390230983</v>
      </c>
      <c r="C242" s="11">
        <f t="shared" si="33"/>
        <v>-6.828244777695665</v>
      </c>
    </row>
    <row r="243" spans="1:3" ht="14" x14ac:dyDescent="0.2">
      <c r="A243" s="9">
        <v>120.48</v>
      </c>
      <c r="B243" s="10">
        <f t="shared" si="34"/>
        <v>4.7914837640515833</v>
      </c>
      <c r="C243" s="11">
        <f t="shared" si="33"/>
        <v>-6.5148108282236183</v>
      </c>
    </row>
    <row r="244" spans="1:3" ht="14" x14ac:dyDescent="0.2">
      <c r="A244" s="9">
        <v>2.56</v>
      </c>
      <c r="B244" s="10">
        <f t="shared" si="34"/>
        <v>0.94000725849147115</v>
      </c>
      <c r="C244" s="11">
        <f t="shared" si="33"/>
        <v>-4.0749239434372857</v>
      </c>
    </row>
    <row r="245" spans="1:3" ht="14" x14ac:dyDescent="0.2">
      <c r="A245" s="9">
        <v>25.47</v>
      </c>
      <c r="B245" s="10">
        <f t="shared" si="34"/>
        <v>3.2375012889913655</v>
      </c>
      <c r="C245" s="11">
        <f t="shared" si="33"/>
        <v>-5.1701246055206651</v>
      </c>
    </row>
    <row r="246" spans="1:3" ht="14" x14ac:dyDescent="0.2">
      <c r="A246" s="9">
        <v>7.73</v>
      </c>
      <c r="B246" s="10">
        <f t="shared" si="34"/>
        <v>2.0451088625993306</v>
      </c>
      <c r="C246" s="11">
        <f t="shared" si="33"/>
        <v>-4.9029769648047248</v>
      </c>
    </row>
    <row r="247" spans="1:3" ht="14" x14ac:dyDescent="0.2">
      <c r="A247" s="9">
        <v>12.59</v>
      </c>
      <c r="B247" s="10">
        <f t="shared" si="34"/>
        <v>2.5329028480562559</v>
      </c>
      <c r="C247" s="11">
        <f t="shared" si="33"/>
        <v>-5.2380275999705086</v>
      </c>
    </row>
    <row r="248" spans="1:3" ht="14" x14ac:dyDescent="0.2">
      <c r="A248" s="9">
        <v>73.36</v>
      </c>
      <c r="B248" s="10">
        <f t="shared" si="34"/>
        <v>4.295378827948209</v>
      </c>
      <c r="C248" s="11">
        <f t="shared" si="33"/>
        <v>-5.6502801717815929</v>
      </c>
    </row>
    <row r="249" spans="1:3" ht="14" x14ac:dyDescent="0.2">
      <c r="A249" s="9">
        <v>82.06</v>
      </c>
      <c r="B249" s="10">
        <f t="shared" si="34"/>
        <v>4.4074506870140402</v>
      </c>
      <c r="C249" s="11">
        <f t="shared" si="33"/>
        <v>-5.7998272801599828</v>
      </c>
    </row>
    <row r="250" spans="1:3" ht="14" x14ac:dyDescent="0.2">
      <c r="A250" s="9">
        <v>101.84</v>
      </c>
      <c r="B250" s="10">
        <f t="shared" si="34"/>
        <v>4.6234029542491513</v>
      </c>
      <c r="C250" s="11">
        <f t="shared" si="33"/>
        <v>-3.6306635489742711</v>
      </c>
    </row>
    <row r="251" spans="1:3" ht="14" x14ac:dyDescent="0.2">
      <c r="A251" s="9">
        <v>1.64</v>
      </c>
      <c r="B251" s="10">
        <f t="shared" si="34"/>
        <v>0.494696241836107</v>
      </c>
      <c r="C251" s="11">
        <f t="shared" si="33"/>
        <v>-3.8906871003897781</v>
      </c>
    </row>
    <row r="252" spans="1:3" ht="14" x14ac:dyDescent="0.2">
      <c r="A252" s="9">
        <v>3.04</v>
      </c>
      <c r="B252" s="10">
        <f t="shared" si="34"/>
        <v>1.1118575154181303</v>
      </c>
      <c r="C252" s="11">
        <f t="shared" si="33"/>
        <v>-4.1713187527249422</v>
      </c>
    </row>
    <row r="253" spans="1:3" ht="14" x14ac:dyDescent="0.2">
      <c r="A253" s="9">
        <v>94.88</v>
      </c>
      <c r="B253" s="10">
        <f t="shared" si="34"/>
        <v>4.5526129352494156</v>
      </c>
      <c r="C253" s="11">
        <f t="shared" si="33"/>
        <v>-3.9546151729022156</v>
      </c>
    </row>
    <row r="254" spans="1:3" ht="14" x14ac:dyDescent="0.2">
      <c r="A254" s="9">
        <v>6.78</v>
      </c>
      <c r="B254" s="10">
        <f t="shared" si="34"/>
        <v>1.9139771019523042</v>
      </c>
      <c r="C254" s="11">
        <f t="shared" si="33"/>
        <v>-4.7877224465827455</v>
      </c>
    </row>
    <row r="255" spans="1:3" ht="14" x14ac:dyDescent="0.2">
      <c r="A255" s="9">
        <v>28.78</v>
      </c>
      <c r="B255" s="10">
        <f t="shared" si="34"/>
        <v>3.3596807014592218</v>
      </c>
      <c r="C255" s="11">
        <f t="shared" si="33"/>
        <v>-5.1411024636509799</v>
      </c>
    </row>
    <row r="256" spans="1:3" ht="14" x14ac:dyDescent="0.2">
      <c r="A256" s="9">
        <v>41.39</v>
      </c>
      <c r="B256" s="10">
        <f t="shared" si="34"/>
        <v>3.7230393057606412</v>
      </c>
      <c r="C256" s="11">
        <f t="shared" si="33"/>
        <v>-5.1572392365118489</v>
      </c>
    </row>
    <row r="257" spans="1:3" ht="14" x14ac:dyDescent="0.2">
      <c r="A257" s="9">
        <v>96.3</v>
      </c>
      <c r="B257" s="10">
        <f t="shared" si="34"/>
        <v>4.5674683188040799</v>
      </c>
      <c r="C257" s="11">
        <f t="shared" si="33"/>
        <v>-3.7767715243251501</v>
      </c>
    </row>
    <row r="258" spans="1:3" ht="14" x14ac:dyDescent="0.2">
      <c r="A258" s="9">
        <v>20.48</v>
      </c>
      <c r="B258" s="10">
        <f t="shared" si="34"/>
        <v>3.0194488001713071</v>
      </c>
      <c r="C258" s="11">
        <f t="shared" ref="C258:C321" si="35">LN((NORMDIST(B258,$F$45,$G$45,0)*$H$45+NORMDIST(B258,$F$46,$G$46,0)*$H$46+NORMDIST(B258,$F$47,$G$47,0)*$H$47)/A258)</f>
        <v>-5.2357405673221677</v>
      </c>
    </row>
    <row r="259" spans="1:3" ht="14" x14ac:dyDescent="0.2">
      <c r="A259" s="9">
        <v>7.55</v>
      </c>
      <c r="B259" s="10">
        <f t="shared" ref="B259:B322" si="36">LN(A259)</f>
        <v>2.0215475632609334</v>
      </c>
      <c r="C259" s="11">
        <f t="shared" si="35"/>
        <v>-4.8824423721445696</v>
      </c>
    </row>
    <row r="260" spans="1:3" ht="14" x14ac:dyDescent="0.2">
      <c r="A260" s="9">
        <v>95.62</v>
      </c>
      <c r="B260" s="10">
        <f t="shared" si="36"/>
        <v>4.5603820031979572</v>
      </c>
      <c r="C260" s="11">
        <f t="shared" si="35"/>
        <v>-3.8548717122030824</v>
      </c>
    </row>
    <row r="261" spans="1:3" ht="14" x14ac:dyDescent="0.2">
      <c r="A261" s="9">
        <v>95.28</v>
      </c>
      <c r="B261" s="10">
        <f t="shared" si="36"/>
        <v>4.5568199250470443</v>
      </c>
      <c r="C261" s="11">
        <f t="shared" si="35"/>
        <v>-3.8988144653156618</v>
      </c>
    </row>
    <row r="262" spans="1:3" ht="14" x14ac:dyDescent="0.2">
      <c r="A262" s="9">
        <v>41.11</v>
      </c>
      <c r="B262" s="10">
        <f t="shared" si="36"/>
        <v>3.7162514009097869</v>
      </c>
      <c r="C262" s="11">
        <f t="shared" si="35"/>
        <v>-5.1550952079563679</v>
      </c>
    </row>
    <row r="263" spans="1:3" ht="14" x14ac:dyDescent="0.2">
      <c r="A263" s="9">
        <v>97.62</v>
      </c>
      <c r="B263" s="10">
        <f t="shared" si="36"/>
        <v>4.5810823904590015</v>
      </c>
      <c r="C263" s="11">
        <f t="shared" si="35"/>
        <v>-3.6629819881669521</v>
      </c>
    </row>
    <row r="264" spans="1:3" ht="14" x14ac:dyDescent="0.2">
      <c r="A264" s="9">
        <v>47.09</v>
      </c>
      <c r="B264" s="10">
        <f t="shared" si="36"/>
        <v>3.8520606642554633</v>
      </c>
      <c r="C264" s="11">
        <f t="shared" si="35"/>
        <v>-5.2134866355537834</v>
      </c>
    </row>
    <row r="265" spans="1:3" ht="14" x14ac:dyDescent="0.2">
      <c r="A265" s="9">
        <v>96.06</v>
      </c>
      <c r="B265" s="10">
        <f t="shared" si="36"/>
        <v>4.5649729962366781</v>
      </c>
      <c r="C265" s="11">
        <f t="shared" si="35"/>
        <v>-3.8028354689800423</v>
      </c>
    </row>
    <row r="266" spans="1:3" ht="14" x14ac:dyDescent="0.2">
      <c r="A266" s="9">
        <v>149.93</v>
      </c>
      <c r="B266" s="10">
        <f t="shared" si="36"/>
        <v>5.0101685185068119</v>
      </c>
      <c r="C266" s="11">
        <f t="shared" si="35"/>
        <v>-7.2095799127462055</v>
      </c>
    </row>
    <row r="267" spans="1:3" ht="14" x14ac:dyDescent="0.2">
      <c r="A267" s="9">
        <v>25.76</v>
      </c>
      <c r="B267" s="10">
        <f t="shared" si="36"/>
        <v>3.2488229012361529</v>
      </c>
      <c r="C267" s="11">
        <f t="shared" si="35"/>
        <v>-5.1670021512316904</v>
      </c>
    </row>
    <row r="268" spans="1:3" ht="14" x14ac:dyDescent="0.2">
      <c r="A268" s="9">
        <v>130.88999999999999</v>
      </c>
      <c r="B268" s="10">
        <f t="shared" si="36"/>
        <v>4.8743572758036278</v>
      </c>
      <c r="C268" s="11">
        <f t="shared" si="35"/>
        <v>-6.8300919346657807</v>
      </c>
    </row>
    <row r="269" spans="1:3" ht="14" x14ac:dyDescent="0.2">
      <c r="A269" s="9">
        <v>92.07</v>
      </c>
      <c r="B269" s="10">
        <f t="shared" si="36"/>
        <v>4.5225491572997543</v>
      </c>
      <c r="C269" s="11">
        <f t="shared" si="35"/>
        <v>-4.4597903020042384</v>
      </c>
    </row>
    <row r="270" spans="1:3" ht="14" x14ac:dyDescent="0.2">
      <c r="A270" s="9">
        <v>98.13</v>
      </c>
      <c r="B270" s="10">
        <f t="shared" si="36"/>
        <v>4.5862931302184018</v>
      </c>
      <c r="C270" s="11">
        <f t="shared" si="35"/>
        <v>-3.6324533813206958</v>
      </c>
    </row>
    <row r="271" spans="1:3" ht="14" x14ac:dyDescent="0.2">
      <c r="A271" s="9">
        <v>110.87</v>
      </c>
      <c r="B271" s="10">
        <f t="shared" si="36"/>
        <v>4.7083583437842602</v>
      </c>
      <c r="C271" s="11">
        <f t="shared" si="35"/>
        <v>-4.973032465905586</v>
      </c>
    </row>
    <row r="272" spans="1:3" ht="14" x14ac:dyDescent="0.2">
      <c r="A272" s="9">
        <v>80.98</v>
      </c>
      <c r="B272" s="10">
        <f t="shared" si="36"/>
        <v>4.3942022106040151</v>
      </c>
      <c r="C272" s="11">
        <f t="shared" si="35"/>
        <v>-5.7914802882191232</v>
      </c>
    </row>
    <row r="273" spans="1:3" ht="14" x14ac:dyDescent="0.2">
      <c r="A273" s="9">
        <v>100.62</v>
      </c>
      <c r="B273" s="10">
        <f t="shared" si="36"/>
        <v>4.6113510450631727</v>
      </c>
      <c r="C273" s="11">
        <f t="shared" si="35"/>
        <v>-3.5894278478247639</v>
      </c>
    </row>
    <row r="274" spans="1:3" ht="14" x14ac:dyDescent="0.2">
      <c r="A274" s="9">
        <v>95.59</v>
      </c>
      <c r="B274" s="10">
        <f t="shared" si="36"/>
        <v>4.560068212075671</v>
      </c>
      <c r="C274" s="11">
        <f t="shared" si="35"/>
        <v>-3.8586187894066666</v>
      </c>
    </row>
    <row r="275" spans="1:3" ht="14" x14ac:dyDescent="0.2">
      <c r="A275" s="9">
        <v>10.29</v>
      </c>
      <c r="B275" s="10">
        <f t="shared" si="36"/>
        <v>2.3311725498459581</v>
      </c>
      <c r="C275" s="11">
        <f t="shared" si="35"/>
        <v>-5.1297972314416729</v>
      </c>
    </row>
    <row r="276" spans="1:3" ht="14" x14ac:dyDescent="0.2">
      <c r="A276" s="9">
        <v>142.13</v>
      </c>
      <c r="B276" s="10">
        <f t="shared" si="36"/>
        <v>4.9567421317509206</v>
      </c>
      <c r="C276" s="11">
        <f t="shared" si="35"/>
        <v>-7.0558622080994731</v>
      </c>
    </row>
    <row r="277" spans="1:3" ht="14" x14ac:dyDescent="0.2">
      <c r="A277" s="9">
        <v>64.11</v>
      </c>
      <c r="B277" s="10">
        <f t="shared" si="36"/>
        <v>4.1606003579991659</v>
      </c>
      <c r="C277" s="11">
        <f t="shared" si="35"/>
        <v>-5.4758602144436797</v>
      </c>
    </row>
    <row r="278" spans="1:3" ht="14" x14ac:dyDescent="0.2">
      <c r="A278" s="9">
        <v>6.06</v>
      </c>
      <c r="B278" s="10">
        <f t="shared" si="36"/>
        <v>1.8017098000812231</v>
      </c>
      <c r="C278" s="11">
        <f t="shared" si="35"/>
        <v>-4.6891077107424781</v>
      </c>
    </row>
    <row r="279" spans="1:3" ht="14" x14ac:dyDescent="0.2">
      <c r="A279" s="9">
        <v>105.47</v>
      </c>
      <c r="B279" s="10">
        <f t="shared" si="36"/>
        <v>4.6584265522885229</v>
      </c>
      <c r="C279" s="11">
        <f t="shared" si="35"/>
        <v>-3.9759240319456799</v>
      </c>
    </row>
    <row r="280" spans="1:3" ht="14" x14ac:dyDescent="0.2">
      <c r="A280" s="9">
        <v>98.32</v>
      </c>
      <c r="B280" s="10">
        <f t="shared" si="36"/>
        <v>4.5882274652577797</v>
      </c>
      <c r="C280" s="11">
        <f t="shared" si="35"/>
        <v>-3.6229894972186183</v>
      </c>
    </row>
    <row r="281" spans="1:3" ht="14" x14ac:dyDescent="0.2">
      <c r="A281" s="9">
        <v>96.04</v>
      </c>
      <c r="B281" s="10">
        <f t="shared" si="36"/>
        <v>4.5647647713530528</v>
      </c>
      <c r="C281" s="11">
        <f t="shared" si="35"/>
        <v>-3.8050816112761461</v>
      </c>
    </row>
    <row r="282" spans="1:3" ht="14" x14ac:dyDescent="0.2">
      <c r="A282" s="9">
        <v>68.209999999999994</v>
      </c>
      <c r="B282" s="10">
        <f t="shared" si="36"/>
        <v>4.2225911816666279</v>
      </c>
      <c r="C282" s="11">
        <f t="shared" si="35"/>
        <v>-5.5514626287364823</v>
      </c>
    </row>
    <row r="283" spans="1:3" ht="14" x14ac:dyDescent="0.2">
      <c r="A283" s="9">
        <v>119.93</v>
      </c>
      <c r="B283" s="10">
        <f t="shared" si="36"/>
        <v>4.7869082392436297</v>
      </c>
      <c r="C283" s="11">
        <f t="shared" si="35"/>
        <v>-6.4771513048120779</v>
      </c>
    </row>
    <row r="284" spans="1:3" ht="14" x14ac:dyDescent="0.2">
      <c r="A284" s="9">
        <v>103.22</v>
      </c>
      <c r="B284" s="10">
        <f t="shared" si="36"/>
        <v>4.6368626327205815</v>
      </c>
      <c r="C284" s="11">
        <f t="shared" si="35"/>
        <v>-3.7241632294686977</v>
      </c>
    </row>
    <row r="285" spans="1:3" ht="14" x14ac:dyDescent="0.2">
      <c r="A285" s="9">
        <v>21.25</v>
      </c>
      <c r="B285" s="10">
        <f t="shared" si="36"/>
        <v>3.0563568953704259</v>
      </c>
      <c r="C285" s="11">
        <f t="shared" si="35"/>
        <v>-5.2248862494640553</v>
      </c>
    </row>
    <row r="286" spans="1:3" ht="14" x14ac:dyDescent="0.2">
      <c r="A286" s="9">
        <v>124.19</v>
      </c>
      <c r="B286" s="10">
        <f t="shared" si="36"/>
        <v>4.8218126509599415</v>
      </c>
      <c r="C286" s="11">
        <f t="shared" si="35"/>
        <v>-6.675560001447681</v>
      </c>
    </row>
    <row r="287" spans="1:3" ht="14" x14ac:dyDescent="0.2">
      <c r="A287" s="9">
        <v>92.99</v>
      </c>
      <c r="B287" s="10">
        <f t="shared" si="36"/>
        <v>4.5324919604901055</v>
      </c>
      <c r="C287" s="11">
        <f t="shared" si="35"/>
        <v>-4.2746855621140121</v>
      </c>
    </row>
    <row r="288" spans="1:3" ht="14" x14ac:dyDescent="0.2">
      <c r="A288" s="9">
        <v>82.69</v>
      </c>
      <c r="B288" s="10">
        <f t="shared" si="36"/>
        <v>4.4150986757340753</v>
      </c>
      <c r="C288" s="11">
        <f t="shared" si="35"/>
        <v>-5.7989225733780474</v>
      </c>
    </row>
    <row r="289" spans="1:3" ht="14" x14ac:dyDescent="0.2">
      <c r="A289" s="9">
        <v>10.08</v>
      </c>
      <c r="B289" s="10">
        <f t="shared" si="36"/>
        <v>2.3105532626432224</v>
      </c>
      <c r="C289" s="11">
        <f t="shared" si="35"/>
        <v>-5.1156641324184262</v>
      </c>
    </row>
    <row r="290" spans="1:3" ht="14" x14ac:dyDescent="0.2">
      <c r="A290" s="9">
        <v>31.69</v>
      </c>
      <c r="B290" s="10">
        <f t="shared" si="36"/>
        <v>3.4560011737028296</v>
      </c>
      <c r="C290" s="11">
        <f t="shared" si="35"/>
        <v>-5.1279716281051391</v>
      </c>
    </row>
    <row r="291" spans="1:3" ht="14" x14ac:dyDescent="0.2">
      <c r="A291" s="9">
        <v>5.74</v>
      </c>
      <c r="B291" s="10">
        <f t="shared" si="36"/>
        <v>1.747459210331475</v>
      </c>
      <c r="C291" s="11">
        <f t="shared" si="35"/>
        <v>-4.6421793184359901</v>
      </c>
    </row>
    <row r="292" spans="1:3" ht="14" x14ac:dyDescent="0.2">
      <c r="A292" s="9">
        <v>105.74</v>
      </c>
      <c r="B292" s="10">
        <f t="shared" si="36"/>
        <v>4.6609832508073037</v>
      </c>
      <c r="C292" s="11">
        <f t="shared" si="35"/>
        <v>-4.0138136499419881</v>
      </c>
    </row>
    <row r="293" spans="1:3" ht="14" x14ac:dyDescent="0.2">
      <c r="A293" s="9">
        <v>116.9</v>
      </c>
      <c r="B293" s="10">
        <f t="shared" si="36"/>
        <v>4.761318868478023</v>
      </c>
      <c r="C293" s="11">
        <f t="shared" si="35"/>
        <v>-6.1566358560403422</v>
      </c>
    </row>
    <row r="294" spans="1:3" ht="14" x14ac:dyDescent="0.2">
      <c r="A294" s="9">
        <v>109.5</v>
      </c>
      <c r="B294" s="10">
        <f t="shared" si="36"/>
        <v>4.6959245492565556</v>
      </c>
      <c r="C294" s="11">
        <f t="shared" si="35"/>
        <v>-4.6821732733397408</v>
      </c>
    </row>
    <row r="295" spans="1:3" ht="14" x14ac:dyDescent="0.2">
      <c r="A295" s="9">
        <v>10.07</v>
      </c>
      <c r="B295" s="10">
        <f t="shared" si="36"/>
        <v>2.3095607067304709</v>
      </c>
      <c r="C295" s="11">
        <f t="shared" si="35"/>
        <v>-5.1149719569740286</v>
      </c>
    </row>
    <row r="296" spans="1:3" ht="14" x14ac:dyDescent="0.2">
      <c r="A296" s="9">
        <v>9.1999999999999993</v>
      </c>
      <c r="B296" s="10">
        <f t="shared" si="36"/>
        <v>2.2192034840549946</v>
      </c>
      <c r="C296" s="11">
        <f t="shared" si="35"/>
        <v>-5.0479274941591434</v>
      </c>
    </row>
    <row r="297" spans="1:3" ht="14" x14ac:dyDescent="0.2">
      <c r="A297" s="9">
        <v>105.53</v>
      </c>
      <c r="B297" s="10">
        <f t="shared" si="36"/>
        <v>4.6589952726829988</v>
      </c>
      <c r="C297" s="11">
        <f t="shared" si="35"/>
        <v>-3.9842093075615002</v>
      </c>
    </row>
    <row r="298" spans="1:3" ht="14" x14ac:dyDescent="0.2">
      <c r="A298" s="9">
        <v>144.32</v>
      </c>
      <c r="B298" s="10">
        <f t="shared" si="36"/>
        <v>4.9720330563143138</v>
      </c>
      <c r="C298" s="11">
        <f t="shared" si="35"/>
        <v>-7.0992460783485152</v>
      </c>
    </row>
    <row r="299" spans="1:3" ht="14" x14ac:dyDescent="0.2">
      <c r="A299" s="9">
        <v>13.57</v>
      </c>
      <c r="B299" s="10">
        <f t="shared" si="36"/>
        <v>2.6078614738467776</v>
      </c>
      <c r="C299" s="11">
        <f t="shared" si="35"/>
        <v>-5.2617468105264908</v>
      </c>
    </row>
    <row r="300" spans="1:3" ht="14" x14ac:dyDescent="0.2">
      <c r="A300" s="9">
        <v>124.07</v>
      </c>
      <c r="B300" s="10">
        <f t="shared" si="36"/>
        <v>4.8208459224547804</v>
      </c>
      <c r="C300" s="11">
        <f t="shared" si="35"/>
        <v>-6.6719582711188403</v>
      </c>
    </row>
    <row r="301" spans="1:3" ht="14" x14ac:dyDescent="0.2">
      <c r="A301" s="9">
        <v>4.16</v>
      </c>
      <c r="B301" s="10">
        <f t="shared" si="36"/>
        <v>1.4255150742731719</v>
      </c>
      <c r="C301" s="11">
        <f t="shared" si="35"/>
        <v>-4.3826571640103671</v>
      </c>
    </row>
    <row r="302" spans="1:3" ht="14" x14ac:dyDescent="0.2">
      <c r="A302" s="9">
        <v>107.87</v>
      </c>
      <c r="B302" s="10">
        <f t="shared" si="36"/>
        <v>4.6809267983873379</v>
      </c>
      <c r="C302" s="11">
        <f t="shared" si="35"/>
        <v>-4.3635005312163422</v>
      </c>
    </row>
    <row r="303" spans="1:3" ht="14" x14ac:dyDescent="0.2">
      <c r="A303" s="9">
        <v>92.32</v>
      </c>
      <c r="B303" s="10">
        <f t="shared" si="36"/>
        <v>4.5252608027597896</v>
      </c>
      <c r="C303" s="11">
        <f t="shared" si="35"/>
        <v>-4.407915573262545</v>
      </c>
    </row>
    <row r="304" spans="1:3" ht="14" x14ac:dyDescent="0.2">
      <c r="A304" s="9">
        <v>71.61</v>
      </c>
      <c r="B304" s="10">
        <f t="shared" si="36"/>
        <v>4.2712347290188486</v>
      </c>
      <c r="C304" s="11">
        <f t="shared" si="35"/>
        <v>-5.6162949348548068</v>
      </c>
    </row>
    <row r="305" spans="1:3" ht="14" x14ac:dyDescent="0.2">
      <c r="A305" s="9">
        <v>6.23</v>
      </c>
      <c r="B305" s="10">
        <f t="shared" si="36"/>
        <v>1.8293763327993617</v>
      </c>
      <c r="C305" s="11">
        <f t="shared" si="35"/>
        <v>-4.7132637938346322</v>
      </c>
    </row>
    <row r="306" spans="1:3" ht="14" x14ac:dyDescent="0.2">
      <c r="A306" s="9">
        <v>95.8</v>
      </c>
      <c r="B306" s="10">
        <f t="shared" si="36"/>
        <v>4.5622626849768144</v>
      </c>
      <c r="C306" s="11">
        <f t="shared" si="35"/>
        <v>-3.8329217780462153</v>
      </c>
    </row>
    <row r="307" spans="1:3" ht="14" x14ac:dyDescent="0.2">
      <c r="A307" s="9">
        <v>92.2</v>
      </c>
      <c r="B307" s="10">
        <f t="shared" si="36"/>
        <v>4.5239601305625481</v>
      </c>
      <c r="C307" s="11">
        <f t="shared" si="35"/>
        <v>-4.4326812002532794</v>
      </c>
    </row>
    <row r="308" spans="1:3" ht="14" x14ac:dyDescent="0.2">
      <c r="A308" s="9">
        <v>101.81</v>
      </c>
      <c r="B308" s="10">
        <f t="shared" si="36"/>
        <v>4.6231083311191048</v>
      </c>
      <c r="C308" s="11">
        <f t="shared" si="35"/>
        <v>-3.6291752120938443</v>
      </c>
    </row>
    <row r="309" spans="1:3" ht="14" x14ac:dyDescent="0.2">
      <c r="A309" s="9">
        <v>102.97</v>
      </c>
      <c r="B309" s="10">
        <f t="shared" si="36"/>
        <v>4.6344376836686596</v>
      </c>
      <c r="C309" s="11">
        <f t="shared" si="35"/>
        <v>-3.7036476002023435</v>
      </c>
    </row>
    <row r="310" spans="1:3" ht="14" x14ac:dyDescent="0.2">
      <c r="A310" s="9">
        <v>71.84</v>
      </c>
      <c r="B310" s="10">
        <f t="shared" si="36"/>
        <v>4.2744414239939443</v>
      </c>
      <c r="C310" s="11">
        <f t="shared" si="35"/>
        <v>-5.6207397522499596</v>
      </c>
    </row>
    <row r="311" spans="1:3" ht="14" x14ac:dyDescent="0.2">
      <c r="A311" s="9">
        <v>8.92</v>
      </c>
      <c r="B311" s="10">
        <f t="shared" si="36"/>
        <v>2.1882959465919178</v>
      </c>
      <c r="C311" s="11">
        <f t="shared" si="35"/>
        <v>-5.023422746276192</v>
      </c>
    </row>
    <row r="312" spans="1:3" ht="14" x14ac:dyDescent="0.2">
      <c r="A312" s="9">
        <v>100.66</v>
      </c>
      <c r="B312" s="10">
        <f t="shared" si="36"/>
        <v>4.611748501348214</v>
      </c>
      <c r="C312" s="11">
        <f t="shared" si="35"/>
        <v>-3.5901447365688171</v>
      </c>
    </row>
    <row r="313" spans="1:3" ht="14" x14ac:dyDescent="0.2">
      <c r="A313" s="9">
        <v>18.73</v>
      </c>
      <c r="B313" s="10">
        <f t="shared" si="36"/>
        <v>2.9301265164559971</v>
      </c>
      <c r="C313" s="11">
        <f t="shared" si="35"/>
        <v>-5.2587859677414883</v>
      </c>
    </row>
    <row r="314" spans="1:3" ht="14" x14ac:dyDescent="0.2">
      <c r="A314" s="9">
        <v>0.88</v>
      </c>
      <c r="B314" s="10">
        <f t="shared" si="36"/>
        <v>-0.12783337150988489</v>
      </c>
      <c r="C314" s="11">
        <f t="shared" si="35"/>
        <v>-3.7924740547940492</v>
      </c>
    </row>
    <row r="315" spans="1:3" ht="14" x14ac:dyDescent="0.2">
      <c r="A315" s="9">
        <v>53.1</v>
      </c>
      <c r="B315" s="10">
        <f t="shared" si="36"/>
        <v>3.9721769282478934</v>
      </c>
      <c r="C315" s="11">
        <f t="shared" si="35"/>
        <v>-5.2935354543908089</v>
      </c>
    </row>
    <row r="316" spans="1:3" ht="14" x14ac:dyDescent="0.2">
      <c r="A316" s="9">
        <v>97.38</v>
      </c>
      <c r="B316" s="10">
        <f t="shared" si="36"/>
        <v>4.5786208507545547</v>
      </c>
      <c r="C316" s="11">
        <f t="shared" si="35"/>
        <v>-3.679938685898815</v>
      </c>
    </row>
    <row r="317" spans="1:3" ht="14" x14ac:dyDescent="0.2">
      <c r="A317" s="9">
        <v>108.84</v>
      </c>
      <c r="B317" s="10">
        <f t="shared" si="36"/>
        <v>4.6898789139150452</v>
      </c>
      <c r="C317" s="11">
        <f t="shared" si="35"/>
        <v>-4.5487452722542789</v>
      </c>
    </row>
    <row r="318" spans="1:3" ht="14" x14ac:dyDescent="0.2">
      <c r="A318" s="9">
        <v>28.94</v>
      </c>
      <c r="B318" s="10">
        <f t="shared" si="36"/>
        <v>3.3652247212033379</v>
      </c>
      <c r="C318" s="11">
        <f t="shared" si="35"/>
        <v>-5.1400791098017908</v>
      </c>
    </row>
    <row r="319" spans="1:3" ht="14" x14ac:dyDescent="0.2">
      <c r="A319" s="9">
        <v>93.65</v>
      </c>
      <c r="B319" s="10">
        <f t="shared" si="36"/>
        <v>4.5395644288900971</v>
      </c>
      <c r="C319" s="11">
        <f t="shared" si="35"/>
        <v>-4.1528890427676108</v>
      </c>
    </row>
    <row r="320" spans="1:3" ht="14" x14ac:dyDescent="0.2">
      <c r="A320" s="9">
        <v>95.08</v>
      </c>
      <c r="B320" s="10">
        <f t="shared" si="36"/>
        <v>4.5547186424919932</v>
      </c>
      <c r="C320" s="11">
        <f t="shared" si="35"/>
        <v>-3.9261649875061062</v>
      </c>
    </row>
    <row r="321" spans="1:3" ht="14" x14ac:dyDescent="0.2">
      <c r="A321" s="9">
        <v>16.7</v>
      </c>
      <c r="B321" s="10">
        <f t="shared" si="36"/>
        <v>2.8154087194227095</v>
      </c>
      <c r="C321" s="11">
        <f t="shared" si="35"/>
        <v>-5.2772424166812577</v>
      </c>
    </row>
    <row r="322" spans="1:3" ht="14" x14ac:dyDescent="0.2">
      <c r="A322" s="9">
        <v>84.93</v>
      </c>
      <c r="B322" s="10">
        <f t="shared" si="36"/>
        <v>4.4418273877919177</v>
      </c>
      <c r="C322" s="11">
        <f t="shared" ref="C322:C385" si="37">LN((NORMDIST(B322,$F$45,$G$45,0)*$H$45+NORMDIST(B322,$F$46,$G$46,0)*$H$46+NORMDIST(B322,$F$47,$G$47,0)*$H$47)/A322)</f>
        <v>-5.7285618631022519</v>
      </c>
    </row>
    <row r="323" spans="1:3" ht="14" x14ac:dyDescent="0.2">
      <c r="A323" s="9">
        <v>111.68</v>
      </c>
      <c r="B323" s="10">
        <f t="shared" ref="B323:B386" si="38">LN(A323)</f>
        <v>4.7156376390140622</v>
      </c>
      <c r="C323" s="11">
        <f t="shared" si="37"/>
        <v>-5.1500280241965841</v>
      </c>
    </row>
    <row r="324" spans="1:3" ht="14" x14ac:dyDescent="0.2">
      <c r="A324" s="9">
        <v>1.6</v>
      </c>
      <c r="B324" s="10">
        <f t="shared" si="38"/>
        <v>0.47000362924573563</v>
      </c>
      <c r="C324" s="11">
        <f t="shared" si="37"/>
        <v>-3.8832509381607565</v>
      </c>
    </row>
    <row r="325" spans="1:3" ht="14" x14ac:dyDescent="0.2">
      <c r="A325" s="9">
        <v>8.17</v>
      </c>
      <c r="B325" s="10">
        <f t="shared" si="38"/>
        <v>2.1004689088719113</v>
      </c>
      <c r="C325" s="11">
        <f t="shared" si="37"/>
        <v>-4.9506055814426997</v>
      </c>
    </row>
    <row r="326" spans="1:3" ht="14" x14ac:dyDescent="0.2">
      <c r="A326" s="9">
        <v>97.05</v>
      </c>
      <c r="B326" s="10">
        <f t="shared" si="38"/>
        <v>4.5752263096150196</v>
      </c>
      <c r="C326" s="11">
        <f t="shared" si="37"/>
        <v>-3.705964524048142</v>
      </c>
    </row>
    <row r="327" spans="1:3" ht="14" x14ac:dyDescent="0.2">
      <c r="A327" s="9">
        <v>139.38999999999999</v>
      </c>
      <c r="B327" s="10">
        <f t="shared" si="38"/>
        <v>4.9372757597417953</v>
      </c>
      <c r="C327" s="11">
        <f t="shared" si="37"/>
        <v>-7.0013401856669919</v>
      </c>
    </row>
    <row r="328" spans="1:3" ht="14" x14ac:dyDescent="0.2">
      <c r="A328" s="9">
        <v>44.75</v>
      </c>
      <c r="B328" s="10">
        <f t="shared" si="38"/>
        <v>3.8010914447208646</v>
      </c>
      <c r="C328" s="11">
        <f t="shared" si="37"/>
        <v>-5.1876880099551146</v>
      </c>
    </row>
    <row r="329" spans="1:3" ht="14" x14ac:dyDescent="0.2">
      <c r="A329" s="9">
        <v>100.68</v>
      </c>
      <c r="B329" s="10">
        <f t="shared" si="38"/>
        <v>4.6119471702671149</v>
      </c>
      <c r="C329" s="11">
        <f t="shared" si="37"/>
        <v>-3.5905195224205251</v>
      </c>
    </row>
    <row r="330" spans="1:3" ht="14" x14ac:dyDescent="0.2">
      <c r="A330" s="9">
        <v>114.73</v>
      </c>
      <c r="B330" s="10">
        <f t="shared" si="38"/>
        <v>4.7425815418110515</v>
      </c>
      <c r="C330" s="11">
        <f t="shared" si="37"/>
        <v>-5.7915877021110296</v>
      </c>
    </row>
    <row r="331" spans="1:3" ht="14" x14ac:dyDescent="0.2">
      <c r="A331" s="9">
        <v>14.84</v>
      </c>
      <c r="B331" s="10">
        <f t="shared" si="38"/>
        <v>2.6973262377392344</v>
      </c>
      <c r="C331" s="11">
        <f t="shared" si="37"/>
        <v>-5.2772211052918188</v>
      </c>
    </row>
    <row r="332" spans="1:3" ht="14" x14ac:dyDescent="0.2">
      <c r="A332" s="9">
        <v>43.14</v>
      </c>
      <c r="B332" s="10">
        <f t="shared" si="38"/>
        <v>3.7644506409610101</v>
      </c>
      <c r="C332" s="11">
        <f t="shared" si="37"/>
        <v>-5.1720522992290823</v>
      </c>
    </row>
    <row r="333" spans="1:3" ht="14" x14ac:dyDescent="0.2">
      <c r="A333" s="9">
        <v>103.03</v>
      </c>
      <c r="B333" s="10">
        <f t="shared" si="38"/>
        <v>4.6350202079569769</v>
      </c>
      <c r="C333" s="11">
        <f t="shared" si="37"/>
        <v>-3.7084294821327402</v>
      </c>
    </row>
    <row r="334" spans="1:3" ht="14" x14ac:dyDescent="0.2">
      <c r="A334" s="9">
        <v>85.78</v>
      </c>
      <c r="B334" s="10">
        <f t="shared" si="38"/>
        <v>4.4517858790887344</v>
      </c>
      <c r="C334" s="11">
        <f t="shared" si="37"/>
        <v>-5.659449044705676</v>
      </c>
    </row>
    <row r="335" spans="1:3" ht="14" x14ac:dyDescent="0.2">
      <c r="A335" s="9">
        <v>96.15</v>
      </c>
      <c r="B335" s="10">
        <f t="shared" si="38"/>
        <v>4.5659094720347886</v>
      </c>
      <c r="C335" s="11">
        <f t="shared" si="37"/>
        <v>-3.7928688499577725</v>
      </c>
    </row>
    <row r="336" spans="1:3" ht="14" x14ac:dyDescent="0.2">
      <c r="A336" s="9">
        <v>99.62</v>
      </c>
      <c r="B336" s="10">
        <f t="shared" si="38"/>
        <v>4.6013629476451374</v>
      </c>
      <c r="C336" s="11">
        <f t="shared" si="37"/>
        <v>-3.5858075903202038</v>
      </c>
    </row>
    <row r="337" spans="1:3" ht="14" x14ac:dyDescent="0.2">
      <c r="A337" s="9">
        <v>150.22999999999999</v>
      </c>
      <c r="B337" s="10">
        <f t="shared" si="38"/>
        <v>5.0121674530743325</v>
      </c>
      <c r="C337" s="11">
        <f t="shared" si="37"/>
        <v>-7.2154472362557023</v>
      </c>
    </row>
    <row r="338" spans="1:3" ht="14" x14ac:dyDescent="0.2">
      <c r="A338" s="9">
        <v>89.42</v>
      </c>
      <c r="B338" s="10">
        <f t="shared" si="38"/>
        <v>4.4933443708058345</v>
      </c>
      <c r="C338" s="11">
        <f t="shared" si="37"/>
        <v>-5.0451345956611471</v>
      </c>
    </row>
    <row r="339" spans="1:3" ht="14" x14ac:dyDescent="0.2">
      <c r="A339" s="9">
        <v>12.27</v>
      </c>
      <c r="B339" s="10">
        <f t="shared" si="38"/>
        <v>2.5071572587228199</v>
      </c>
      <c r="C339" s="11">
        <f t="shared" si="37"/>
        <v>-5.2276667387417985</v>
      </c>
    </row>
    <row r="340" spans="1:3" ht="14" x14ac:dyDescent="0.2">
      <c r="A340" s="9">
        <v>103.34</v>
      </c>
      <c r="B340" s="10">
        <f t="shared" si="38"/>
        <v>4.6380245228590384</v>
      </c>
      <c r="C340" s="11">
        <f t="shared" si="37"/>
        <v>-3.7345606125769395</v>
      </c>
    </row>
    <row r="341" spans="1:3" ht="14" x14ac:dyDescent="0.2">
      <c r="A341" s="9">
        <v>99.2</v>
      </c>
      <c r="B341" s="10">
        <f t="shared" si="38"/>
        <v>4.5971380142908274</v>
      </c>
      <c r="C341" s="11">
        <f t="shared" si="37"/>
        <v>-3.5925902254446167</v>
      </c>
    </row>
    <row r="342" spans="1:3" ht="14" x14ac:dyDescent="0.2">
      <c r="A342" s="9">
        <v>5.54</v>
      </c>
      <c r="B342" s="10">
        <f t="shared" si="38"/>
        <v>1.7119945007591924</v>
      </c>
      <c r="C342" s="11">
        <f t="shared" si="37"/>
        <v>-4.6118834624072269</v>
      </c>
    </row>
    <row r="343" spans="1:3" ht="14" x14ac:dyDescent="0.2">
      <c r="A343" s="9">
        <v>23.65</v>
      </c>
      <c r="B343" s="10">
        <f t="shared" si="38"/>
        <v>3.1633631149379418</v>
      </c>
      <c r="C343" s="11">
        <f t="shared" si="37"/>
        <v>-5.1919430421760078</v>
      </c>
    </row>
    <row r="344" spans="1:3" ht="14" x14ac:dyDescent="0.2">
      <c r="A344" s="9">
        <v>45.15</v>
      </c>
      <c r="B344" s="10">
        <f t="shared" si="38"/>
        <v>3.8099902798629945</v>
      </c>
      <c r="C344" s="11">
        <f t="shared" si="37"/>
        <v>-5.191850056263605</v>
      </c>
    </row>
    <row r="345" spans="1:3" ht="14" x14ac:dyDescent="0.2">
      <c r="A345" s="9">
        <v>14.09</v>
      </c>
      <c r="B345" s="10">
        <f t="shared" si="38"/>
        <v>2.6454653259105889</v>
      </c>
      <c r="C345" s="11">
        <f t="shared" si="37"/>
        <v>-5.2699509177003572</v>
      </c>
    </row>
    <row r="346" spans="1:3" ht="14" x14ac:dyDescent="0.2">
      <c r="A346" s="9">
        <v>90.47</v>
      </c>
      <c r="B346" s="10">
        <f t="shared" si="38"/>
        <v>4.5050183040376499</v>
      </c>
      <c r="C346" s="11">
        <f t="shared" si="37"/>
        <v>-4.8105950398354702</v>
      </c>
    </row>
    <row r="347" spans="1:3" ht="14" x14ac:dyDescent="0.2">
      <c r="A347" s="9">
        <v>11.39</v>
      </c>
      <c r="B347" s="10">
        <f t="shared" si="38"/>
        <v>2.432735777459091</v>
      </c>
      <c r="C347" s="11">
        <f t="shared" si="37"/>
        <v>-5.1917162635949241</v>
      </c>
    </row>
    <row r="348" spans="1:3" ht="14" x14ac:dyDescent="0.2">
      <c r="A348" s="9">
        <v>8.39</v>
      </c>
      <c r="B348" s="10">
        <f t="shared" si="38"/>
        <v>2.127040520479115</v>
      </c>
      <c r="C348" s="11">
        <f t="shared" si="37"/>
        <v>-4.9730554624372356</v>
      </c>
    </row>
    <row r="349" spans="1:3" ht="14" x14ac:dyDescent="0.2">
      <c r="A349" s="9">
        <v>100.21</v>
      </c>
      <c r="B349" s="10">
        <f t="shared" si="38"/>
        <v>4.6072679840702371</v>
      </c>
      <c r="C349" s="11">
        <f t="shared" si="37"/>
        <v>-3.5846035277343988</v>
      </c>
    </row>
    <row r="350" spans="1:3" ht="14" x14ac:dyDescent="0.2">
      <c r="A350" s="9">
        <v>73.59</v>
      </c>
      <c r="B350" s="10">
        <f t="shared" si="38"/>
        <v>4.2985091469385077</v>
      </c>
      <c r="C350" s="11">
        <f t="shared" si="37"/>
        <v>-5.6547736665445223</v>
      </c>
    </row>
    <row r="351" spans="1:3" ht="14" x14ac:dyDescent="0.2">
      <c r="A351" s="9">
        <v>3.92</v>
      </c>
      <c r="B351" s="10">
        <f t="shared" si="38"/>
        <v>1.3660916538023711</v>
      </c>
      <c r="C351" s="11">
        <f t="shared" si="37"/>
        <v>-4.3392142615377471</v>
      </c>
    </row>
    <row r="352" spans="1:3" ht="14" x14ac:dyDescent="0.2">
      <c r="A352" s="9">
        <v>97.07</v>
      </c>
      <c r="B352" s="10">
        <f t="shared" si="38"/>
        <v>4.5754323677241349</v>
      </c>
      <c r="C352" s="11">
        <f t="shared" si="37"/>
        <v>-3.7042978606596471</v>
      </c>
    </row>
    <row r="353" spans="1:3" ht="14" x14ac:dyDescent="0.2">
      <c r="A353" s="9">
        <v>104.7</v>
      </c>
      <c r="B353" s="10">
        <f t="shared" si="38"/>
        <v>4.6510991178764911</v>
      </c>
      <c r="C353" s="11">
        <f t="shared" si="37"/>
        <v>-3.8766088202662905</v>
      </c>
    </row>
    <row r="354" spans="1:3" ht="14" x14ac:dyDescent="0.2">
      <c r="A354" s="9">
        <v>100.56</v>
      </c>
      <c r="B354" s="10">
        <f t="shared" si="38"/>
        <v>4.6107545642819918</v>
      </c>
      <c r="C354" s="11">
        <f t="shared" si="37"/>
        <v>-3.588434317381795</v>
      </c>
    </row>
    <row r="355" spans="1:3" ht="14" x14ac:dyDescent="0.2">
      <c r="A355" s="9">
        <v>9.4499999999999993</v>
      </c>
      <c r="B355" s="10">
        <f t="shared" si="38"/>
        <v>2.2460147415056513</v>
      </c>
      <c r="C355" s="11">
        <f t="shared" si="37"/>
        <v>-5.068590988604746</v>
      </c>
    </row>
    <row r="356" spans="1:3" ht="14" x14ac:dyDescent="0.2">
      <c r="A356" s="9">
        <v>60.43</v>
      </c>
      <c r="B356" s="10">
        <f t="shared" si="38"/>
        <v>4.1014856703734672</v>
      </c>
      <c r="C356" s="11">
        <f t="shared" si="37"/>
        <v>-5.411029415715797</v>
      </c>
    </row>
    <row r="357" spans="1:3" ht="14" x14ac:dyDescent="0.2">
      <c r="A357" s="9">
        <v>49.56</v>
      </c>
      <c r="B357" s="10">
        <f t="shared" si="38"/>
        <v>3.9031840567609417</v>
      </c>
      <c r="C357" s="11">
        <f t="shared" si="37"/>
        <v>-5.2442054428640272</v>
      </c>
    </row>
    <row r="358" spans="1:3" ht="14" x14ac:dyDescent="0.2">
      <c r="A358" s="9">
        <v>101.19</v>
      </c>
      <c r="B358" s="10">
        <f t="shared" si="38"/>
        <v>4.6169999377416682</v>
      </c>
      <c r="C358" s="11">
        <f t="shared" si="37"/>
        <v>-3.6037365067211766</v>
      </c>
    </row>
    <row r="359" spans="1:3" ht="14" x14ac:dyDescent="0.2">
      <c r="A359" s="9">
        <v>84.28</v>
      </c>
      <c r="B359" s="10">
        <f t="shared" si="38"/>
        <v>4.4341445889359887</v>
      </c>
      <c r="C359" s="11">
        <f t="shared" si="37"/>
        <v>-5.7633081935982311</v>
      </c>
    </row>
    <row r="360" spans="1:3" ht="14" x14ac:dyDescent="0.2">
      <c r="A360" s="9">
        <v>146.37</v>
      </c>
      <c r="B360" s="10">
        <f t="shared" si="38"/>
        <v>4.9861376624958558</v>
      </c>
      <c r="C360" s="11">
        <f t="shared" si="37"/>
        <v>-7.1396986320519371</v>
      </c>
    </row>
    <row r="361" spans="1:3" ht="14" x14ac:dyDescent="0.2">
      <c r="A361" s="9">
        <v>105.92</v>
      </c>
      <c r="B361" s="10">
        <f t="shared" si="38"/>
        <v>4.6626840921886981</v>
      </c>
      <c r="C361" s="11">
        <f t="shared" si="37"/>
        <v>-4.0399297311248183</v>
      </c>
    </row>
    <row r="362" spans="1:3" ht="14" x14ac:dyDescent="0.2">
      <c r="A362" s="9">
        <v>97.65</v>
      </c>
      <c r="B362" s="10">
        <f t="shared" si="38"/>
        <v>4.5813896573226884</v>
      </c>
      <c r="C362" s="11">
        <f t="shared" si="37"/>
        <v>-3.6609790664409423</v>
      </c>
    </row>
    <row r="363" spans="1:3" ht="14" x14ac:dyDescent="0.2">
      <c r="A363" s="9">
        <v>150.72999999999999</v>
      </c>
      <c r="B363" s="10">
        <f t="shared" si="38"/>
        <v>5.0154901568224375</v>
      </c>
      <c r="C363" s="11">
        <f t="shared" si="37"/>
        <v>-7.2252186171303938</v>
      </c>
    </row>
    <row r="364" spans="1:3" ht="14" x14ac:dyDescent="0.2">
      <c r="A364" s="9">
        <v>5.31</v>
      </c>
      <c r="B364" s="10">
        <f t="shared" si="38"/>
        <v>1.6695918352538475</v>
      </c>
      <c r="C364" s="11">
        <f t="shared" si="37"/>
        <v>-4.5761261561342419</v>
      </c>
    </row>
    <row r="365" spans="1:3" ht="14" x14ac:dyDescent="0.2">
      <c r="A365" s="9">
        <v>73.099999999999994</v>
      </c>
      <c r="B365" s="10">
        <f t="shared" si="38"/>
        <v>4.2918283667557331</v>
      </c>
      <c r="C365" s="11">
        <f t="shared" si="37"/>
        <v>-5.645207675716299</v>
      </c>
    </row>
    <row r="366" spans="1:3" ht="14" x14ac:dyDescent="0.2">
      <c r="A366" s="9">
        <v>122.85</v>
      </c>
      <c r="B366" s="10">
        <f t="shared" si="38"/>
        <v>4.8109640989671885</v>
      </c>
      <c r="C366" s="11">
        <f t="shared" si="37"/>
        <v>-6.6310077736783928</v>
      </c>
    </row>
    <row r="367" spans="1:3" ht="14" x14ac:dyDescent="0.2">
      <c r="A367" s="9">
        <v>136.5</v>
      </c>
      <c r="B367" s="10">
        <f t="shared" si="38"/>
        <v>4.9163246146250144</v>
      </c>
      <c r="C367" s="11">
        <f t="shared" si="37"/>
        <v>-6.9435386199696971</v>
      </c>
    </row>
    <row r="368" spans="1:3" ht="14" x14ac:dyDescent="0.2">
      <c r="A368" s="9">
        <v>24.18</v>
      </c>
      <c r="B368" s="10">
        <f t="shared" si="38"/>
        <v>3.1855258451866466</v>
      </c>
      <c r="C368" s="11">
        <f t="shared" si="37"/>
        <v>-5.1852226877604171</v>
      </c>
    </row>
    <row r="369" spans="1:3" ht="14" x14ac:dyDescent="0.2">
      <c r="A369" s="9">
        <v>15.36</v>
      </c>
      <c r="B369" s="10">
        <f t="shared" si="38"/>
        <v>2.7317667277195259</v>
      </c>
      <c r="C369" s="11">
        <f t="shared" si="37"/>
        <v>-5.279519167554179</v>
      </c>
    </row>
    <row r="370" spans="1:3" ht="14" x14ac:dyDescent="0.2">
      <c r="A370" s="9">
        <v>5.13</v>
      </c>
      <c r="B370" s="10">
        <f t="shared" si="38"/>
        <v>1.6351056591826783</v>
      </c>
      <c r="C370" s="11">
        <f t="shared" si="37"/>
        <v>-4.5474583676412026</v>
      </c>
    </row>
    <row r="371" spans="1:3" ht="14" x14ac:dyDescent="0.2">
      <c r="A371" s="9">
        <v>100.67</v>
      </c>
      <c r="B371" s="10">
        <f t="shared" si="38"/>
        <v>4.6118478407413317</v>
      </c>
      <c r="C371" s="11">
        <f t="shared" si="37"/>
        <v>-3.5903307683696846</v>
      </c>
    </row>
    <row r="372" spans="1:3" ht="14" x14ac:dyDescent="0.2">
      <c r="A372" s="9">
        <v>1.51</v>
      </c>
      <c r="B372" s="10">
        <f t="shared" si="38"/>
        <v>0.41210965082683298</v>
      </c>
      <c r="C372" s="11">
        <f t="shared" si="37"/>
        <v>-3.8669627089021992</v>
      </c>
    </row>
    <row r="373" spans="1:3" ht="14" x14ac:dyDescent="0.2">
      <c r="A373" s="9">
        <v>101.18</v>
      </c>
      <c r="B373" s="10">
        <f t="shared" si="38"/>
        <v>4.6169011088637903</v>
      </c>
      <c r="C373" s="11">
        <f t="shared" si="37"/>
        <v>-3.6034100112357415</v>
      </c>
    </row>
    <row r="374" spans="1:3" ht="14" x14ac:dyDescent="0.2">
      <c r="A374" s="9">
        <v>29.57</v>
      </c>
      <c r="B374" s="10">
        <f t="shared" si="38"/>
        <v>3.3867603338643857</v>
      </c>
      <c r="C374" s="11">
        <f t="shared" si="37"/>
        <v>-5.136394076973553</v>
      </c>
    </row>
    <row r="375" spans="1:3" ht="14" x14ac:dyDescent="0.2">
      <c r="A375" s="9">
        <v>2.15</v>
      </c>
      <c r="B375" s="10">
        <f t="shared" si="38"/>
        <v>0.76546784213957142</v>
      </c>
      <c r="C375" s="11">
        <f t="shared" si="37"/>
        <v>-3.9914040878590344</v>
      </c>
    </row>
    <row r="376" spans="1:3" ht="14" x14ac:dyDescent="0.2">
      <c r="A376" s="9">
        <v>4.53</v>
      </c>
      <c r="B376" s="10">
        <f t="shared" si="38"/>
        <v>1.5107219394949427</v>
      </c>
      <c r="C376" s="11">
        <f t="shared" si="37"/>
        <v>-4.4475677826366278</v>
      </c>
    </row>
    <row r="377" spans="1:3" ht="14" x14ac:dyDescent="0.2">
      <c r="A377" s="9">
        <v>102.68</v>
      </c>
      <c r="B377" s="10">
        <f t="shared" si="38"/>
        <v>4.6316173560029394</v>
      </c>
      <c r="C377" s="11">
        <f t="shared" si="37"/>
        <v>-3.6818086559946015</v>
      </c>
    </row>
    <row r="378" spans="1:3" ht="14" x14ac:dyDescent="0.2">
      <c r="A378" s="9">
        <v>6.16</v>
      </c>
      <c r="B378" s="10">
        <f t="shared" si="38"/>
        <v>1.8180767775454285</v>
      </c>
      <c r="C378" s="11">
        <f t="shared" si="37"/>
        <v>-4.70338233712451</v>
      </c>
    </row>
    <row r="379" spans="1:3" ht="14" x14ac:dyDescent="0.2">
      <c r="A379" s="9">
        <v>45.85</v>
      </c>
      <c r="B379" s="10">
        <f t="shared" si="38"/>
        <v>3.8253751987024738</v>
      </c>
      <c r="C379" s="11">
        <f t="shared" si="37"/>
        <v>-5.1993856289755405</v>
      </c>
    </row>
    <row r="380" spans="1:3" ht="14" x14ac:dyDescent="0.2">
      <c r="A380" s="9">
        <v>123.98</v>
      </c>
      <c r="B380" s="10">
        <f t="shared" si="38"/>
        <v>4.8201202622737735</v>
      </c>
      <c r="C380" s="11">
        <f t="shared" si="37"/>
        <v>-6.6692141985844229</v>
      </c>
    </row>
    <row r="381" spans="1:3" ht="14" x14ac:dyDescent="0.2">
      <c r="A381" s="9">
        <v>42.77</v>
      </c>
      <c r="B381" s="10">
        <f t="shared" si="38"/>
        <v>3.7558369222388173</v>
      </c>
      <c r="C381" s="11">
        <f t="shared" si="37"/>
        <v>-5.1687236588251277</v>
      </c>
    </row>
    <row r="382" spans="1:3" ht="14" x14ac:dyDescent="0.2">
      <c r="A382" s="9">
        <v>95.89</v>
      </c>
      <c r="B382" s="10">
        <f t="shared" si="38"/>
        <v>4.5632017011655899</v>
      </c>
      <c r="C382" s="11">
        <f t="shared" si="37"/>
        <v>-3.8222902028315104</v>
      </c>
    </row>
    <row r="383" spans="1:3" ht="14" x14ac:dyDescent="0.2">
      <c r="A383" s="9">
        <v>21.64</v>
      </c>
      <c r="B383" s="10">
        <f t="shared" si="38"/>
        <v>3.074543453978281</v>
      </c>
      <c r="C383" s="11">
        <f t="shared" si="37"/>
        <v>-5.2193699283910364</v>
      </c>
    </row>
    <row r="384" spans="1:3" ht="14" x14ac:dyDescent="0.2">
      <c r="A384" s="9">
        <v>94</v>
      </c>
      <c r="B384" s="10">
        <f t="shared" si="38"/>
        <v>4.5432947822700038</v>
      </c>
      <c r="C384" s="11">
        <f t="shared" si="37"/>
        <v>-4.0925114721977129</v>
      </c>
    </row>
    <row r="385" spans="1:3" ht="14" x14ac:dyDescent="0.2">
      <c r="A385" s="9">
        <v>112.47</v>
      </c>
      <c r="B385" s="10">
        <f t="shared" si="38"/>
        <v>4.7226865194159302</v>
      </c>
      <c r="C385" s="11">
        <f t="shared" si="37"/>
        <v>-5.3229162876575797</v>
      </c>
    </row>
    <row r="386" spans="1:3" ht="14" x14ac:dyDescent="0.2">
      <c r="A386" s="9">
        <v>102.32</v>
      </c>
      <c r="B386" s="10">
        <f t="shared" si="38"/>
        <v>4.6281051572705874</v>
      </c>
      <c r="C386" s="11">
        <f t="shared" ref="C386:C449" si="39">LN((NORMDIST(B386,$F$45,$G$45,0)*$H$45+NORMDIST(B386,$F$46,$G$46,0)*$H$46+NORMDIST(B386,$F$47,$G$47,0)*$H$47)/A386)</f>
        <v>-3.6576645555082323</v>
      </c>
    </row>
    <row r="387" spans="1:3" ht="14" x14ac:dyDescent="0.2">
      <c r="A387" s="9">
        <v>104.33</v>
      </c>
      <c r="B387" s="10">
        <f t="shared" ref="B387:B450" si="40">LN(A387)</f>
        <v>4.6475589524798782</v>
      </c>
      <c r="C387" s="11">
        <f t="shared" si="39"/>
        <v>-3.8336453422328276</v>
      </c>
    </row>
    <row r="388" spans="1:3" ht="14" x14ac:dyDescent="0.2">
      <c r="A388" s="9">
        <v>10.87</v>
      </c>
      <c r="B388" s="10">
        <f t="shared" si="40"/>
        <v>2.3860067011331179</v>
      </c>
      <c r="C388" s="11">
        <f t="shared" si="39"/>
        <v>-5.1649204911683739</v>
      </c>
    </row>
    <row r="389" spans="1:3" ht="14" x14ac:dyDescent="0.2">
      <c r="A389" s="9">
        <v>75.28</v>
      </c>
      <c r="B389" s="10">
        <f t="shared" si="40"/>
        <v>4.3212144952771245</v>
      </c>
      <c r="C389" s="11">
        <f t="shared" si="39"/>
        <v>-5.6879470500098233</v>
      </c>
    </row>
    <row r="390" spans="1:3" ht="14" x14ac:dyDescent="0.2">
      <c r="A390" s="9">
        <v>1.93</v>
      </c>
      <c r="B390" s="10">
        <f t="shared" si="40"/>
        <v>0.65752000291679413</v>
      </c>
      <c r="C390" s="11">
        <f t="shared" si="39"/>
        <v>-3.9470405908578661</v>
      </c>
    </row>
    <row r="391" spans="1:3" ht="14" x14ac:dyDescent="0.2">
      <c r="A391" s="9">
        <v>105.79</v>
      </c>
      <c r="B391" s="10">
        <f t="shared" si="40"/>
        <v>4.6614559969986828</v>
      </c>
      <c r="C391" s="11">
        <f t="shared" si="39"/>
        <v>-4.0210000119993801</v>
      </c>
    </row>
    <row r="392" spans="1:3" ht="14" x14ac:dyDescent="0.2">
      <c r="A392" s="9">
        <v>81.849999999999994</v>
      </c>
      <c r="B392" s="10">
        <f t="shared" si="40"/>
        <v>4.4048883038171436</v>
      </c>
      <c r="C392" s="11">
        <f t="shared" si="39"/>
        <v>-5.7990307176972458</v>
      </c>
    </row>
    <row r="393" spans="1:3" ht="14" x14ac:dyDescent="0.2">
      <c r="A393" s="9">
        <v>102.22</v>
      </c>
      <c r="B393" s="10">
        <f t="shared" si="40"/>
        <v>4.6271273533401338</v>
      </c>
      <c r="C393" s="11">
        <f t="shared" si="39"/>
        <v>-3.6515471164016171</v>
      </c>
    </row>
    <row r="394" spans="1:3" ht="14" x14ac:dyDescent="0.2">
      <c r="A394" s="9">
        <v>1.1100000000000001</v>
      </c>
      <c r="B394" s="10">
        <f t="shared" si="40"/>
        <v>0.10436001532424286</v>
      </c>
      <c r="C394" s="11">
        <f t="shared" si="39"/>
        <v>-3.8073665707695539</v>
      </c>
    </row>
    <row r="395" spans="1:3" ht="14" x14ac:dyDescent="0.2">
      <c r="A395" s="9">
        <v>95.58</v>
      </c>
      <c r="B395" s="10">
        <f t="shared" si="40"/>
        <v>4.5599635931500124</v>
      </c>
      <c r="C395" s="11">
        <f t="shared" si="39"/>
        <v>-3.8598734368003953</v>
      </c>
    </row>
    <row r="396" spans="1:3" ht="14" x14ac:dyDescent="0.2">
      <c r="A396" s="9">
        <v>98.38</v>
      </c>
      <c r="B396" s="10">
        <f t="shared" si="40"/>
        <v>4.5888375313671936</v>
      </c>
      <c r="C396" s="11">
        <f t="shared" si="39"/>
        <v>-3.6202157122316763</v>
      </c>
    </row>
    <row r="397" spans="1:3" ht="14" x14ac:dyDescent="0.2">
      <c r="A397" s="9">
        <v>101.28</v>
      </c>
      <c r="B397" s="10">
        <f t="shared" si="40"/>
        <v>4.6178889583958664</v>
      </c>
      <c r="C397" s="11">
        <f t="shared" si="39"/>
        <v>-3.6067954033240457</v>
      </c>
    </row>
    <row r="398" spans="1:3" ht="14" x14ac:dyDescent="0.2">
      <c r="A398" s="9">
        <v>131.26</v>
      </c>
      <c r="B398" s="10">
        <f t="shared" si="40"/>
        <v>4.8771800890455763</v>
      </c>
      <c r="C398" s="11">
        <f t="shared" si="39"/>
        <v>-6.8376699125214904</v>
      </c>
    </row>
    <row r="399" spans="1:3" ht="14" x14ac:dyDescent="0.2">
      <c r="A399" s="9">
        <v>126.95</v>
      </c>
      <c r="B399" s="10">
        <f t="shared" si="40"/>
        <v>4.8437933081506879</v>
      </c>
      <c r="C399" s="11">
        <f t="shared" si="39"/>
        <v>-6.7461359063184414</v>
      </c>
    </row>
    <row r="400" spans="1:3" ht="14" x14ac:dyDescent="0.2">
      <c r="A400" s="9">
        <v>61.75</v>
      </c>
      <c r="B400" s="10">
        <f t="shared" si="40"/>
        <v>4.1230939755080867</v>
      </c>
      <c r="C400" s="11">
        <f t="shared" si="39"/>
        <v>-5.4339095484548814</v>
      </c>
    </row>
    <row r="401" spans="1:3" ht="14" x14ac:dyDescent="0.2">
      <c r="A401" s="9">
        <v>25.36</v>
      </c>
      <c r="B401" s="10">
        <f t="shared" si="40"/>
        <v>3.2331731295690251</v>
      </c>
      <c r="C401" s="11">
        <f t="shared" si="39"/>
        <v>-5.1713362250253692</v>
      </c>
    </row>
    <row r="402" spans="1:3" ht="14" x14ac:dyDescent="0.2">
      <c r="A402" s="9">
        <v>96.94</v>
      </c>
      <c r="B402" s="10">
        <f t="shared" si="40"/>
        <v>4.5740922304172296</v>
      </c>
      <c r="C402" s="11">
        <f t="shared" si="39"/>
        <v>-3.7153371619809761</v>
      </c>
    </row>
    <row r="403" spans="1:3" ht="14" x14ac:dyDescent="0.2">
      <c r="A403" s="9">
        <v>100.48</v>
      </c>
      <c r="B403" s="10">
        <f t="shared" si="40"/>
        <v>4.6099587027198883</v>
      </c>
      <c r="C403" s="11">
        <f t="shared" si="39"/>
        <v>-3.587262572743426</v>
      </c>
    </row>
    <row r="404" spans="1:3" ht="14" x14ac:dyDescent="0.2">
      <c r="A404" s="9">
        <v>75.3</v>
      </c>
      <c r="B404" s="10">
        <f t="shared" si="40"/>
        <v>4.3214801348058476</v>
      </c>
      <c r="C404" s="11">
        <f t="shared" si="39"/>
        <v>-5.6883409301663423</v>
      </c>
    </row>
    <row r="405" spans="1:3" ht="14" x14ac:dyDescent="0.2">
      <c r="A405" s="9">
        <v>36.96</v>
      </c>
      <c r="B405" s="10">
        <f t="shared" si="40"/>
        <v>3.6098362467734835</v>
      </c>
      <c r="C405" s="11">
        <f t="shared" si="39"/>
        <v>-5.1315346066518153</v>
      </c>
    </row>
    <row r="406" spans="1:3" ht="14" x14ac:dyDescent="0.2">
      <c r="A406" s="9">
        <v>106.01</v>
      </c>
      <c r="B406" s="10">
        <f t="shared" si="40"/>
        <v>4.6635334292850059</v>
      </c>
      <c r="C406" s="11">
        <f t="shared" si="39"/>
        <v>-4.053240762506408</v>
      </c>
    </row>
    <row r="407" spans="1:3" ht="14" x14ac:dyDescent="0.2">
      <c r="A407" s="9">
        <v>98.41</v>
      </c>
      <c r="B407" s="10">
        <f t="shared" si="40"/>
        <v>4.5891424249108939</v>
      </c>
      <c r="C407" s="11">
        <f t="shared" si="39"/>
        <v>-3.6188674420357128</v>
      </c>
    </row>
    <row r="408" spans="1:3" ht="14" x14ac:dyDescent="0.2">
      <c r="A408" s="9">
        <v>4.83</v>
      </c>
      <c r="B408" s="10">
        <f t="shared" si="40"/>
        <v>1.5748464676644813</v>
      </c>
      <c r="C408" s="11">
        <f t="shared" si="39"/>
        <v>-4.4983454343285585</v>
      </c>
    </row>
    <row r="409" spans="1:3" ht="14" x14ac:dyDescent="0.2">
      <c r="A409" s="9">
        <v>93.82</v>
      </c>
      <c r="B409" s="10">
        <f t="shared" si="40"/>
        <v>4.5413780529003116</v>
      </c>
      <c r="C409" s="11">
        <f t="shared" si="39"/>
        <v>-4.1231838423347842</v>
      </c>
    </row>
    <row r="410" spans="1:3" ht="14" x14ac:dyDescent="0.2">
      <c r="A410" s="9">
        <v>10.54</v>
      </c>
      <c r="B410" s="10">
        <f t="shared" si="40"/>
        <v>2.355177543113216</v>
      </c>
      <c r="C410" s="11">
        <f t="shared" si="39"/>
        <v>-5.1456318957710447</v>
      </c>
    </row>
    <row r="411" spans="1:3" ht="14" x14ac:dyDescent="0.2">
      <c r="A411" s="9">
        <v>49.6</v>
      </c>
      <c r="B411" s="10">
        <f t="shared" si="40"/>
        <v>3.903990833730882</v>
      </c>
      <c r="C411" s="11">
        <f t="shared" si="39"/>
        <v>-5.2447296759104791</v>
      </c>
    </row>
    <row r="412" spans="1:3" ht="14" x14ac:dyDescent="0.2">
      <c r="A412" s="9">
        <v>58.65</v>
      </c>
      <c r="B412" s="10">
        <f t="shared" si="40"/>
        <v>4.0715875750994845</v>
      </c>
      <c r="C412" s="11">
        <f t="shared" si="39"/>
        <v>-5.3809160840166994</v>
      </c>
    </row>
    <row r="413" spans="1:3" ht="14" x14ac:dyDescent="0.2">
      <c r="A413" s="9">
        <v>16.29</v>
      </c>
      <c r="B413" s="10">
        <f t="shared" si="40"/>
        <v>2.7905514226139538</v>
      </c>
      <c r="C413" s="11">
        <f t="shared" si="39"/>
        <v>-5.2790223466200885</v>
      </c>
    </row>
    <row r="414" spans="1:3" ht="14" x14ac:dyDescent="0.2">
      <c r="A414" s="9">
        <v>95.39</v>
      </c>
      <c r="B414" s="10">
        <f t="shared" si="40"/>
        <v>4.5579737511571166</v>
      </c>
      <c r="C414" s="11">
        <f t="shared" si="39"/>
        <v>-3.8842443277454373</v>
      </c>
    </row>
    <row r="415" spans="1:3" ht="14" x14ac:dyDescent="0.2">
      <c r="A415" s="9">
        <v>0.93</v>
      </c>
      <c r="B415" s="10">
        <f t="shared" si="40"/>
        <v>-7.2570692834835374E-2</v>
      </c>
      <c r="C415" s="11">
        <f t="shared" si="39"/>
        <v>-3.7936731206278975</v>
      </c>
    </row>
    <row r="416" spans="1:3" ht="14" x14ac:dyDescent="0.2">
      <c r="A416" s="9">
        <v>101.69</v>
      </c>
      <c r="B416" s="10">
        <f t="shared" si="40"/>
        <v>4.6219289698030463</v>
      </c>
      <c r="C416" s="11">
        <f t="shared" si="39"/>
        <v>-3.6234580908000789</v>
      </c>
    </row>
    <row r="417" spans="1:3" ht="14" x14ac:dyDescent="0.2">
      <c r="A417" s="9">
        <v>151.31</v>
      </c>
      <c r="B417" s="10">
        <f t="shared" si="40"/>
        <v>5.0193307124634794</v>
      </c>
      <c r="C417" s="11">
        <f t="shared" si="39"/>
        <v>-7.2365416650285157</v>
      </c>
    </row>
    <row r="418" spans="1:3" ht="14" x14ac:dyDescent="0.2">
      <c r="A418" s="9">
        <v>23.86</v>
      </c>
      <c r="B418" s="10">
        <f t="shared" si="40"/>
        <v>3.1722034166697699</v>
      </c>
      <c r="C418" s="11">
        <f t="shared" si="39"/>
        <v>-5.1892477451085526</v>
      </c>
    </row>
    <row r="419" spans="1:3" ht="14" x14ac:dyDescent="0.2">
      <c r="A419" s="9">
        <v>10.68</v>
      </c>
      <c r="B419" s="10">
        <f t="shared" si="40"/>
        <v>2.3683728335320486</v>
      </c>
      <c r="C419" s="11">
        <f t="shared" si="39"/>
        <v>-5.1540365696303052</v>
      </c>
    </row>
    <row r="420" spans="1:3" ht="14" x14ac:dyDescent="0.2">
      <c r="A420" s="9">
        <v>83.44</v>
      </c>
      <c r="B420" s="10">
        <f t="shared" si="40"/>
        <v>4.424127810692517</v>
      </c>
      <c r="C420" s="11">
        <f t="shared" si="39"/>
        <v>-5.7893474862800218</v>
      </c>
    </row>
    <row r="421" spans="1:3" ht="14" x14ac:dyDescent="0.2">
      <c r="A421" s="9">
        <v>16.2</v>
      </c>
      <c r="B421" s="10">
        <f t="shared" si="40"/>
        <v>2.7850112422383382</v>
      </c>
      <c r="C421" s="11">
        <f t="shared" si="39"/>
        <v>-5.2792963464884117</v>
      </c>
    </row>
    <row r="422" spans="1:3" ht="14" x14ac:dyDescent="0.2">
      <c r="A422" s="9">
        <v>117.42</v>
      </c>
      <c r="B422" s="10">
        <f t="shared" si="40"/>
        <v>4.7657572506360397</v>
      </c>
      <c r="C422" s="11">
        <f t="shared" si="39"/>
        <v>-6.2272014436762948</v>
      </c>
    </row>
    <row r="423" spans="1:3" ht="14" x14ac:dyDescent="0.2">
      <c r="A423" s="9">
        <v>28.19</v>
      </c>
      <c r="B423" s="10">
        <f t="shared" si="40"/>
        <v>3.3389673051260211</v>
      </c>
      <c r="C423" s="11">
        <f t="shared" si="39"/>
        <v>-5.1451828195709917</v>
      </c>
    </row>
    <row r="424" spans="1:3" ht="14" x14ac:dyDescent="0.2">
      <c r="A424" s="9">
        <v>95.93</v>
      </c>
      <c r="B424" s="10">
        <f t="shared" si="40"/>
        <v>4.5636187588298567</v>
      </c>
      <c r="C424" s="11">
        <f t="shared" si="39"/>
        <v>-3.8176387568540417</v>
      </c>
    </row>
    <row r="425" spans="1:3" ht="14" x14ac:dyDescent="0.2">
      <c r="A425" s="9">
        <v>99.27</v>
      </c>
      <c r="B425" s="10">
        <f t="shared" si="40"/>
        <v>4.5978434106016302</v>
      </c>
      <c r="C425" s="11">
        <f t="shared" si="39"/>
        <v>-3.5911151621884971</v>
      </c>
    </row>
    <row r="426" spans="1:3" ht="14" x14ac:dyDescent="0.2">
      <c r="A426" s="9">
        <v>26.19</v>
      </c>
      <c r="B426" s="10">
        <f t="shared" si="40"/>
        <v>3.2653776585196206</v>
      </c>
      <c r="C426" s="11">
        <f t="shared" si="39"/>
        <v>-5.1625684356540944</v>
      </c>
    </row>
    <row r="427" spans="1:3" ht="14" x14ac:dyDescent="0.2">
      <c r="A427" s="9">
        <v>93.09</v>
      </c>
      <c r="B427" s="10">
        <f t="shared" si="40"/>
        <v>4.5335667671283986</v>
      </c>
      <c r="C427" s="11">
        <f t="shared" si="39"/>
        <v>-4.2555960751947524</v>
      </c>
    </row>
    <row r="428" spans="1:3" ht="14" x14ac:dyDescent="0.2">
      <c r="A428" s="9">
        <v>99.6</v>
      </c>
      <c r="B428" s="10">
        <f t="shared" si="40"/>
        <v>4.6011621645905523</v>
      </c>
      <c r="C428" s="11">
        <f t="shared" si="39"/>
        <v>-3.5860183046890768</v>
      </c>
    </row>
    <row r="429" spans="1:3" ht="14" x14ac:dyDescent="0.2">
      <c r="A429" s="9">
        <v>3.82</v>
      </c>
      <c r="B429" s="10">
        <f t="shared" si="40"/>
        <v>1.3402504226184837</v>
      </c>
      <c r="C429" s="11">
        <f t="shared" si="39"/>
        <v>-4.3208058343125595</v>
      </c>
    </row>
    <row r="430" spans="1:3" ht="14" x14ac:dyDescent="0.2">
      <c r="A430" s="9">
        <v>90.97</v>
      </c>
      <c r="B430" s="10">
        <f t="shared" si="40"/>
        <v>4.5105297818339709</v>
      </c>
      <c r="C430" s="11">
        <f t="shared" si="39"/>
        <v>-4.6985554378472267</v>
      </c>
    </row>
    <row r="431" spans="1:3" ht="14" x14ac:dyDescent="0.2">
      <c r="A431" s="9">
        <v>113.65</v>
      </c>
      <c r="B431" s="10">
        <f t="shared" si="40"/>
        <v>4.7331235502985525</v>
      </c>
      <c r="C431" s="11">
        <f t="shared" si="39"/>
        <v>-5.5750778170635797</v>
      </c>
    </row>
    <row r="432" spans="1:3" ht="14" x14ac:dyDescent="0.2">
      <c r="A432" s="9">
        <v>73.56</v>
      </c>
      <c r="B432" s="10">
        <f t="shared" si="40"/>
        <v>4.2981013997361206</v>
      </c>
      <c r="C432" s="11">
        <f t="shared" si="39"/>
        <v>-5.6541872310661887</v>
      </c>
    </row>
    <row r="433" spans="1:3" ht="14" x14ac:dyDescent="0.2">
      <c r="A433" s="9">
        <v>98.31</v>
      </c>
      <c r="B433" s="10">
        <f t="shared" si="40"/>
        <v>4.5881257513788327</v>
      </c>
      <c r="C433" s="11">
        <f t="shared" si="39"/>
        <v>-3.6234618120744089</v>
      </c>
    </row>
    <row r="434" spans="1:3" ht="14" x14ac:dyDescent="0.2">
      <c r="A434" s="9">
        <v>3.9</v>
      </c>
      <c r="B434" s="10">
        <f t="shared" si="40"/>
        <v>1.3609765531356006</v>
      </c>
      <c r="C434" s="11">
        <f t="shared" si="39"/>
        <v>-4.3355469421372685</v>
      </c>
    </row>
    <row r="435" spans="1:3" ht="14" x14ac:dyDescent="0.2">
      <c r="A435" s="9">
        <v>28.81</v>
      </c>
      <c r="B435" s="10">
        <f t="shared" si="40"/>
        <v>3.3607225490964372</v>
      </c>
      <c r="C435" s="11">
        <f t="shared" si="39"/>
        <v>-5.1409078818217893</v>
      </c>
    </row>
    <row r="436" spans="1:3" ht="14" x14ac:dyDescent="0.2">
      <c r="A436" s="9">
        <v>88.73</v>
      </c>
      <c r="B436" s="10">
        <f t="shared" si="40"/>
        <v>4.4855980508472468</v>
      </c>
      <c r="C436" s="11">
        <f t="shared" si="39"/>
        <v>-5.1928023268170467</v>
      </c>
    </row>
    <row r="437" spans="1:3" ht="14" x14ac:dyDescent="0.2">
      <c r="A437" s="9">
        <v>100.26</v>
      </c>
      <c r="B437" s="10">
        <f t="shared" si="40"/>
        <v>4.607766811835357</v>
      </c>
      <c r="C437" s="11">
        <f t="shared" si="39"/>
        <v>-3.5849447177721805</v>
      </c>
    </row>
    <row r="438" spans="1:3" ht="14" x14ac:dyDescent="0.2">
      <c r="A438" s="9">
        <v>102.71</v>
      </c>
      <c r="B438" s="10">
        <f t="shared" si="40"/>
        <v>4.6319094831777132</v>
      </c>
      <c r="C438" s="11">
        <f t="shared" si="39"/>
        <v>-3.6839695302842395</v>
      </c>
    </row>
    <row r="439" spans="1:3" ht="14" x14ac:dyDescent="0.2">
      <c r="A439" s="9">
        <v>103.59</v>
      </c>
      <c r="B439" s="10">
        <f t="shared" si="40"/>
        <v>4.640440800070011</v>
      </c>
      <c r="C439" s="11">
        <f t="shared" si="39"/>
        <v>-3.757356095034408</v>
      </c>
    </row>
    <row r="440" spans="1:3" ht="14" x14ac:dyDescent="0.2">
      <c r="A440" s="9">
        <v>17.97</v>
      </c>
      <c r="B440" s="10">
        <f t="shared" si="40"/>
        <v>2.8887037007954675</v>
      </c>
      <c r="C440" s="11">
        <f t="shared" si="39"/>
        <v>-5.2671938514470282</v>
      </c>
    </row>
    <row r="441" spans="1:3" ht="14" x14ac:dyDescent="0.2">
      <c r="A441" s="9">
        <v>101.06</v>
      </c>
      <c r="B441" s="10">
        <f t="shared" si="40"/>
        <v>4.6157143998637622</v>
      </c>
      <c r="C441" s="11">
        <f t="shared" si="39"/>
        <v>-3.5997013221100564</v>
      </c>
    </row>
    <row r="442" spans="1:3" ht="14" x14ac:dyDescent="0.2">
      <c r="A442" s="9">
        <v>12.63</v>
      </c>
      <c r="B442" s="10">
        <f t="shared" si="40"/>
        <v>2.5360749363623998</v>
      </c>
      <c r="C442" s="11">
        <f t="shared" si="39"/>
        <v>-5.2392272298081828</v>
      </c>
    </row>
    <row r="443" spans="1:3" ht="14" x14ac:dyDescent="0.2">
      <c r="A443" s="9">
        <v>34.25</v>
      </c>
      <c r="B443" s="10">
        <f t="shared" si="40"/>
        <v>3.5336865647082343</v>
      </c>
      <c r="C443" s="11">
        <f t="shared" si="39"/>
        <v>-5.1255982973336831</v>
      </c>
    </row>
    <row r="444" spans="1:3" ht="14" x14ac:dyDescent="0.2">
      <c r="A444" s="9">
        <v>51.54</v>
      </c>
      <c r="B444" s="10">
        <f t="shared" si="40"/>
        <v>3.942358205224219</v>
      </c>
      <c r="C444" s="11">
        <f t="shared" si="39"/>
        <v>-5.2710927190018566</v>
      </c>
    </row>
    <row r="445" spans="1:3" ht="14" x14ac:dyDescent="0.2">
      <c r="A445" s="9">
        <v>17.059999999999999</v>
      </c>
      <c r="B445" s="10">
        <f t="shared" si="40"/>
        <v>2.8367365420635329</v>
      </c>
      <c r="C445" s="11">
        <f t="shared" si="39"/>
        <v>-5.2750261647199261</v>
      </c>
    </row>
    <row r="446" spans="1:3" ht="14" x14ac:dyDescent="0.2">
      <c r="A446" s="9">
        <v>117.86</v>
      </c>
      <c r="B446" s="10">
        <f t="shared" si="40"/>
        <v>4.7694974794097673</v>
      </c>
      <c r="C446" s="11">
        <f t="shared" si="39"/>
        <v>-6.2815885430034903</v>
      </c>
    </row>
    <row r="447" spans="1:3" ht="14" x14ac:dyDescent="0.2">
      <c r="A447" s="9">
        <v>20.21</v>
      </c>
      <c r="B447" s="10">
        <f t="shared" si="40"/>
        <v>3.0061775314155299</v>
      </c>
      <c r="C447" s="11">
        <f t="shared" si="39"/>
        <v>-5.2394945881193369</v>
      </c>
    </row>
    <row r="448" spans="1:3" ht="14" x14ac:dyDescent="0.2">
      <c r="A448" s="9">
        <v>1.01</v>
      </c>
      <c r="B448" s="10">
        <f t="shared" si="40"/>
        <v>9.950330853168092E-3</v>
      </c>
      <c r="C448" s="11">
        <f t="shared" si="39"/>
        <v>-3.7981909987789311</v>
      </c>
    </row>
    <row r="449" spans="1:3" ht="14" x14ac:dyDescent="0.2">
      <c r="A449" s="9">
        <v>39.21</v>
      </c>
      <c r="B449" s="10">
        <f t="shared" si="40"/>
        <v>3.6689318163042404</v>
      </c>
      <c r="C449" s="11">
        <f t="shared" si="39"/>
        <v>-5.1423205119555107</v>
      </c>
    </row>
    <row r="450" spans="1:3" ht="14" x14ac:dyDescent="0.2">
      <c r="A450" s="9">
        <v>102.29</v>
      </c>
      <c r="B450" s="10">
        <f t="shared" si="40"/>
        <v>4.6278119164689162</v>
      </c>
      <c r="C450" s="11">
        <f t="shared" ref="C450:C513" si="41">LN((NORMDIST(B450,$F$45,$G$45,0)*$H$45+NORMDIST(B450,$F$46,$G$46,0)*$H$46+NORMDIST(B450,$F$47,$G$47,0)*$H$47)/A450)</f>
        <v>-3.6558022808339663</v>
      </c>
    </row>
    <row r="451" spans="1:3" ht="14" x14ac:dyDescent="0.2">
      <c r="A451" s="9">
        <v>7.89</v>
      </c>
      <c r="B451" s="10">
        <f t="shared" ref="B451:B514" si="42">LN(A451)</f>
        <v>2.0655961348577829</v>
      </c>
      <c r="C451" s="11">
        <f t="shared" si="41"/>
        <v>-4.9207179118473148</v>
      </c>
    </row>
    <row r="452" spans="1:3" ht="14" x14ac:dyDescent="0.2">
      <c r="A452" s="9">
        <v>1.98</v>
      </c>
      <c r="B452" s="10">
        <f t="shared" si="42"/>
        <v>0.68309684470644383</v>
      </c>
      <c r="C452" s="11">
        <f t="shared" si="41"/>
        <v>-3.9570474774236382</v>
      </c>
    </row>
    <row r="453" spans="1:3" ht="14" x14ac:dyDescent="0.2">
      <c r="A453" s="9">
        <v>150.05000000000001</v>
      </c>
      <c r="B453" s="10">
        <f t="shared" si="42"/>
        <v>5.0109685718863766</v>
      </c>
      <c r="C453" s="11">
        <f t="shared" si="41"/>
        <v>-7.2119272463164208</v>
      </c>
    </row>
    <row r="454" spans="1:3" ht="14" x14ac:dyDescent="0.2">
      <c r="A454" s="9">
        <v>6.12</v>
      </c>
      <c r="B454" s="10">
        <f t="shared" si="42"/>
        <v>1.8115620965242347</v>
      </c>
      <c r="C454" s="11">
        <f t="shared" si="41"/>
        <v>-4.6976948222578212</v>
      </c>
    </row>
    <row r="455" spans="1:3" ht="14" x14ac:dyDescent="0.2">
      <c r="A455" s="9">
        <v>75.569999999999993</v>
      </c>
      <c r="B455" s="10">
        <f t="shared" si="42"/>
        <v>4.3250593790326288</v>
      </c>
      <c r="C455" s="11">
        <f t="shared" si="41"/>
        <v>-5.6936600405197941</v>
      </c>
    </row>
    <row r="456" spans="1:3" ht="14" x14ac:dyDescent="0.2">
      <c r="A456" s="9">
        <v>5.13</v>
      </c>
      <c r="B456" s="10">
        <f t="shared" si="42"/>
        <v>1.6351056591826783</v>
      </c>
      <c r="C456" s="11">
        <f t="shared" si="41"/>
        <v>-4.5474583676412026</v>
      </c>
    </row>
    <row r="457" spans="1:3" ht="14" x14ac:dyDescent="0.2">
      <c r="A457" s="9">
        <v>125.75</v>
      </c>
      <c r="B457" s="10">
        <f t="shared" si="42"/>
        <v>4.8342958089798485</v>
      </c>
      <c r="C457" s="11">
        <f t="shared" si="41"/>
        <v>-6.7176936288958977</v>
      </c>
    </row>
    <row r="458" spans="1:3" ht="14" x14ac:dyDescent="0.2">
      <c r="A458" s="9">
        <v>50.83</v>
      </c>
      <c r="B458" s="10">
        <f t="shared" si="42"/>
        <v>3.9284867314588112</v>
      </c>
      <c r="C458" s="11">
        <f t="shared" si="41"/>
        <v>-5.2612364879626146</v>
      </c>
    </row>
    <row r="459" spans="1:3" ht="14" x14ac:dyDescent="0.2">
      <c r="A459" s="9">
        <v>75.06</v>
      </c>
      <c r="B459" s="10">
        <f t="shared" si="42"/>
        <v>4.3182877937068751</v>
      </c>
      <c r="C459" s="11">
        <f t="shared" si="41"/>
        <v>-5.6836158142970818</v>
      </c>
    </row>
    <row r="460" spans="1:3" ht="14" x14ac:dyDescent="0.2">
      <c r="A460" s="9">
        <v>1.57</v>
      </c>
      <c r="B460" s="10">
        <f t="shared" si="42"/>
        <v>0.45107561936021673</v>
      </c>
      <c r="C460" s="11">
        <f t="shared" si="41"/>
        <v>-3.8777487586990502</v>
      </c>
    </row>
    <row r="461" spans="1:3" ht="14" x14ac:dyDescent="0.2">
      <c r="A461" s="9">
        <v>101.78</v>
      </c>
      <c r="B461" s="10">
        <f t="shared" si="42"/>
        <v>4.6228136211606863</v>
      </c>
      <c r="C461" s="11">
        <f t="shared" si="41"/>
        <v>-3.6277104720252806</v>
      </c>
    </row>
    <row r="462" spans="1:3" ht="14" x14ac:dyDescent="0.2">
      <c r="A462" s="9">
        <v>24.88</v>
      </c>
      <c r="B462" s="10">
        <f t="shared" si="42"/>
        <v>3.2140642678709788</v>
      </c>
      <c r="C462" s="11">
        <f t="shared" si="41"/>
        <v>-5.1767935459137702</v>
      </c>
    </row>
    <row r="463" spans="1:3" ht="14" x14ac:dyDescent="0.2">
      <c r="A463" s="9">
        <v>152.62</v>
      </c>
      <c r="B463" s="10">
        <f t="shared" si="42"/>
        <v>5.0279511718614875</v>
      </c>
      <c r="C463" s="11">
        <f t="shared" si="41"/>
        <v>-7.2620695332818634</v>
      </c>
    </row>
    <row r="464" spans="1:3" ht="14" x14ac:dyDescent="0.2">
      <c r="A464" s="9">
        <v>90.86</v>
      </c>
      <c r="B464" s="10">
        <f t="shared" si="42"/>
        <v>4.5093198603312574</v>
      </c>
      <c r="C464" s="11">
        <f t="shared" si="41"/>
        <v>-4.7231013316626642</v>
      </c>
    </row>
    <row r="465" spans="1:3" ht="14" x14ac:dyDescent="0.2">
      <c r="A465" s="9">
        <v>1.22</v>
      </c>
      <c r="B465" s="10">
        <f t="shared" si="42"/>
        <v>0.19885085874516517</v>
      </c>
      <c r="C465" s="11">
        <f t="shared" si="41"/>
        <v>-3.8208315281780241</v>
      </c>
    </row>
    <row r="466" spans="1:3" ht="14" x14ac:dyDescent="0.2">
      <c r="A466" s="9">
        <v>97.61</v>
      </c>
      <c r="B466" s="10">
        <f t="shared" si="42"/>
        <v>4.580979947186874</v>
      </c>
      <c r="C466" s="11">
        <f t="shared" si="41"/>
        <v>-3.6636553882653118</v>
      </c>
    </row>
    <row r="467" spans="1:3" ht="14" x14ac:dyDescent="0.2">
      <c r="A467" s="9">
        <v>66.819999999999993</v>
      </c>
      <c r="B467" s="10">
        <f t="shared" si="42"/>
        <v>4.20200243692861</v>
      </c>
      <c r="C467" s="11">
        <f t="shared" si="41"/>
        <v>-5.5254835022756064</v>
      </c>
    </row>
    <row r="468" spans="1:3" ht="14" x14ac:dyDescent="0.2">
      <c r="A468" s="9">
        <v>3.46</v>
      </c>
      <c r="B468" s="10">
        <f t="shared" si="42"/>
        <v>1.2412685890696329</v>
      </c>
      <c r="C468" s="11">
        <f t="shared" si="41"/>
        <v>-4.2530729524416131</v>
      </c>
    </row>
    <row r="469" spans="1:3" ht="14" x14ac:dyDescent="0.2">
      <c r="A469" s="9">
        <v>105.05</v>
      </c>
      <c r="B469" s="10">
        <f t="shared" si="42"/>
        <v>4.6544364272910093</v>
      </c>
      <c r="C469" s="11">
        <f t="shared" si="41"/>
        <v>-3.9201202837238793</v>
      </c>
    </row>
    <row r="470" spans="1:3" ht="14" x14ac:dyDescent="0.2">
      <c r="A470" s="9">
        <v>14.8</v>
      </c>
      <c r="B470" s="10">
        <f t="shared" si="42"/>
        <v>2.6946271807700692</v>
      </c>
      <c r="C470" s="11">
        <f t="shared" si="41"/>
        <v>-5.2769568384328487</v>
      </c>
    </row>
    <row r="471" spans="1:3" ht="14" x14ac:dyDescent="0.2">
      <c r="A471" s="9">
        <v>110.39</v>
      </c>
      <c r="B471" s="10">
        <f t="shared" si="42"/>
        <v>4.7040195500302602</v>
      </c>
      <c r="C471" s="11">
        <f t="shared" si="41"/>
        <v>-4.8694608353074367</v>
      </c>
    </row>
    <row r="472" spans="1:3" ht="14" x14ac:dyDescent="0.2">
      <c r="A472" s="9">
        <v>9.5</v>
      </c>
      <c r="B472" s="10">
        <f t="shared" si="42"/>
        <v>2.2512917986064953</v>
      </c>
      <c r="C472" s="11">
        <f t="shared" si="41"/>
        <v>-5.0725871261215367</v>
      </c>
    </row>
    <row r="473" spans="1:3" ht="14" x14ac:dyDescent="0.2">
      <c r="A473" s="9">
        <v>98.37</v>
      </c>
      <c r="B473" s="10">
        <f t="shared" si="42"/>
        <v>4.5887358795246662</v>
      </c>
      <c r="C473" s="11">
        <f t="shared" si="41"/>
        <v>-3.6206708562475618</v>
      </c>
    </row>
    <row r="474" spans="1:3" ht="14" x14ac:dyDescent="0.2">
      <c r="A474" s="9">
        <v>6.09</v>
      </c>
      <c r="B474" s="10">
        <f t="shared" si="42"/>
        <v>1.8066480817218056</v>
      </c>
      <c r="C474" s="11">
        <f t="shared" si="41"/>
        <v>-4.6934096407838117</v>
      </c>
    </row>
    <row r="475" spans="1:3" ht="14" x14ac:dyDescent="0.2">
      <c r="A475" s="9">
        <v>125.5</v>
      </c>
      <c r="B475" s="10">
        <f t="shared" si="42"/>
        <v>4.832305758571839</v>
      </c>
      <c r="C475" s="11">
        <f t="shared" si="41"/>
        <v>-6.7114181466951059</v>
      </c>
    </row>
    <row r="476" spans="1:3" ht="14" x14ac:dyDescent="0.2">
      <c r="A476" s="9">
        <v>100.77</v>
      </c>
      <c r="B476" s="10">
        <f t="shared" si="42"/>
        <v>4.6128406922923109</v>
      </c>
      <c r="C476" s="11">
        <f t="shared" si="41"/>
        <v>-3.5923406775576137</v>
      </c>
    </row>
    <row r="477" spans="1:3" ht="14" x14ac:dyDescent="0.2">
      <c r="A477" s="9">
        <v>94.47</v>
      </c>
      <c r="B477" s="10">
        <f t="shared" si="42"/>
        <v>4.5482823237810432</v>
      </c>
      <c r="C477" s="11">
        <f t="shared" si="41"/>
        <v>-4.0163223500652467</v>
      </c>
    </row>
    <row r="478" spans="1:3" ht="14" x14ac:dyDescent="0.2">
      <c r="A478" s="9">
        <v>65.06</v>
      </c>
      <c r="B478" s="10">
        <f t="shared" si="42"/>
        <v>4.1753099210452058</v>
      </c>
      <c r="C478" s="11">
        <f t="shared" si="41"/>
        <v>-5.4930910588519772</v>
      </c>
    </row>
    <row r="479" spans="1:3" ht="14" x14ac:dyDescent="0.2">
      <c r="A479" s="9">
        <v>99.35</v>
      </c>
      <c r="B479" s="10">
        <f t="shared" si="42"/>
        <v>4.5986489689978258</v>
      </c>
      <c r="C479" s="11">
        <f t="shared" si="41"/>
        <v>-3.5895984862950692</v>
      </c>
    </row>
    <row r="480" spans="1:3" ht="14" x14ac:dyDescent="0.2">
      <c r="A480" s="9">
        <v>90.06</v>
      </c>
      <c r="B480" s="10">
        <f t="shared" si="42"/>
        <v>4.5004761148734254</v>
      </c>
      <c r="C480" s="11">
        <f t="shared" si="41"/>
        <v>-4.9027927121094637</v>
      </c>
    </row>
    <row r="481" spans="1:3" ht="14" x14ac:dyDescent="0.2">
      <c r="A481" s="9">
        <v>104.3</v>
      </c>
      <c r="B481" s="10">
        <f t="shared" si="42"/>
        <v>4.6472713620067267</v>
      </c>
      <c r="C481" s="11">
        <f t="shared" si="41"/>
        <v>-3.8303006745677894</v>
      </c>
    </row>
    <row r="482" spans="1:3" ht="14" x14ac:dyDescent="0.2">
      <c r="A482" s="9">
        <v>98.06</v>
      </c>
      <c r="B482" s="10">
        <f t="shared" si="42"/>
        <v>4.5855795362230873</v>
      </c>
      <c r="C482" s="11">
        <f t="shared" si="41"/>
        <v>-3.6362010233390114</v>
      </c>
    </row>
    <row r="483" spans="1:3" ht="14" x14ac:dyDescent="0.2">
      <c r="A483" s="9">
        <v>99.28</v>
      </c>
      <c r="B483" s="10">
        <f t="shared" si="42"/>
        <v>4.5979441408963515</v>
      </c>
      <c r="C483" s="11">
        <f t="shared" si="41"/>
        <v>-3.5909157182073108</v>
      </c>
    </row>
    <row r="484" spans="1:3" ht="14" x14ac:dyDescent="0.2">
      <c r="A484" s="9">
        <v>2.0299999999999998</v>
      </c>
      <c r="B484" s="10">
        <f t="shared" si="42"/>
        <v>0.70803579305369591</v>
      </c>
      <c r="C484" s="11">
        <f t="shared" si="41"/>
        <v>-3.9671065160193768</v>
      </c>
    </row>
    <row r="485" spans="1:3" ht="14" x14ac:dyDescent="0.2">
      <c r="A485" s="9">
        <v>102.57</v>
      </c>
      <c r="B485" s="10">
        <f t="shared" si="42"/>
        <v>4.6305454923193192</v>
      </c>
      <c r="C485" s="11">
        <f t="shared" si="41"/>
        <v>-3.6740807068208188</v>
      </c>
    </row>
    <row r="486" spans="1:3" ht="14" x14ac:dyDescent="0.2">
      <c r="A486" s="9">
        <v>6.26</v>
      </c>
      <c r="B486" s="10">
        <f t="shared" si="42"/>
        <v>1.8341801851120072</v>
      </c>
      <c r="C486" s="11">
        <f t="shared" si="41"/>
        <v>-4.7174707597747449</v>
      </c>
    </row>
    <row r="487" spans="1:3" ht="14" x14ac:dyDescent="0.2">
      <c r="A487" s="9">
        <v>77.709999999999994</v>
      </c>
      <c r="B487" s="10">
        <f t="shared" si="42"/>
        <v>4.3529839492211506</v>
      </c>
      <c r="C487" s="11">
        <f t="shared" si="41"/>
        <v>-5.7356855521465899</v>
      </c>
    </row>
    <row r="488" spans="1:3" ht="14" x14ac:dyDescent="0.2">
      <c r="A488" s="9">
        <v>84.41</v>
      </c>
      <c r="B488" s="10">
        <f t="shared" si="42"/>
        <v>4.4356858779956285</v>
      </c>
      <c r="C488" s="11">
        <f t="shared" si="41"/>
        <v>-5.7574836191325405</v>
      </c>
    </row>
    <row r="489" spans="1:3" ht="14" x14ac:dyDescent="0.2">
      <c r="A489" s="9">
        <v>94.52</v>
      </c>
      <c r="B489" s="10">
        <f t="shared" si="42"/>
        <v>4.5488114523187066</v>
      </c>
      <c r="C489" s="11">
        <f t="shared" si="41"/>
        <v>-4.0085565235727927</v>
      </c>
    </row>
    <row r="490" spans="1:3" ht="14" x14ac:dyDescent="0.2">
      <c r="A490" s="9">
        <v>6.02</v>
      </c>
      <c r="B490" s="10">
        <f t="shared" si="42"/>
        <v>1.7950872593207297</v>
      </c>
      <c r="C490" s="11">
        <f t="shared" si="41"/>
        <v>-4.6833457576239415</v>
      </c>
    </row>
    <row r="491" spans="1:3" ht="14" x14ac:dyDescent="0.2">
      <c r="A491" s="9">
        <v>3.31</v>
      </c>
      <c r="B491" s="10">
        <f t="shared" si="42"/>
        <v>1.1969481893889715</v>
      </c>
      <c r="C491" s="11">
        <f t="shared" si="41"/>
        <v>-4.2241972121862208</v>
      </c>
    </row>
    <row r="492" spans="1:3" ht="14" x14ac:dyDescent="0.2">
      <c r="A492" s="9">
        <v>109.9</v>
      </c>
      <c r="B492" s="10">
        <f t="shared" si="42"/>
        <v>4.6995708614095761</v>
      </c>
      <c r="C492" s="11">
        <f t="shared" si="41"/>
        <v>-4.7654415499509133</v>
      </c>
    </row>
    <row r="493" spans="1:3" ht="14" x14ac:dyDescent="0.2">
      <c r="A493" s="9">
        <v>4.22</v>
      </c>
      <c r="B493" s="10">
        <f t="shared" si="42"/>
        <v>1.4398351280479205</v>
      </c>
      <c r="C493" s="11">
        <f t="shared" si="41"/>
        <v>-4.3933539395894954</v>
      </c>
    </row>
    <row r="494" spans="1:3" ht="14" x14ac:dyDescent="0.2">
      <c r="A494" s="9">
        <v>99.65</v>
      </c>
      <c r="B494" s="10">
        <f t="shared" si="42"/>
        <v>4.6016640466588035</v>
      </c>
      <c r="C494" s="11">
        <f t="shared" si="41"/>
        <v>-3.5855125000735986</v>
      </c>
    </row>
    <row r="495" spans="1:3" ht="14" x14ac:dyDescent="0.2">
      <c r="A495" s="9">
        <v>90.13</v>
      </c>
      <c r="B495" s="10">
        <f t="shared" si="42"/>
        <v>4.5012530725683186</v>
      </c>
      <c r="C495" s="11">
        <f t="shared" si="41"/>
        <v>-4.8870708204706412</v>
      </c>
    </row>
    <row r="496" spans="1:3" ht="14" x14ac:dyDescent="0.2">
      <c r="A496" s="9">
        <v>102.97</v>
      </c>
      <c r="B496" s="10">
        <f t="shared" si="42"/>
        <v>4.6344376836686596</v>
      </c>
      <c r="C496" s="11">
        <f t="shared" si="41"/>
        <v>-3.7036476002023435</v>
      </c>
    </row>
    <row r="497" spans="1:3" ht="14" x14ac:dyDescent="0.2">
      <c r="A497" s="9">
        <v>16.28</v>
      </c>
      <c r="B497" s="10">
        <f t="shared" si="42"/>
        <v>2.7899373605743945</v>
      </c>
      <c r="C497" s="11">
        <f t="shared" si="41"/>
        <v>-5.2790549614877325</v>
      </c>
    </row>
    <row r="498" spans="1:3" ht="14" x14ac:dyDescent="0.2">
      <c r="A498" s="9">
        <v>152.85</v>
      </c>
      <c r="B498" s="10">
        <f t="shared" si="42"/>
        <v>5.0294570483368437</v>
      </c>
      <c r="C498" s="11">
        <f t="shared" si="41"/>
        <v>-7.2665448412020792</v>
      </c>
    </row>
    <row r="499" spans="1:3" ht="14" x14ac:dyDescent="0.2">
      <c r="A499" s="9">
        <v>7.14</v>
      </c>
      <c r="B499" s="10">
        <f t="shared" si="42"/>
        <v>1.965712776351493</v>
      </c>
      <c r="C499" s="11">
        <f t="shared" si="41"/>
        <v>-4.8333933507508702</v>
      </c>
    </row>
    <row r="500" spans="1:3" ht="14" x14ac:dyDescent="0.2">
      <c r="A500" s="9">
        <v>6.77</v>
      </c>
      <c r="B500" s="10">
        <f t="shared" si="42"/>
        <v>1.9125010869241836</v>
      </c>
      <c r="C500" s="11">
        <f t="shared" si="41"/>
        <v>-4.7864191285098077</v>
      </c>
    </row>
    <row r="501" spans="1:3" ht="14" x14ac:dyDescent="0.2">
      <c r="A501" s="9">
        <v>114.44</v>
      </c>
      <c r="B501" s="10">
        <f t="shared" si="42"/>
        <v>4.7400506681819099</v>
      </c>
      <c r="C501" s="11">
        <f t="shared" si="41"/>
        <v>-5.7352596418132258</v>
      </c>
    </row>
    <row r="502" spans="1:3" ht="14" x14ac:dyDescent="0.2">
      <c r="A502" s="9">
        <v>99.43</v>
      </c>
      <c r="B502" s="10">
        <f t="shared" si="42"/>
        <v>4.5994538789919819</v>
      </c>
      <c r="C502" s="11">
        <f t="shared" si="41"/>
        <v>-3.5882619131598235</v>
      </c>
    </row>
    <row r="503" spans="1:3" ht="14" x14ac:dyDescent="0.2">
      <c r="A503" s="9">
        <v>95.92</v>
      </c>
      <c r="B503" s="10">
        <f t="shared" si="42"/>
        <v>4.5635145107192585</v>
      </c>
      <c r="C503" s="11">
        <f t="shared" si="41"/>
        <v>-3.8187973620216189</v>
      </c>
    </row>
    <row r="504" spans="1:3" ht="14" x14ac:dyDescent="0.2">
      <c r="A504" s="9">
        <v>90.96</v>
      </c>
      <c r="B504" s="10">
        <f t="shared" si="42"/>
        <v>4.5104198494422807</v>
      </c>
      <c r="C504" s="11">
        <f t="shared" si="41"/>
        <v>-4.700783608384743</v>
      </c>
    </row>
    <row r="505" spans="1:3" ht="14" x14ac:dyDescent="0.2">
      <c r="A505" s="9">
        <v>103.72</v>
      </c>
      <c r="B505" s="10">
        <f t="shared" si="42"/>
        <v>4.6416949606704634</v>
      </c>
      <c r="C505" s="11">
        <f t="shared" si="41"/>
        <v>-3.7698104965550296</v>
      </c>
    </row>
    <row r="506" spans="1:3" ht="14" x14ac:dyDescent="0.2">
      <c r="A506" s="9">
        <v>85.8</v>
      </c>
      <c r="B506" s="10">
        <f t="shared" si="42"/>
        <v>4.4520190064939165</v>
      </c>
      <c r="C506" s="11">
        <f t="shared" si="41"/>
        <v>-5.6574686364256719</v>
      </c>
    </row>
    <row r="507" spans="1:3" ht="14" x14ac:dyDescent="0.2">
      <c r="A507" s="9">
        <v>107.91</v>
      </c>
      <c r="B507" s="10">
        <f t="shared" si="42"/>
        <v>4.6812975463756423</v>
      </c>
      <c r="C507" s="11">
        <f t="shared" si="41"/>
        <v>-4.3708528223380956</v>
      </c>
    </row>
    <row r="508" spans="1:3" ht="14" x14ac:dyDescent="0.2">
      <c r="A508" s="9">
        <v>96.28</v>
      </c>
      <c r="B508" s="10">
        <f t="shared" si="42"/>
        <v>4.567260612914871</v>
      </c>
      <c r="C508" s="11">
        <f t="shared" si="41"/>
        <v>-3.7788806819510676</v>
      </c>
    </row>
    <row r="509" spans="1:3" ht="14" x14ac:dyDescent="0.2">
      <c r="A509" s="9">
        <v>94.57</v>
      </c>
      <c r="B509" s="10">
        <f t="shared" si="42"/>
        <v>4.5493403010274207</v>
      </c>
      <c r="C509" s="11">
        <f t="shared" si="41"/>
        <v>-4.0008570186113133</v>
      </c>
    </row>
    <row r="510" spans="1:3" ht="14" x14ac:dyDescent="0.2">
      <c r="A510" s="9">
        <v>7.43</v>
      </c>
      <c r="B510" s="10">
        <f t="shared" si="42"/>
        <v>2.0055258587296678</v>
      </c>
      <c r="C510" s="11">
        <f t="shared" si="41"/>
        <v>-4.8684138431095274</v>
      </c>
    </row>
    <row r="511" spans="1:3" ht="14" x14ac:dyDescent="0.2">
      <c r="A511" s="9">
        <v>129.36000000000001</v>
      </c>
      <c r="B511" s="10">
        <f t="shared" si="42"/>
        <v>4.8625992152688511</v>
      </c>
      <c r="C511" s="11">
        <f t="shared" si="41"/>
        <v>-6.7984106643515831</v>
      </c>
    </row>
    <row r="512" spans="1:3" ht="14" x14ac:dyDescent="0.2">
      <c r="A512" s="9">
        <v>101.48</v>
      </c>
      <c r="B512" s="10">
        <f t="shared" si="42"/>
        <v>4.6198617347310815</v>
      </c>
      <c r="C512" s="11">
        <f t="shared" si="41"/>
        <v>-3.6143665308829802</v>
      </c>
    </row>
    <row r="513" spans="1:3" ht="14" x14ac:dyDescent="0.2">
      <c r="A513" s="9">
        <v>91.09</v>
      </c>
      <c r="B513" s="10">
        <f t="shared" si="42"/>
        <v>4.5118480287567184</v>
      </c>
      <c r="C513" s="11">
        <f t="shared" si="41"/>
        <v>-4.6718746056322331</v>
      </c>
    </row>
    <row r="514" spans="1:3" ht="14" x14ac:dyDescent="0.2">
      <c r="A514" s="9">
        <v>138.22</v>
      </c>
      <c r="B514" s="10">
        <f t="shared" si="42"/>
        <v>4.9288466186632487</v>
      </c>
      <c r="C514" s="11">
        <f t="shared" ref="C514:C577" si="43">LN((NORMDIST(B514,$F$45,$G$45,0)*$H$45+NORMDIST(B514,$F$46,$G$46,0)*$H$46+NORMDIST(B514,$F$47,$G$47,0)*$H$47)/A514)</f>
        <v>-6.9779767658018068</v>
      </c>
    </row>
    <row r="515" spans="1:3" ht="14" x14ac:dyDescent="0.2">
      <c r="A515" s="9">
        <v>34.72</v>
      </c>
      <c r="B515" s="10">
        <f t="shared" ref="B515:B578" si="44">LN(A515)</f>
        <v>3.5473158897921495</v>
      </c>
      <c r="C515" s="11">
        <f t="shared" si="43"/>
        <v>-5.1260329616634337</v>
      </c>
    </row>
    <row r="516" spans="1:3" ht="14" x14ac:dyDescent="0.2">
      <c r="A516" s="9">
        <v>5.24</v>
      </c>
      <c r="B516" s="10">
        <f t="shared" si="44"/>
        <v>1.6563214983329508</v>
      </c>
      <c r="C516" s="11">
        <f t="shared" si="43"/>
        <v>-4.5650488952698476</v>
      </c>
    </row>
    <row r="517" spans="1:3" ht="14" x14ac:dyDescent="0.2">
      <c r="A517" s="9">
        <v>9.17</v>
      </c>
      <c r="B517" s="10">
        <f t="shared" si="44"/>
        <v>2.2159372862683733</v>
      </c>
      <c r="C517" s="11">
        <f t="shared" si="43"/>
        <v>-5.0453710431349847</v>
      </c>
    </row>
    <row r="518" spans="1:3" ht="14" x14ac:dyDescent="0.2">
      <c r="A518" s="9">
        <v>25.01</v>
      </c>
      <c r="B518" s="10">
        <f t="shared" si="44"/>
        <v>3.2192757448895279</v>
      </c>
      <c r="C518" s="11">
        <f t="shared" si="43"/>
        <v>-5.1752886325501803</v>
      </c>
    </row>
    <row r="519" spans="1:3" ht="14" x14ac:dyDescent="0.2">
      <c r="A519" s="9">
        <v>72.989999999999995</v>
      </c>
      <c r="B519" s="10">
        <f t="shared" si="44"/>
        <v>4.2903224454635405</v>
      </c>
      <c r="C519" s="11">
        <f t="shared" si="43"/>
        <v>-5.6430639496490018</v>
      </c>
    </row>
    <row r="520" spans="1:3" ht="14" x14ac:dyDescent="0.2">
      <c r="A520" s="9">
        <v>146.72</v>
      </c>
      <c r="B520" s="10">
        <f t="shared" si="44"/>
        <v>4.9885260085081544</v>
      </c>
      <c r="C520" s="11">
        <f t="shared" si="43"/>
        <v>-7.1465897727225558</v>
      </c>
    </row>
    <row r="521" spans="1:3" ht="14" x14ac:dyDescent="0.2">
      <c r="A521" s="9">
        <v>8.8699999999999992</v>
      </c>
      <c r="B521" s="10">
        <f t="shared" si="44"/>
        <v>2.1826747963214879</v>
      </c>
      <c r="C521" s="11">
        <f t="shared" si="43"/>
        <v>-5.0188944681455769</v>
      </c>
    </row>
    <row r="522" spans="1:3" ht="14" x14ac:dyDescent="0.2">
      <c r="A522" s="9">
        <v>22.09</v>
      </c>
      <c r="B522" s="10">
        <f t="shared" si="44"/>
        <v>3.0951250174320259</v>
      </c>
      <c r="C522" s="11">
        <f t="shared" si="43"/>
        <v>-5.2130428003868774</v>
      </c>
    </row>
    <row r="523" spans="1:3" ht="14" x14ac:dyDescent="0.2">
      <c r="A523" s="9">
        <v>99.72</v>
      </c>
      <c r="B523" s="10">
        <f t="shared" si="44"/>
        <v>4.6023662586553575</v>
      </c>
      <c r="C523" s="11">
        <f t="shared" si="43"/>
        <v>-3.584921779766987</v>
      </c>
    </row>
    <row r="524" spans="1:3" ht="14" x14ac:dyDescent="0.2">
      <c r="A524" s="9">
        <v>120.82</v>
      </c>
      <c r="B524" s="10">
        <f t="shared" si="44"/>
        <v>4.7943018347105948</v>
      </c>
      <c r="C524" s="11">
        <f t="shared" si="43"/>
        <v>-6.5356782262696589</v>
      </c>
    </row>
    <row r="525" spans="1:3" ht="14" x14ac:dyDescent="0.2">
      <c r="A525" s="9">
        <v>148.66999999999999</v>
      </c>
      <c r="B525" s="10">
        <f t="shared" si="44"/>
        <v>5.0017290846252598</v>
      </c>
      <c r="C525" s="11">
        <f t="shared" si="43"/>
        <v>-7.184900447979877</v>
      </c>
    </row>
    <row r="526" spans="1:3" ht="14" x14ac:dyDescent="0.2">
      <c r="A526" s="9">
        <v>29.87</v>
      </c>
      <c r="B526" s="10">
        <f t="shared" si="44"/>
        <v>3.3968546322280186</v>
      </c>
      <c r="C526" s="11">
        <f t="shared" si="43"/>
        <v>-5.1348317121378413</v>
      </c>
    </row>
    <row r="527" spans="1:3" ht="14" x14ac:dyDescent="0.2">
      <c r="A527" s="9">
        <v>16.13</v>
      </c>
      <c r="B527" s="10">
        <f t="shared" si="44"/>
        <v>2.7806808921371173</v>
      </c>
      <c r="C527" s="11">
        <f t="shared" si="43"/>
        <v>-5.2794785830079656</v>
      </c>
    </row>
    <row r="528" spans="1:3" ht="14" x14ac:dyDescent="0.2">
      <c r="A528" s="9">
        <v>22.84</v>
      </c>
      <c r="B528" s="10">
        <f t="shared" si="44"/>
        <v>3.1285133847878095</v>
      </c>
      <c r="C528" s="11">
        <f t="shared" si="43"/>
        <v>-5.2026927917246537</v>
      </c>
    </row>
    <row r="529" spans="1:3" ht="14" x14ac:dyDescent="0.2">
      <c r="A529" s="9">
        <v>132.85</v>
      </c>
      <c r="B529" s="10">
        <f t="shared" si="44"/>
        <v>4.8892206722058225</v>
      </c>
      <c r="C529" s="11">
        <f t="shared" si="43"/>
        <v>-6.870015415883171</v>
      </c>
    </row>
    <row r="530" spans="1:3" ht="14" x14ac:dyDescent="0.2">
      <c r="A530" s="9">
        <v>106.29</v>
      </c>
      <c r="B530" s="10">
        <f t="shared" si="44"/>
        <v>4.6661712075454904</v>
      </c>
      <c r="C530" s="11">
        <f t="shared" si="43"/>
        <v>-4.0957138026045374</v>
      </c>
    </row>
    <row r="531" spans="1:3" ht="14" x14ac:dyDescent="0.2">
      <c r="A531" s="9">
        <v>4.68</v>
      </c>
      <c r="B531" s="10">
        <f t="shared" si="44"/>
        <v>1.5432981099295553</v>
      </c>
      <c r="C531" s="11">
        <f t="shared" si="43"/>
        <v>-4.4731644964235642</v>
      </c>
    </row>
    <row r="532" spans="1:3" ht="14" x14ac:dyDescent="0.2">
      <c r="A532" s="9">
        <v>97.27</v>
      </c>
      <c r="B532" s="10">
        <f t="shared" si="44"/>
        <v>4.5774906168813487</v>
      </c>
      <c r="C532" s="11">
        <f t="shared" si="43"/>
        <v>-3.6882652269120619</v>
      </c>
    </row>
    <row r="533" spans="1:3" ht="14" x14ac:dyDescent="0.2">
      <c r="A533" s="9">
        <v>19.88</v>
      </c>
      <c r="B533" s="10">
        <f t="shared" si="44"/>
        <v>2.9897142012284279</v>
      </c>
      <c r="C533" s="11">
        <f t="shared" si="43"/>
        <v>-5.2440152437502805</v>
      </c>
    </row>
    <row r="534" spans="1:3" ht="14" x14ac:dyDescent="0.2">
      <c r="A534" s="9">
        <v>3.74</v>
      </c>
      <c r="B534" s="10">
        <f t="shared" si="44"/>
        <v>1.3190856114264407</v>
      </c>
      <c r="C534" s="11">
        <f t="shared" si="43"/>
        <v>-4.3059504437753127</v>
      </c>
    </row>
    <row r="535" spans="1:3" ht="14" x14ac:dyDescent="0.2">
      <c r="A535" s="9">
        <v>37.44</v>
      </c>
      <c r="B535" s="10">
        <f t="shared" si="44"/>
        <v>3.622739651609391</v>
      </c>
      <c r="C535" s="11">
        <f t="shared" si="43"/>
        <v>-5.1334138204029163</v>
      </c>
    </row>
    <row r="536" spans="1:3" ht="14" x14ac:dyDescent="0.2">
      <c r="A536" s="9">
        <v>96.87</v>
      </c>
      <c r="B536" s="10">
        <f t="shared" si="44"/>
        <v>4.5733698734382937</v>
      </c>
      <c r="C536" s="11">
        <f t="shared" si="43"/>
        <v>-3.7214830180121949</v>
      </c>
    </row>
    <row r="537" spans="1:3" ht="14" x14ac:dyDescent="0.2">
      <c r="A537" s="9">
        <v>17.829999999999998</v>
      </c>
      <c r="B537" s="10">
        <f t="shared" si="44"/>
        <v>2.8808824318750488</v>
      </c>
      <c r="C537" s="11">
        <f t="shared" si="43"/>
        <v>-5.2685780427300051</v>
      </c>
    </row>
    <row r="538" spans="1:3" ht="14" x14ac:dyDescent="0.2">
      <c r="A538" s="9">
        <v>1.59</v>
      </c>
      <c r="B538" s="10">
        <f t="shared" si="44"/>
        <v>0.46373401623214022</v>
      </c>
      <c r="C538" s="11">
        <f t="shared" si="43"/>
        <v>-3.8814093951548112</v>
      </c>
    </row>
    <row r="539" spans="1:3" ht="14" x14ac:dyDescent="0.2">
      <c r="A539" s="9">
        <v>0.11</v>
      </c>
      <c r="B539" s="10">
        <f t="shared" si="44"/>
        <v>-2.2072749131897207</v>
      </c>
      <c r="C539" s="11">
        <f t="shared" si="43"/>
        <v>-4.8121590268523446</v>
      </c>
    </row>
    <row r="540" spans="1:3" ht="14" x14ac:dyDescent="0.2">
      <c r="A540" s="9">
        <v>60.46</v>
      </c>
      <c r="B540" s="10">
        <f t="shared" si="44"/>
        <v>4.1019819893513123</v>
      </c>
      <c r="C540" s="11">
        <f t="shared" si="43"/>
        <v>-5.411544415938315</v>
      </c>
    </row>
    <row r="541" spans="1:3" ht="14" x14ac:dyDescent="0.2">
      <c r="A541" s="9">
        <v>98.75</v>
      </c>
      <c r="B541" s="10">
        <f t="shared" si="44"/>
        <v>4.5925914037812312</v>
      </c>
      <c r="C541" s="11">
        <f t="shared" si="43"/>
        <v>-3.6053830808542733</v>
      </c>
    </row>
    <row r="542" spans="1:3" ht="14" x14ac:dyDescent="0.2">
      <c r="A542" s="9">
        <v>81.27</v>
      </c>
      <c r="B542" s="10">
        <f t="shared" si="44"/>
        <v>4.3977769447651136</v>
      </c>
      <c r="C542" s="11">
        <f t="shared" si="43"/>
        <v>-5.7946448111661608</v>
      </c>
    </row>
    <row r="543" spans="1:3" ht="14" x14ac:dyDescent="0.2">
      <c r="A543" s="9">
        <v>80.09</v>
      </c>
      <c r="B543" s="10">
        <f t="shared" si="44"/>
        <v>4.3831510023355911</v>
      </c>
      <c r="C543" s="11">
        <f t="shared" si="43"/>
        <v>-5.7789686733657373</v>
      </c>
    </row>
    <row r="544" spans="1:3" ht="14" x14ac:dyDescent="0.2">
      <c r="A544" s="9">
        <v>26.78</v>
      </c>
      <c r="B544" s="10">
        <f t="shared" si="44"/>
        <v>3.2876553402630266</v>
      </c>
      <c r="C544" s="11">
        <f t="shared" si="43"/>
        <v>-5.1568775629086279</v>
      </c>
    </row>
    <row r="545" spans="1:3" ht="14" x14ac:dyDescent="0.2">
      <c r="A545" s="9">
        <v>3.04</v>
      </c>
      <c r="B545" s="10">
        <f t="shared" si="44"/>
        <v>1.1118575154181303</v>
      </c>
      <c r="C545" s="11">
        <f t="shared" si="43"/>
        <v>-4.1713187527249422</v>
      </c>
    </row>
    <row r="546" spans="1:3" ht="14" x14ac:dyDescent="0.2">
      <c r="A546" s="9">
        <v>22.42</v>
      </c>
      <c r="B546" s="10">
        <f t="shared" si="44"/>
        <v>3.109953417644014</v>
      </c>
      <c r="C546" s="11">
        <f t="shared" si="43"/>
        <v>-5.2084515057843257</v>
      </c>
    </row>
    <row r="547" spans="1:3" ht="14" x14ac:dyDescent="0.2">
      <c r="A547" s="9">
        <v>105.01</v>
      </c>
      <c r="B547" s="10">
        <f t="shared" si="44"/>
        <v>4.6540555837179021</v>
      </c>
      <c r="C547" s="11">
        <f t="shared" si="43"/>
        <v>-3.9150084049453127</v>
      </c>
    </row>
    <row r="548" spans="1:3" ht="14" x14ac:dyDescent="0.2">
      <c r="A548" s="9">
        <v>28.92</v>
      </c>
      <c r="B548" s="10">
        <f t="shared" si="44"/>
        <v>3.3645333972905638</v>
      </c>
      <c r="C548" s="11">
        <f t="shared" si="43"/>
        <v>-5.1402050886903998</v>
      </c>
    </row>
    <row r="549" spans="1:3" ht="14" x14ac:dyDescent="0.2">
      <c r="A549" s="9">
        <v>57.29</v>
      </c>
      <c r="B549" s="10">
        <f t="shared" si="44"/>
        <v>4.0481260884204868</v>
      </c>
      <c r="C549" s="11">
        <f t="shared" si="43"/>
        <v>-5.3585345990793263</v>
      </c>
    </row>
    <row r="550" spans="1:3" ht="14" x14ac:dyDescent="0.2">
      <c r="A550" s="9">
        <v>101.11</v>
      </c>
      <c r="B550" s="10">
        <f t="shared" si="44"/>
        <v>4.6162090331033081</v>
      </c>
      <c r="C550" s="11">
        <f t="shared" si="43"/>
        <v>-3.6011996202079568</v>
      </c>
    </row>
    <row r="551" spans="1:3" ht="14" x14ac:dyDescent="0.2">
      <c r="A551" s="9">
        <v>148.28</v>
      </c>
      <c r="B551" s="10">
        <f t="shared" si="44"/>
        <v>4.9991023782825312</v>
      </c>
      <c r="C551" s="11">
        <f t="shared" si="43"/>
        <v>-7.1772495840144872</v>
      </c>
    </row>
    <row r="552" spans="1:3" ht="14" x14ac:dyDescent="0.2">
      <c r="A552" s="9">
        <v>1.36</v>
      </c>
      <c r="B552" s="10">
        <f t="shared" si="44"/>
        <v>0.30748469974796072</v>
      </c>
      <c r="C552" s="11">
        <f t="shared" si="43"/>
        <v>-3.8416046817562748</v>
      </c>
    </row>
    <row r="553" spans="1:3" ht="14" x14ac:dyDescent="0.2">
      <c r="A553" s="9">
        <v>108.05</v>
      </c>
      <c r="B553" s="10">
        <f t="shared" si="44"/>
        <v>4.6825940829528951</v>
      </c>
      <c r="C553" s="11">
        <f t="shared" si="43"/>
        <v>-4.3967897493704733</v>
      </c>
    </row>
    <row r="554" spans="1:3" ht="14" x14ac:dyDescent="0.2">
      <c r="A554" s="9">
        <v>109.68</v>
      </c>
      <c r="B554" s="10">
        <f t="shared" si="44"/>
        <v>4.6975670352540586</v>
      </c>
      <c r="C554" s="11">
        <f t="shared" si="43"/>
        <v>-4.7194411784651802</v>
      </c>
    </row>
    <row r="555" spans="1:3" ht="14" x14ac:dyDescent="0.2">
      <c r="A555" s="9">
        <v>55.56</v>
      </c>
      <c r="B555" s="10">
        <f t="shared" si="44"/>
        <v>4.0174635178861431</v>
      </c>
      <c r="C555" s="11">
        <f t="shared" si="43"/>
        <v>-5.3309283390243181</v>
      </c>
    </row>
    <row r="556" spans="1:3" ht="14" x14ac:dyDescent="0.2">
      <c r="A556" s="9">
        <v>28.37</v>
      </c>
      <c r="B556" s="10">
        <f t="shared" si="44"/>
        <v>3.34533224882076</v>
      </c>
      <c r="C556" s="11">
        <f t="shared" si="43"/>
        <v>-5.1438868161942954</v>
      </c>
    </row>
    <row r="557" spans="1:3" ht="14" x14ac:dyDescent="0.2">
      <c r="A557" s="9">
        <v>95.86</v>
      </c>
      <c r="B557" s="10">
        <f t="shared" si="44"/>
        <v>4.562888793731485</v>
      </c>
      <c r="C557" s="11">
        <f t="shared" si="43"/>
        <v>-3.8258085661230119</v>
      </c>
    </row>
    <row r="558" spans="1:3" ht="14" x14ac:dyDescent="0.2">
      <c r="A558" s="9">
        <v>7.6</v>
      </c>
      <c r="B558" s="10">
        <f t="shared" si="44"/>
        <v>2.0281482472922852</v>
      </c>
      <c r="C558" s="11">
        <f t="shared" si="43"/>
        <v>-4.8882076046020115</v>
      </c>
    </row>
    <row r="559" spans="1:3" ht="14" x14ac:dyDescent="0.2">
      <c r="A559" s="9">
        <v>3.39</v>
      </c>
      <c r="B559" s="10">
        <f t="shared" si="44"/>
        <v>1.220829921392359</v>
      </c>
      <c r="C559" s="11">
        <f t="shared" si="43"/>
        <v>-4.2396439709400049</v>
      </c>
    </row>
    <row r="560" spans="1:3" ht="14" x14ac:dyDescent="0.2">
      <c r="A560" s="9">
        <v>151.69999999999999</v>
      </c>
      <c r="B560" s="10">
        <f t="shared" si="44"/>
        <v>5.0219048863544868</v>
      </c>
      <c r="C560" s="11">
        <f t="shared" si="43"/>
        <v>-7.2441483263843711</v>
      </c>
    </row>
    <row r="561" spans="1:3" ht="14" x14ac:dyDescent="0.2">
      <c r="A561" s="9">
        <v>104.03</v>
      </c>
      <c r="B561" s="10">
        <f t="shared" si="44"/>
        <v>4.6446793190828037</v>
      </c>
      <c r="C561" s="11">
        <f t="shared" si="43"/>
        <v>-3.8011485350912335</v>
      </c>
    </row>
    <row r="562" spans="1:3" ht="14" x14ac:dyDescent="0.2">
      <c r="A562" s="9">
        <v>4.6399999999999997</v>
      </c>
      <c r="B562" s="10">
        <f t="shared" si="44"/>
        <v>1.5347143662381639</v>
      </c>
      <c r="C562" s="11">
        <f t="shared" si="43"/>
        <v>-4.4663793360356543</v>
      </c>
    </row>
    <row r="563" spans="1:3" ht="14" x14ac:dyDescent="0.2">
      <c r="A563" s="9">
        <v>116.87</v>
      </c>
      <c r="B563" s="10">
        <f t="shared" si="44"/>
        <v>4.7610622059450654</v>
      </c>
      <c r="C563" s="11">
        <f t="shared" si="43"/>
        <v>-6.1523558606032358</v>
      </c>
    </row>
    <row r="564" spans="1:3" ht="14" x14ac:dyDescent="0.2">
      <c r="A564" s="9">
        <v>23.67</v>
      </c>
      <c r="B564" s="10">
        <f t="shared" si="44"/>
        <v>3.1642084235258925</v>
      </c>
      <c r="C564" s="11">
        <f t="shared" si="43"/>
        <v>-5.1916845832413001</v>
      </c>
    </row>
    <row r="565" spans="1:3" ht="14" x14ac:dyDescent="0.2">
      <c r="A565" s="9">
        <v>96.68</v>
      </c>
      <c r="B565" s="10">
        <f t="shared" si="44"/>
        <v>4.5714065558352823</v>
      </c>
      <c r="C565" s="11">
        <f t="shared" si="43"/>
        <v>-3.7388755193645111</v>
      </c>
    </row>
    <row r="566" spans="1:3" ht="14" x14ac:dyDescent="0.2">
      <c r="A566" s="9">
        <v>99.46</v>
      </c>
      <c r="B566" s="10">
        <f t="shared" si="44"/>
        <v>4.5997555532865926</v>
      </c>
      <c r="C566" s="11">
        <f t="shared" si="43"/>
        <v>-3.5878070696140361</v>
      </c>
    </row>
    <row r="567" spans="1:3" ht="14" x14ac:dyDescent="0.2">
      <c r="A567" s="9">
        <v>98.44</v>
      </c>
      <c r="B567" s="10">
        <f t="shared" si="44"/>
        <v>4.5894472255228553</v>
      </c>
      <c r="C567" s="11">
        <f t="shared" si="43"/>
        <v>-3.6175449068624306</v>
      </c>
    </row>
    <row r="568" spans="1:3" ht="14" x14ac:dyDescent="0.2">
      <c r="A568" s="9">
        <v>3.61</v>
      </c>
      <c r="B568" s="10">
        <f t="shared" si="44"/>
        <v>1.2837077723447896</v>
      </c>
      <c r="C568" s="11">
        <f t="shared" si="43"/>
        <v>-4.2815693517110374</v>
      </c>
    </row>
    <row r="569" spans="1:3" ht="14" x14ac:dyDescent="0.2">
      <c r="A569" s="9">
        <v>95.71</v>
      </c>
      <c r="B569" s="10">
        <f t="shared" si="44"/>
        <v>4.5613227862078149</v>
      </c>
      <c r="C569" s="11">
        <f t="shared" si="43"/>
        <v>-3.8437824859816905</v>
      </c>
    </row>
    <row r="570" spans="1:3" ht="14" x14ac:dyDescent="0.2">
      <c r="A570" s="9">
        <v>108.91</v>
      </c>
      <c r="B570" s="10">
        <f t="shared" si="44"/>
        <v>4.6905218530875947</v>
      </c>
      <c r="C570" s="11">
        <f t="shared" si="43"/>
        <v>-4.5626372001327686</v>
      </c>
    </row>
    <row r="571" spans="1:3" ht="14" x14ac:dyDescent="0.2">
      <c r="A571" s="9">
        <v>111.07</v>
      </c>
      <c r="B571" s="10">
        <f t="shared" si="44"/>
        <v>4.7101606331790284</v>
      </c>
      <c r="C571" s="11">
        <f t="shared" si="43"/>
        <v>-5.0165483902469035</v>
      </c>
    </row>
    <row r="572" spans="1:3" ht="14" x14ac:dyDescent="0.2">
      <c r="A572" s="9">
        <v>125.31</v>
      </c>
      <c r="B572" s="10">
        <f t="shared" si="44"/>
        <v>4.8307906671771939</v>
      </c>
      <c r="C572" s="11">
        <f t="shared" si="43"/>
        <v>-6.7065464685242366</v>
      </c>
    </row>
    <row r="573" spans="1:3" ht="14" x14ac:dyDescent="0.2">
      <c r="A573" s="9">
        <v>92.07</v>
      </c>
      <c r="B573" s="10">
        <f t="shared" si="44"/>
        <v>4.5225491572997543</v>
      </c>
      <c r="C573" s="11">
        <f t="shared" si="43"/>
        <v>-4.4597903020042384</v>
      </c>
    </row>
    <row r="574" spans="1:3" ht="14" x14ac:dyDescent="0.2">
      <c r="A574" s="9">
        <v>120.77</v>
      </c>
      <c r="B574" s="10">
        <f t="shared" si="44"/>
        <v>4.7938879102872836</v>
      </c>
      <c r="C574" s="11">
        <f t="shared" si="43"/>
        <v>-6.5327167983978036</v>
      </c>
    </row>
    <row r="575" spans="1:3" ht="14" x14ac:dyDescent="0.2">
      <c r="A575" s="9">
        <v>75.58</v>
      </c>
      <c r="B575" s="10">
        <f t="shared" si="44"/>
        <v>4.3251916979213432</v>
      </c>
      <c r="C575" s="11">
        <f t="shared" si="43"/>
        <v>-5.6938570966481992</v>
      </c>
    </row>
    <row r="576" spans="1:3" ht="14" x14ac:dyDescent="0.2">
      <c r="A576" s="9">
        <v>101.88</v>
      </c>
      <c r="B576" s="10">
        <f t="shared" si="44"/>
        <v>4.6237956501112558</v>
      </c>
      <c r="C576" s="11">
        <f t="shared" si="43"/>
        <v>-3.6326846593782092</v>
      </c>
    </row>
    <row r="577" spans="1:3" ht="14" x14ac:dyDescent="0.2">
      <c r="A577" s="9">
        <v>42.53</v>
      </c>
      <c r="B577" s="10">
        <f t="shared" si="44"/>
        <v>3.7502097092655422</v>
      </c>
      <c r="C577" s="11">
        <f t="shared" si="43"/>
        <v>-5.1666197220324062</v>
      </c>
    </row>
    <row r="578" spans="1:3" ht="14" x14ac:dyDescent="0.2">
      <c r="A578" s="9">
        <v>99.76</v>
      </c>
      <c r="B578" s="10">
        <f t="shared" si="44"/>
        <v>4.6027673013717809</v>
      </c>
      <c r="C578" s="11">
        <f t="shared" ref="C578:C641" si="45">LN((NORMDIST(B578,$F$45,$G$45,0)*$H$45+NORMDIST(B578,$F$46,$G$46,0)*$H$46+NORMDIST(B578,$F$47,$G$47,0)*$H$47)/A578)</f>
        <v>-3.5846456483170615</v>
      </c>
    </row>
    <row r="579" spans="1:3" ht="14" x14ac:dyDescent="0.2">
      <c r="A579" s="9">
        <v>29.04</v>
      </c>
      <c r="B579" s="10">
        <f t="shared" ref="B579:B642" si="46">LN(A579)</f>
        <v>3.3686741899565953</v>
      </c>
      <c r="C579" s="11">
        <f t="shared" si="45"/>
        <v>-5.1394575278734802</v>
      </c>
    </row>
    <row r="580" spans="1:3" ht="14" x14ac:dyDescent="0.2">
      <c r="A580" s="9">
        <v>49.84</v>
      </c>
      <c r="B580" s="10">
        <f t="shared" si="46"/>
        <v>3.9088178744791979</v>
      </c>
      <c r="C580" s="11">
        <f t="shared" si="45"/>
        <v>-5.247892032774562</v>
      </c>
    </row>
    <row r="581" spans="1:3" ht="14" x14ac:dyDescent="0.2">
      <c r="A581" s="9">
        <v>39.56</v>
      </c>
      <c r="B581" s="10">
        <f t="shared" si="46"/>
        <v>3.6778185067545115</v>
      </c>
      <c r="C581" s="11">
        <f t="shared" si="45"/>
        <v>-5.144433357773643</v>
      </c>
    </row>
    <row r="582" spans="1:3" ht="14" x14ac:dyDescent="0.2">
      <c r="A582" s="9">
        <v>55.98</v>
      </c>
      <c r="B582" s="10">
        <f t="shared" si="46"/>
        <v>4.0249944840873075</v>
      </c>
      <c r="C582" s="11">
        <f t="shared" si="45"/>
        <v>-5.3375366624834522</v>
      </c>
    </row>
    <row r="583" spans="1:3" ht="14" x14ac:dyDescent="0.2">
      <c r="A583" s="9">
        <v>81.739999999999995</v>
      </c>
      <c r="B583" s="10">
        <f t="shared" si="46"/>
        <v>4.4035434781361316</v>
      </c>
      <c r="C583" s="11">
        <f t="shared" si="45"/>
        <v>-5.7984302223419952</v>
      </c>
    </row>
    <row r="584" spans="1:3" ht="14" x14ac:dyDescent="0.2">
      <c r="A584" s="9">
        <v>7.95</v>
      </c>
      <c r="B584" s="10">
        <f t="shared" si="46"/>
        <v>2.0731719286662407</v>
      </c>
      <c r="C584" s="11">
        <f t="shared" si="45"/>
        <v>-4.9272465498442175</v>
      </c>
    </row>
    <row r="585" spans="1:3" ht="14" x14ac:dyDescent="0.2">
      <c r="A585" s="9">
        <v>102.04</v>
      </c>
      <c r="B585" s="10">
        <f t="shared" si="46"/>
        <v>4.6253648932736109</v>
      </c>
      <c r="C585" s="11">
        <f t="shared" si="45"/>
        <v>-3.6411868944780612</v>
      </c>
    </row>
    <row r="586" spans="1:3" ht="14" x14ac:dyDescent="0.2">
      <c r="A586" s="9">
        <v>17.989999999999998</v>
      </c>
      <c r="B586" s="10">
        <f t="shared" si="46"/>
        <v>2.8898160479624417</v>
      </c>
      <c r="C586" s="11">
        <f t="shared" si="45"/>
        <v>-5.266991448900181</v>
      </c>
    </row>
    <row r="587" spans="1:3" ht="14" x14ac:dyDescent="0.2">
      <c r="A587" s="9">
        <v>99.95</v>
      </c>
      <c r="B587" s="10">
        <f t="shared" si="46"/>
        <v>4.6046700609464093</v>
      </c>
      <c r="C587" s="11">
        <f t="shared" si="45"/>
        <v>-3.5839426278558024</v>
      </c>
    </row>
    <row r="588" spans="1:3" ht="14" x14ac:dyDescent="0.2">
      <c r="A588" s="9">
        <v>1.87</v>
      </c>
      <c r="B588" s="10">
        <f t="shared" si="46"/>
        <v>0.62593843086649537</v>
      </c>
      <c r="C588" s="11">
        <f t="shared" si="45"/>
        <v>-3.9351168113516541</v>
      </c>
    </row>
    <row r="589" spans="1:3" ht="14" x14ac:dyDescent="0.2">
      <c r="A589" s="9">
        <v>104.55</v>
      </c>
      <c r="B589" s="10">
        <f t="shared" si="46"/>
        <v>4.6496654258746428</v>
      </c>
      <c r="C589" s="11">
        <f t="shared" si="45"/>
        <v>-3.8588112884437842</v>
      </c>
    </row>
    <row r="590" spans="1:3" ht="14" x14ac:dyDescent="0.2">
      <c r="A590" s="9">
        <v>97.74</v>
      </c>
      <c r="B590" s="10">
        <f t="shared" si="46"/>
        <v>4.5823108918420088</v>
      </c>
      <c r="C590" s="11">
        <f t="shared" si="45"/>
        <v>-3.6551257744571233</v>
      </c>
    </row>
    <row r="591" spans="1:3" ht="14" x14ac:dyDescent="0.2">
      <c r="A591" s="9">
        <v>54.13</v>
      </c>
      <c r="B591" s="10">
        <f t="shared" si="46"/>
        <v>3.9913885608088866</v>
      </c>
      <c r="C591" s="11">
        <f t="shared" si="45"/>
        <v>-5.3089087211838049</v>
      </c>
    </row>
    <row r="592" spans="1:3" ht="14" x14ac:dyDescent="0.2">
      <c r="A592" s="9">
        <v>120.2</v>
      </c>
      <c r="B592" s="10">
        <f t="shared" si="46"/>
        <v>4.7891570221011071</v>
      </c>
      <c r="C592" s="11">
        <f t="shared" si="45"/>
        <v>-6.496273755717497</v>
      </c>
    </row>
    <row r="593" spans="1:3" ht="14" x14ac:dyDescent="0.2">
      <c r="A593" s="9">
        <v>7.29</v>
      </c>
      <c r="B593" s="10">
        <f t="shared" si="46"/>
        <v>1.9865035460205669</v>
      </c>
      <c r="C593" s="11">
        <f t="shared" si="45"/>
        <v>-4.8517048121738391</v>
      </c>
    </row>
    <row r="594" spans="1:3" ht="14" x14ac:dyDescent="0.2">
      <c r="A594" s="9">
        <v>95.77</v>
      </c>
      <c r="B594" s="10">
        <f t="shared" si="46"/>
        <v>4.5619494835335281</v>
      </c>
      <c r="C594" s="11">
        <f t="shared" si="45"/>
        <v>-3.8365165841655471</v>
      </c>
    </row>
    <row r="595" spans="1:3" ht="14" x14ac:dyDescent="0.2">
      <c r="A595" s="9">
        <v>139.72</v>
      </c>
      <c r="B595" s="10">
        <f t="shared" si="46"/>
        <v>4.9396404199386312</v>
      </c>
      <c r="C595" s="11">
        <f t="shared" si="45"/>
        <v>-7.0079209447929447</v>
      </c>
    </row>
    <row r="596" spans="1:3" ht="14" x14ac:dyDescent="0.2">
      <c r="A596" s="9">
        <v>11.61</v>
      </c>
      <c r="B596" s="10">
        <f t="shared" si="46"/>
        <v>2.4518667957098002</v>
      </c>
      <c r="C596" s="11">
        <f t="shared" si="45"/>
        <v>-5.2017774519412319</v>
      </c>
    </row>
    <row r="597" spans="1:3" ht="14" x14ac:dyDescent="0.2">
      <c r="A597" s="9">
        <v>89.74</v>
      </c>
      <c r="B597" s="10">
        <f t="shared" si="46"/>
        <v>4.4969166005478369</v>
      </c>
      <c r="C597" s="11">
        <f t="shared" si="45"/>
        <v>-4.9743688727540878</v>
      </c>
    </row>
    <row r="598" spans="1:3" ht="14" x14ac:dyDescent="0.2">
      <c r="A598" s="9">
        <v>19.03</v>
      </c>
      <c r="B598" s="10">
        <f t="shared" si="46"/>
        <v>2.9460166813080582</v>
      </c>
      <c r="C598" s="11">
        <f t="shared" si="45"/>
        <v>-5.2551245834255695</v>
      </c>
    </row>
    <row r="599" spans="1:3" ht="14" x14ac:dyDescent="0.2">
      <c r="A599" s="9">
        <v>114.07</v>
      </c>
      <c r="B599" s="10">
        <f t="shared" si="46"/>
        <v>4.7368122950398064</v>
      </c>
      <c r="C599" s="11">
        <f t="shared" si="45"/>
        <v>-5.6613625216872512</v>
      </c>
    </row>
    <row r="600" spans="1:3" ht="14" x14ac:dyDescent="0.2">
      <c r="A600" s="9">
        <v>98.52</v>
      </c>
      <c r="B600" s="10">
        <f t="shared" si="46"/>
        <v>4.5902595732523368</v>
      </c>
      <c r="C600" s="11">
        <f t="shared" si="45"/>
        <v>-3.6141438842448541</v>
      </c>
    </row>
    <row r="601" spans="1:3" ht="14" x14ac:dyDescent="0.2">
      <c r="A601" s="9">
        <v>101.69</v>
      </c>
      <c r="B601" s="10">
        <f t="shared" si="46"/>
        <v>4.6219289698030463</v>
      </c>
      <c r="C601" s="11">
        <f t="shared" si="45"/>
        <v>-3.6234580908000789</v>
      </c>
    </row>
    <row r="602" spans="1:3" ht="14" x14ac:dyDescent="0.2">
      <c r="A602" s="9">
        <v>91.54</v>
      </c>
      <c r="B602" s="10">
        <f t="shared" si="46"/>
        <v>4.5167760352254964</v>
      </c>
      <c r="C602" s="11">
        <f t="shared" si="45"/>
        <v>-4.5730031986575277</v>
      </c>
    </row>
    <row r="603" spans="1:3" ht="14" x14ac:dyDescent="0.2">
      <c r="A603" s="9">
        <v>83.27</v>
      </c>
      <c r="B603" s="10">
        <f t="shared" si="46"/>
        <v>4.4220883402477282</v>
      </c>
      <c r="C603" s="11">
        <f t="shared" si="45"/>
        <v>-5.7924930796364515</v>
      </c>
    </row>
    <row r="604" spans="1:3" ht="14" x14ac:dyDescent="0.2">
      <c r="A604" s="9">
        <v>152.27000000000001</v>
      </c>
      <c r="B604" s="10">
        <f t="shared" si="46"/>
        <v>5.0256552608526412</v>
      </c>
      <c r="C604" s="11">
        <f t="shared" si="45"/>
        <v>-7.2552554468424502</v>
      </c>
    </row>
    <row r="605" spans="1:3" ht="14" x14ac:dyDescent="0.2">
      <c r="A605" s="9">
        <v>97.87</v>
      </c>
      <c r="B605" s="10">
        <f t="shared" si="46"/>
        <v>4.5836400674377282</v>
      </c>
      <c r="C605" s="11">
        <f t="shared" si="45"/>
        <v>-3.6470825363098691</v>
      </c>
    </row>
    <row r="606" spans="1:3" ht="14" x14ac:dyDescent="0.2">
      <c r="A606" s="9">
        <v>96.02</v>
      </c>
      <c r="B606" s="10">
        <f t="shared" si="46"/>
        <v>4.5645565031027946</v>
      </c>
      <c r="C606" s="11">
        <f t="shared" si="45"/>
        <v>-3.8073391384355713</v>
      </c>
    </row>
    <row r="607" spans="1:3" ht="14" x14ac:dyDescent="0.2">
      <c r="A607" s="9">
        <v>102.47</v>
      </c>
      <c r="B607" s="10">
        <f t="shared" si="46"/>
        <v>4.6295700728116262</v>
      </c>
      <c r="C607" s="11">
        <f t="shared" si="45"/>
        <v>-3.6673224610049173</v>
      </c>
    </row>
    <row r="608" spans="1:3" ht="14" x14ac:dyDescent="0.2">
      <c r="A608" s="9">
        <v>12.57</v>
      </c>
      <c r="B608" s="10">
        <f t="shared" si="46"/>
        <v>2.5313130226021561</v>
      </c>
      <c r="C608" s="11">
        <f t="shared" si="45"/>
        <v>-5.2374199578032714</v>
      </c>
    </row>
    <row r="609" spans="1:3" ht="14" x14ac:dyDescent="0.2">
      <c r="A609" s="9">
        <v>6.95</v>
      </c>
      <c r="B609" s="10">
        <f t="shared" si="46"/>
        <v>1.9387416595767009</v>
      </c>
      <c r="C609" s="11">
        <f t="shared" si="45"/>
        <v>-4.8095921829360533</v>
      </c>
    </row>
    <row r="610" spans="1:3" ht="14" x14ac:dyDescent="0.2">
      <c r="A610" s="9">
        <v>36.78</v>
      </c>
      <c r="B610" s="10">
        <f t="shared" si="46"/>
        <v>3.6049542191761752</v>
      </c>
      <c r="C610" s="11">
        <f t="shared" si="45"/>
        <v>-5.1308914261299181</v>
      </c>
    </row>
    <row r="611" spans="1:3" ht="14" x14ac:dyDescent="0.2">
      <c r="A611" s="9">
        <v>98.7</v>
      </c>
      <c r="B611" s="10">
        <f t="shared" si="46"/>
        <v>4.592084946439436</v>
      </c>
      <c r="C611" s="11">
        <f t="shared" si="45"/>
        <v>-3.6071593769153254</v>
      </c>
    </row>
    <row r="612" spans="1:3" ht="14" x14ac:dyDescent="0.2">
      <c r="A612" s="9">
        <v>5.08</v>
      </c>
      <c r="B612" s="10">
        <f t="shared" si="46"/>
        <v>1.6253112615903906</v>
      </c>
      <c r="C612" s="11">
        <f t="shared" si="45"/>
        <v>-4.5393885874348916</v>
      </c>
    </row>
    <row r="613" spans="1:3" ht="14" x14ac:dyDescent="0.2">
      <c r="A613" s="9">
        <v>103.25</v>
      </c>
      <c r="B613" s="10">
        <f t="shared" si="46"/>
        <v>4.6371532318411424</v>
      </c>
      <c r="C613" s="11">
        <f t="shared" si="45"/>
        <v>-3.726729283891046</v>
      </c>
    </row>
    <row r="614" spans="1:3" ht="14" x14ac:dyDescent="0.2">
      <c r="A614" s="9">
        <v>106.42</v>
      </c>
      <c r="B614" s="10">
        <f t="shared" si="46"/>
        <v>4.6673935291682236</v>
      </c>
      <c r="C614" s="11">
        <f t="shared" si="45"/>
        <v>-4.1159707286718232</v>
      </c>
    </row>
    <row r="615" spans="1:3" ht="14" x14ac:dyDescent="0.2">
      <c r="A615" s="9">
        <v>22.15</v>
      </c>
      <c r="B615" s="10">
        <f t="shared" si="46"/>
        <v>3.0978374964911444</v>
      </c>
      <c r="C615" s="11">
        <f t="shared" si="45"/>
        <v>-5.2122043777591243</v>
      </c>
    </row>
    <row r="616" spans="1:3" ht="14" x14ac:dyDescent="0.2">
      <c r="A616" s="9">
        <v>108.52</v>
      </c>
      <c r="B616" s="10">
        <f t="shared" si="46"/>
        <v>4.6869344877907313</v>
      </c>
      <c r="C616" s="11">
        <f t="shared" si="45"/>
        <v>-4.4860942655707383</v>
      </c>
    </row>
    <row r="617" spans="1:3" ht="14" x14ac:dyDescent="0.2">
      <c r="A617" s="9">
        <v>68.95</v>
      </c>
      <c r="B617" s="10">
        <f t="shared" si="46"/>
        <v>4.2333816042393106</v>
      </c>
      <c r="C617" s="11">
        <f t="shared" si="45"/>
        <v>-5.5654247641966403</v>
      </c>
    </row>
    <row r="618" spans="1:3" ht="14" x14ac:dyDescent="0.2">
      <c r="A618" s="9">
        <v>101.95</v>
      </c>
      <c r="B618" s="10">
        <f t="shared" si="46"/>
        <v>4.6244824970204643</v>
      </c>
      <c r="C618" s="11">
        <f t="shared" si="45"/>
        <v>-3.6363222469473402</v>
      </c>
    </row>
    <row r="619" spans="1:3" ht="14" x14ac:dyDescent="0.2">
      <c r="A619" s="9">
        <v>67</v>
      </c>
      <c r="B619" s="10">
        <f t="shared" si="46"/>
        <v>4.2046926193909657</v>
      </c>
      <c r="C619" s="11">
        <f t="shared" si="45"/>
        <v>-5.5288287768799282</v>
      </c>
    </row>
    <row r="620" spans="1:3" ht="14" x14ac:dyDescent="0.2">
      <c r="A620" s="9">
        <v>12.32</v>
      </c>
      <c r="B620" s="10">
        <f t="shared" si="46"/>
        <v>2.5112239581053739</v>
      </c>
      <c r="C620" s="11">
        <f t="shared" si="45"/>
        <v>-5.229376628496734</v>
      </c>
    </row>
    <row r="621" spans="1:3" ht="14" x14ac:dyDescent="0.2">
      <c r="A621" s="9">
        <v>22.52</v>
      </c>
      <c r="B621" s="10">
        <f t="shared" si="46"/>
        <v>3.1144038032714896</v>
      </c>
      <c r="C621" s="11">
        <f t="shared" si="45"/>
        <v>-5.2070709174466492</v>
      </c>
    </row>
    <row r="622" spans="1:3" ht="14" x14ac:dyDescent="0.2">
      <c r="A622" s="9">
        <v>142.09</v>
      </c>
      <c r="B622" s="10">
        <f t="shared" si="46"/>
        <v>4.9564606596499843</v>
      </c>
      <c r="C622" s="11">
        <f t="shared" si="45"/>
        <v>-7.0550682007666428</v>
      </c>
    </row>
    <row r="623" spans="1:3" ht="14" x14ac:dyDescent="0.2">
      <c r="A623" s="9">
        <v>110.01</v>
      </c>
      <c r="B623" s="10">
        <f t="shared" si="46"/>
        <v>4.7005712707513441</v>
      </c>
      <c r="C623" s="11">
        <f t="shared" si="45"/>
        <v>-4.7886148782214981</v>
      </c>
    </row>
    <row r="624" spans="1:3" ht="14" x14ac:dyDescent="0.2">
      <c r="A624" s="9">
        <v>20.77</v>
      </c>
      <c r="B624" s="10">
        <f t="shared" si="46"/>
        <v>3.0335096378880211</v>
      </c>
      <c r="C624" s="11">
        <f t="shared" si="45"/>
        <v>-5.2316700328617722</v>
      </c>
    </row>
    <row r="625" spans="1:3" ht="14" x14ac:dyDescent="0.2">
      <c r="A625" s="9">
        <v>96.67</v>
      </c>
      <c r="B625" s="10">
        <f t="shared" si="46"/>
        <v>4.5713031164765141</v>
      </c>
      <c r="C625" s="11">
        <f t="shared" si="45"/>
        <v>-3.7398196761489486</v>
      </c>
    </row>
    <row r="626" spans="1:3" ht="14" x14ac:dyDescent="0.2">
      <c r="A626" s="9">
        <v>99.86</v>
      </c>
      <c r="B626" s="10">
        <f t="shared" si="46"/>
        <v>4.6037692050724628</v>
      </c>
      <c r="C626" s="11">
        <f t="shared" si="45"/>
        <v>-3.5841504358982648</v>
      </c>
    </row>
    <row r="627" spans="1:3" ht="14" x14ac:dyDescent="0.2">
      <c r="A627" s="9">
        <v>87.08</v>
      </c>
      <c r="B627" s="10">
        <f t="shared" si="46"/>
        <v>4.4668272363663464</v>
      </c>
      <c r="C627" s="11">
        <f t="shared" si="45"/>
        <v>-5.4951455887294323</v>
      </c>
    </row>
    <row r="628" spans="1:3" ht="14" x14ac:dyDescent="0.2">
      <c r="A628" s="9">
        <v>7.05</v>
      </c>
      <c r="B628" s="10">
        <f t="shared" si="46"/>
        <v>1.9530276168241774</v>
      </c>
      <c r="C628" s="11">
        <f t="shared" si="45"/>
        <v>-4.8222035813367414</v>
      </c>
    </row>
    <row r="629" spans="1:3" ht="14" x14ac:dyDescent="0.2">
      <c r="A629" s="9">
        <v>0.85</v>
      </c>
      <c r="B629" s="10">
        <f t="shared" si="46"/>
        <v>-0.16251892949777494</v>
      </c>
      <c r="C629" s="11">
        <f t="shared" si="45"/>
        <v>-3.7924698466857469</v>
      </c>
    </row>
    <row r="630" spans="1:3" ht="14" x14ac:dyDescent="0.2">
      <c r="A630" s="9">
        <v>50.1</v>
      </c>
      <c r="B630" s="10">
        <f t="shared" si="46"/>
        <v>3.9140210080908191</v>
      </c>
      <c r="C630" s="11">
        <f t="shared" si="45"/>
        <v>-5.2513503791365608</v>
      </c>
    </row>
    <row r="631" spans="1:3" ht="14" x14ac:dyDescent="0.2">
      <c r="A631" s="9">
        <v>106.71</v>
      </c>
      <c r="B631" s="10">
        <f t="shared" si="46"/>
        <v>4.6701148746284735</v>
      </c>
      <c r="C631" s="11">
        <f t="shared" si="45"/>
        <v>-4.1623587014558687</v>
      </c>
    </row>
    <row r="632" spans="1:3" ht="14" x14ac:dyDescent="0.2">
      <c r="A632" s="9">
        <v>99.35</v>
      </c>
      <c r="B632" s="10">
        <f t="shared" si="46"/>
        <v>4.5986489689978258</v>
      </c>
      <c r="C632" s="11">
        <f t="shared" si="45"/>
        <v>-3.5895984862950692</v>
      </c>
    </row>
    <row r="633" spans="1:3" ht="14" x14ac:dyDescent="0.2">
      <c r="A633" s="9">
        <v>116.62</v>
      </c>
      <c r="B633" s="10">
        <f t="shared" si="46"/>
        <v>4.7589207857940101</v>
      </c>
      <c r="C633" s="11">
        <f t="shared" si="45"/>
        <v>-6.115806739367871</v>
      </c>
    </row>
    <row r="634" spans="1:3" ht="14" x14ac:dyDescent="0.2">
      <c r="A634" s="9">
        <v>106.28</v>
      </c>
      <c r="B634" s="10">
        <f t="shared" si="46"/>
        <v>4.6660771208916128</v>
      </c>
      <c r="C634" s="11">
        <f t="shared" si="45"/>
        <v>-4.0941695673199865</v>
      </c>
    </row>
    <row r="635" spans="1:3" ht="14" x14ac:dyDescent="0.2">
      <c r="A635" s="9">
        <v>99.04</v>
      </c>
      <c r="B635" s="10">
        <f t="shared" si="46"/>
        <v>4.595523808936286</v>
      </c>
      <c r="C635" s="11">
        <f t="shared" si="45"/>
        <v>-3.5964814607310038</v>
      </c>
    </row>
    <row r="636" spans="1:3" ht="14" x14ac:dyDescent="0.2">
      <c r="A636" s="9">
        <v>115.19</v>
      </c>
      <c r="B636" s="10">
        <f t="shared" si="46"/>
        <v>4.7465829389384151</v>
      </c>
      <c r="C636" s="11">
        <f t="shared" si="45"/>
        <v>-5.8777106449627334</v>
      </c>
    </row>
    <row r="637" spans="1:3" ht="14" x14ac:dyDescent="0.2">
      <c r="A637" s="9">
        <v>95.62</v>
      </c>
      <c r="B637" s="10">
        <f t="shared" si="46"/>
        <v>4.5603820031979572</v>
      </c>
      <c r="C637" s="11">
        <f t="shared" si="45"/>
        <v>-3.8548717122030824</v>
      </c>
    </row>
    <row r="638" spans="1:3" ht="14" x14ac:dyDescent="0.2">
      <c r="A638" s="9">
        <v>32.659999999999997</v>
      </c>
      <c r="B638" s="10">
        <f t="shared" si="46"/>
        <v>3.4861510875423187</v>
      </c>
      <c r="C638" s="11">
        <f t="shared" si="45"/>
        <v>-5.1261031764338387</v>
      </c>
    </row>
    <row r="639" spans="1:3" ht="14" x14ac:dyDescent="0.2">
      <c r="A639" s="9">
        <v>8.59</v>
      </c>
      <c r="B639" s="10">
        <f t="shared" si="46"/>
        <v>2.150598735996164</v>
      </c>
      <c r="C639" s="11">
        <f t="shared" si="45"/>
        <v>-4.9926775108492771</v>
      </c>
    </row>
    <row r="640" spans="1:3" ht="14" x14ac:dyDescent="0.2">
      <c r="A640" s="9">
        <v>31.62</v>
      </c>
      <c r="B640" s="10">
        <f t="shared" si="46"/>
        <v>3.453789831781326</v>
      </c>
      <c r="C640" s="11">
        <f t="shared" si="45"/>
        <v>-5.1281537103435255</v>
      </c>
    </row>
    <row r="641" spans="1:3" ht="14" x14ac:dyDescent="0.2">
      <c r="A641" s="9">
        <v>107.8</v>
      </c>
      <c r="B641" s="10">
        <f t="shared" si="46"/>
        <v>4.6802776584748971</v>
      </c>
      <c r="C641" s="11">
        <f t="shared" si="45"/>
        <v>-4.3506972137324311</v>
      </c>
    </row>
    <row r="642" spans="1:3" ht="14" x14ac:dyDescent="0.2">
      <c r="A642" s="9">
        <v>0.04</v>
      </c>
      <c r="B642" s="10">
        <f t="shared" si="46"/>
        <v>-3.2188758248682006</v>
      </c>
      <c r="C642" s="11">
        <f t="shared" ref="C642:C705" si="47">LN((NORMDIST(B642,$F$45,$G$45,0)*$H$45+NORMDIST(B642,$F$46,$G$46,0)*$H$46+NORMDIST(B642,$F$47,$G$47,0)*$H$47)/A642)</f>
        <v>-6.058278772012657</v>
      </c>
    </row>
    <row r="643" spans="1:3" ht="14" x14ac:dyDescent="0.2">
      <c r="A643" s="9">
        <v>112.47</v>
      </c>
      <c r="B643" s="10">
        <f t="shared" ref="B643:B706" si="48">LN(A643)</f>
        <v>4.7226865194159302</v>
      </c>
      <c r="C643" s="11">
        <f t="shared" si="47"/>
        <v>-5.3229162876575797</v>
      </c>
    </row>
    <row r="644" spans="1:3" ht="14" x14ac:dyDescent="0.2">
      <c r="A644" s="9">
        <v>104.53</v>
      </c>
      <c r="B644" s="10">
        <f t="shared" si="48"/>
        <v>4.6494741115446159</v>
      </c>
      <c r="C644" s="11">
        <f t="shared" si="47"/>
        <v>-3.8564772635273745</v>
      </c>
    </row>
    <row r="645" spans="1:3" ht="14" x14ac:dyDescent="0.2">
      <c r="A645" s="9">
        <v>108.78</v>
      </c>
      <c r="B645" s="10">
        <f t="shared" si="48"/>
        <v>4.6893274939948144</v>
      </c>
      <c r="C645" s="11">
        <f t="shared" si="47"/>
        <v>-4.5368902129987072</v>
      </c>
    </row>
    <row r="646" spans="1:3" ht="14" x14ac:dyDescent="0.2">
      <c r="A646" s="9">
        <v>110.04</v>
      </c>
      <c r="B646" s="10">
        <f t="shared" si="48"/>
        <v>4.7008439360563736</v>
      </c>
      <c r="C646" s="11">
        <f t="shared" si="47"/>
        <v>-4.794953837107065</v>
      </c>
    </row>
    <row r="647" spans="1:3" ht="14" x14ac:dyDescent="0.2">
      <c r="A647" s="9">
        <v>108.02</v>
      </c>
      <c r="B647" s="10">
        <f t="shared" si="48"/>
        <v>4.6823163951647446</v>
      </c>
      <c r="C647" s="11">
        <f t="shared" si="47"/>
        <v>-4.3912053649469378</v>
      </c>
    </row>
    <row r="648" spans="1:3" ht="14" x14ac:dyDescent="0.2">
      <c r="A648" s="9">
        <v>99.92</v>
      </c>
      <c r="B648" s="10">
        <f t="shared" si="48"/>
        <v>4.604369865817322</v>
      </c>
      <c r="C648" s="11">
        <f t="shared" si="47"/>
        <v>-3.5839868893069253</v>
      </c>
    </row>
    <row r="649" spans="1:3" ht="14" x14ac:dyDescent="0.2">
      <c r="A649" s="9">
        <v>78.03</v>
      </c>
      <c r="B649" s="10">
        <f t="shared" si="48"/>
        <v>4.3570933681286697</v>
      </c>
      <c r="C649" s="11">
        <f t="shared" si="47"/>
        <v>-5.7418726015885477</v>
      </c>
    </row>
    <row r="650" spans="1:3" ht="14" x14ac:dyDescent="0.2">
      <c r="A650" s="9">
        <v>94.89</v>
      </c>
      <c r="B650" s="10">
        <f t="shared" si="48"/>
        <v>4.5527183259856674</v>
      </c>
      <c r="C650" s="11">
        <f t="shared" si="47"/>
        <v>-3.9531667287107797</v>
      </c>
    </row>
    <row r="651" spans="1:3" ht="14" x14ac:dyDescent="0.2">
      <c r="A651" s="9">
        <v>17.62</v>
      </c>
      <c r="B651" s="10">
        <f t="shared" si="48"/>
        <v>2.8690346205080335</v>
      </c>
      <c r="C651" s="11">
        <f t="shared" si="47"/>
        <v>-5.2705414251603511</v>
      </c>
    </row>
    <row r="652" spans="1:3" ht="14" x14ac:dyDescent="0.2">
      <c r="A652" s="9">
        <v>0.4</v>
      </c>
      <c r="B652" s="10">
        <f t="shared" si="48"/>
        <v>-0.916290731874155</v>
      </c>
      <c r="C652" s="11">
        <f t="shared" si="47"/>
        <v>-3.9349401651510387</v>
      </c>
    </row>
    <row r="653" spans="1:3" ht="14" x14ac:dyDescent="0.2">
      <c r="A653" s="9">
        <v>7.28</v>
      </c>
      <c r="B653" s="10">
        <f t="shared" si="48"/>
        <v>1.9851308622085946</v>
      </c>
      <c r="C653" s="11">
        <f t="shared" si="47"/>
        <v>-4.8504972052378186</v>
      </c>
    </row>
    <row r="654" spans="1:3" ht="14" x14ac:dyDescent="0.2">
      <c r="A654" s="9">
        <v>22.47</v>
      </c>
      <c r="B654" s="10">
        <f t="shared" si="48"/>
        <v>3.1121810861972379</v>
      </c>
      <c r="C654" s="11">
        <f t="shared" si="47"/>
        <v>-5.2077605278647034</v>
      </c>
    </row>
    <row r="655" spans="1:3" ht="14" x14ac:dyDescent="0.2">
      <c r="A655" s="9">
        <v>90.96</v>
      </c>
      <c r="B655" s="10">
        <f t="shared" si="48"/>
        <v>4.5104198494422807</v>
      </c>
      <c r="C655" s="11">
        <f t="shared" si="47"/>
        <v>-4.700783608384743</v>
      </c>
    </row>
    <row r="656" spans="1:3" ht="14" x14ac:dyDescent="0.2">
      <c r="A656" s="9">
        <v>93.91</v>
      </c>
      <c r="B656" s="10">
        <f t="shared" si="48"/>
        <v>4.5423368768165222</v>
      </c>
      <c r="C656" s="11">
        <f t="shared" si="47"/>
        <v>-4.1077462914689304</v>
      </c>
    </row>
    <row r="657" spans="1:3" ht="14" x14ac:dyDescent="0.2">
      <c r="A657" s="9">
        <v>95.09</v>
      </c>
      <c r="B657" s="10">
        <f t="shared" si="48"/>
        <v>4.5548238115513531</v>
      </c>
      <c r="C657" s="11">
        <f t="shared" si="47"/>
        <v>-3.9247712496917706</v>
      </c>
    </row>
    <row r="658" spans="1:3" ht="14" x14ac:dyDescent="0.2">
      <c r="A658" s="9">
        <v>1.86</v>
      </c>
      <c r="B658" s="10">
        <f t="shared" si="48"/>
        <v>0.62057648772510998</v>
      </c>
      <c r="C658" s="11">
        <f t="shared" si="47"/>
        <v>-3.9331398455335655</v>
      </c>
    </row>
    <row r="659" spans="1:3" ht="14" x14ac:dyDescent="0.2">
      <c r="A659" s="9">
        <v>86.47</v>
      </c>
      <c r="B659" s="10">
        <f t="shared" si="48"/>
        <v>4.4597975329723392</v>
      </c>
      <c r="C659" s="11">
        <f t="shared" si="47"/>
        <v>-5.5812421377240522</v>
      </c>
    </row>
    <row r="660" spans="1:3" ht="14" x14ac:dyDescent="0.2">
      <c r="A660" s="9">
        <v>36.86</v>
      </c>
      <c r="B660" s="10">
        <f t="shared" si="48"/>
        <v>3.6071269522416771</v>
      </c>
      <c r="C660" s="11">
        <f t="shared" si="47"/>
        <v>-5.1311730996401925</v>
      </c>
    </row>
    <row r="661" spans="1:3" ht="14" x14ac:dyDescent="0.2">
      <c r="A661" s="9">
        <v>41.94</v>
      </c>
      <c r="B661" s="10">
        <f t="shared" si="48"/>
        <v>3.7362400254737738</v>
      </c>
      <c r="C661" s="11">
        <f t="shared" si="47"/>
        <v>-5.1616364144158196</v>
      </c>
    </row>
    <row r="662" spans="1:3" ht="14" x14ac:dyDescent="0.2">
      <c r="A662" s="9">
        <v>32.840000000000003</v>
      </c>
      <c r="B662" s="10">
        <f t="shared" si="48"/>
        <v>3.4916472845842277</v>
      </c>
      <c r="C662" s="11">
        <f t="shared" si="47"/>
        <v>-5.1258888887898371</v>
      </c>
    </row>
    <row r="663" spans="1:3" ht="14" x14ac:dyDescent="0.2">
      <c r="A663" s="9">
        <v>98.04</v>
      </c>
      <c r="B663" s="10">
        <f t="shared" si="48"/>
        <v>4.5853755586599121</v>
      </c>
      <c r="C663" s="11">
        <f t="shared" si="47"/>
        <v>-3.6372976111930444</v>
      </c>
    </row>
    <row r="664" spans="1:3" ht="14" x14ac:dyDescent="0.2">
      <c r="A664" s="9">
        <v>21.53</v>
      </c>
      <c r="B664" s="10">
        <f t="shared" si="48"/>
        <v>3.0694473113762717</v>
      </c>
      <c r="C664" s="11">
        <f t="shared" si="47"/>
        <v>-5.2209241272258442</v>
      </c>
    </row>
    <row r="665" spans="1:3" ht="14" x14ac:dyDescent="0.2">
      <c r="A665" s="9">
        <v>93</v>
      </c>
      <c r="B665" s="10">
        <f t="shared" si="48"/>
        <v>4.5325994931532563</v>
      </c>
      <c r="C665" s="11">
        <f t="shared" si="47"/>
        <v>-4.2727668113866883</v>
      </c>
    </row>
    <row r="666" spans="1:3" ht="14" x14ac:dyDescent="0.2">
      <c r="A666" s="9">
        <v>98.54</v>
      </c>
      <c r="B666" s="10">
        <f t="shared" si="48"/>
        <v>4.5904625571158171</v>
      </c>
      <c r="C666" s="11">
        <f t="shared" si="47"/>
        <v>-3.6133221885057067</v>
      </c>
    </row>
    <row r="667" spans="1:3" ht="14" x14ac:dyDescent="0.2">
      <c r="A667" s="9">
        <v>0.62</v>
      </c>
      <c r="B667" s="10">
        <f t="shared" si="48"/>
        <v>-0.4780358009429998</v>
      </c>
      <c r="C667" s="11">
        <f t="shared" si="47"/>
        <v>-3.8189364771151575</v>
      </c>
    </row>
    <row r="668" spans="1:3" ht="14" x14ac:dyDescent="0.2">
      <c r="A668" s="9">
        <v>99.36</v>
      </c>
      <c r="B668" s="10">
        <f t="shared" si="48"/>
        <v>4.5987496181851686</v>
      </c>
      <c r="C668" s="11">
        <f t="shared" si="47"/>
        <v>-3.5894215713990452</v>
      </c>
    </row>
    <row r="669" spans="1:3" ht="14" x14ac:dyDescent="0.2">
      <c r="A669" s="9">
        <v>99.34</v>
      </c>
      <c r="B669" s="10">
        <f t="shared" si="48"/>
        <v>4.5985483096792041</v>
      </c>
      <c r="C669" s="11">
        <f t="shared" si="47"/>
        <v>-3.5897782153067856</v>
      </c>
    </row>
    <row r="670" spans="1:3" ht="14" x14ac:dyDescent="0.2">
      <c r="A670" s="9">
        <v>108.81</v>
      </c>
      <c r="B670" s="10">
        <f t="shared" si="48"/>
        <v>4.6896032419629208</v>
      </c>
      <c r="C670" s="11">
        <f t="shared" si="47"/>
        <v>-4.5428116563429697</v>
      </c>
    </row>
    <row r="671" spans="1:3" ht="14" x14ac:dyDescent="0.2">
      <c r="A671" s="9">
        <v>125.15</v>
      </c>
      <c r="B671" s="10">
        <f t="shared" si="48"/>
        <v>4.8295130178777832</v>
      </c>
      <c r="C671" s="11">
        <f t="shared" si="47"/>
        <v>-6.7023691592269126</v>
      </c>
    </row>
    <row r="672" spans="1:3" ht="14" x14ac:dyDescent="0.2">
      <c r="A672" s="9">
        <v>93.27</v>
      </c>
      <c r="B672" s="10">
        <f t="shared" si="48"/>
        <v>4.5354985127387719</v>
      </c>
      <c r="C672" s="11">
        <f t="shared" si="47"/>
        <v>-4.2217939060907215</v>
      </c>
    </row>
    <row r="673" spans="1:3" ht="14" x14ac:dyDescent="0.2">
      <c r="A673" s="9">
        <v>0.31</v>
      </c>
      <c r="B673" s="10">
        <f t="shared" si="48"/>
        <v>-1.1711829815029451</v>
      </c>
      <c r="C673" s="11">
        <f t="shared" si="47"/>
        <v>-4.0447893945018007</v>
      </c>
    </row>
    <row r="674" spans="1:3" ht="14" x14ac:dyDescent="0.2">
      <c r="A674" s="9">
        <v>109.23</v>
      </c>
      <c r="B674" s="10">
        <f t="shared" si="48"/>
        <v>4.6934557508554517</v>
      </c>
      <c r="C674" s="11">
        <f t="shared" si="47"/>
        <v>-4.6269476358931509</v>
      </c>
    </row>
    <row r="675" spans="1:3" ht="14" x14ac:dyDescent="0.2">
      <c r="A675" s="9">
        <v>104.41</v>
      </c>
      <c r="B675" s="10">
        <f t="shared" si="48"/>
        <v>4.6483254563020191</v>
      </c>
      <c r="C675" s="11">
        <f t="shared" si="47"/>
        <v>-3.842666885530142</v>
      </c>
    </row>
    <row r="676" spans="1:3" ht="14" x14ac:dyDescent="0.2">
      <c r="A676" s="9">
        <v>20.65</v>
      </c>
      <c r="B676" s="10">
        <f t="shared" si="48"/>
        <v>3.0277153194070419</v>
      </c>
      <c r="C676" s="11">
        <f t="shared" si="47"/>
        <v>-5.2333582193710635</v>
      </c>
    </row>
    <row r="677" spans="1:3" ht="14" x14ac:dyDescent="0.2">
      <c r="A677" s="9">
        <v>97.12</v>
      </c>
      <c r="B677" s="10">
        <f t="shared" si="48"/>
        <v>4.5759473273111881</v>
      </c>
      <c r="C677" s="11">
        <f t="shared" si="47"/>
        <v>-3.7001816289625835</v>
      </c>
    </row>
    <row r="678" spans="1:3" ht="14" x14ac:dyDescent="0.2">
      <c r="A678" s="9">
        <v>53.05</v>
      </c>
      <c r="B678" s="10">
        <f t="shared" si="48"/>
        <v>3.971234865059992</v>
      </c>
      <c r="C678" s="11">
        <f t="shared" si="47"/>
        <v>-5.2928000845040435</v>
      </c>
    </row>
    <row r="679" spans="1:3" ht="14" x14ac:dyDescent="0.2">
      <c r="A679" s="9">
        <v>46.25</v>
      </c>
      <c r="B679" s="10">
        <f t="shared" si="48"/>
        <v>3.8340614639584341</v>
      </c>
      <c r="C679" s="11">
        <f t="shared" si="47"/>
        <v>-5.2038315173161553</v>
      </c>
    </row>
    <row r="680" spans="1:3" ht="14" x14ac:dyDescent="0.2">
      <c r="A680" s="9">
        <v>111.24</v>
      </c>
      <c r="B680" s="10">
        <f t="shared" si="48"/>
        <v>4.711690029365764</v>
      </c>
      <c r="C680" s="11">
        <f t="shared" si="47"/>
        <v>-5.0536581635623463</v>
      </c>
    </row>
    <row r="681" spans="1:3" ht="14" x14ac:dyDescent="0.2">
      <c r="A681" s="9">
        <v>101.47</v>
      </c>
      <c r="B681" s="10">
        <f t="shared" si="48"/>
        <v>4.6197631882909915</v>
      </c>
      <c r="C681" s="11">
        <f t="shared" si="47"/>
        <v>-3.6139627126238847</v>
      </c>
    </row>
    <row r="682" spans="1:3" ht="14" x14ac:dyDescent="0.2">
      <c r="A682" s="9">
        <v>35.47</v>
      </c>
      <c r="B682" s="10">
        <f t="shared" si="48"/>
        <v>3.5686872687855304</v>
      </c>
      <c r="C682" s="11">
        <f t="shared" si="47"/>
        <v>-5.1272558334935852</v>
      </c>
    </row>
    <row r="683" spans="1:3" ht="14" x14ac:dyDescent="0.2">
      <c r="A683" s="9">
        <v>10.46</v>
      </c>
      <c r="B683" s="10">
        <f t="shared" si="48"/>
        <v>2.3475584586367768</v>
      </c>
      <c r="C683" s="11">
        <f t="shared" si="47"/>
        <v>-5.1406807752447792</v>
      </c>
    </row>
    <row r="684" spans="1:3" ht="14" x14ac:dyDescent="0.2">
      <c r="A684" s="9">
        <v>98.72</v>
      </c>
      <c r="B684" s="10">
        <f t="shared" si="48"/>
        <v>4.5922875601570778</v>
      </c>
      <c r="C684" s="11">
        <f t="shared" si="47"/>
        <v>-3.6064403188069316</v>
      </c>
    </row>
    <row r="685" spans="1:3" ht="14" x14ac:dyDescent="0.2">
      <c r="A685" s="9">
        <v>27.61</v>
      </c>
      <c r="B685" s="10">
        <f t="shared" si="48"/>
        <v>3.3181780259420632</v>
      </c>
      <c r="C685" s="11">
        <f t="shared" si="47"/>
        <v>-5.1496635501140533</v>
      </c>
    </row>
    <row r="686" spans="1:3" ht="14" x14ac:dyDescent="0.2">
      <c r="A686" s="9">
        <v>95.79</v>
      </c>
      <c r="B686" s="10">
        <f t="shared" si="48"/>
        <v>4.5621582953948003</v>
      </c>
      <c r="C686" s="11">
        <f t="shared" si="47"/>
        <v>-3.8341172189908104</v>
      </c>
    </row>
    <row r="687" spans="1:3" ht="14" x14ac:dyDescent="0.2">
      <c r="A687" s="9">
        <v>44.49</v>
      </c>
      <c r="B687" s="10">
        <f t="shared" si="48"/>
        <v>3.7952644448179504</v>
      </c>
      <c r="C687" s="11">
        <f t="shared" si="47"/>
        <v>-5.1850403400506453</v>
      </c>
    </row>
    <row r="688" spans="1:3" ht="14" x14ac:dyDescent="0.2">
      <c r="A688" s="9">
        <v>98.93</v>
      </c>
      <c r="B688" s="10">
        <f t="shared" si="48"/>
        <v>4.5944125293351314</v>
      </c>
      <c r="C688" s="11">
        <f t="shared" si="47"/>
        <v>-3.5995769850208732</v>
      </c>
    </row>
    <row r="689" spans="1:3" ht="14" x14ac:dyDescent="0.2">
      <c r="A689" s="9">
        <v>98.84</v>
      </c>
      <c r="B689" s="10">
        <f t="shared" si="48"/>
        <v>4.593502381120409</v>
      </c>
      <c r="C689" s="11">
        <f t="shared" si="47"/>
        <v>-3.6023649663952395</v>
      </c>
    </row>
    <row r="690" spans="1:3" ht="14" x14ac:dyDescent="0.2">
      <c r="A690" s="9">
        <v>2.71</v>
      </c>
      <c r="B690" s="10">
        <f t="shared" si="48"/>
        <v>0.99694863489160956</v>
      </c>
      <c r="C690" s="11">
        <f t="shared" si="47"/>
        <v>-4.1053132342405663</v>
      </c>
    </row>
    <row r="691" spans="1:3" ht="14" x14ac:dyDescent="0.2">
      <c r="A691" s="9">
        <v>97.97</v>
      </c>
      <c r="B691" s="10">
        <f t="shared" si="48"/>
        <v>4.5846613093565507</v>
      </c>
      <c r="C691" s="11">
        <f t="shared" si="47"/>
        <v>-3.6412261297898652</v>
      </c>
    </row>
    <row r="692" spans="1:3" ht="14" x14ac:dyDescent="0.2">
      <c r="A692" s="9">
        <v>102.37</v>
      </c>
      <c r="B692" s="10">
        <f t="shared" si="48"/>
        <v>4.6285937009316793</v>
      </c>
      <c r="C692" s="11">
        <f t="shared" si="47"/>
        <v>-3.6608197539999443</v>
      </c>
    </row>
    <row r="693" spans="1:3" ht="14" x14ac:dyDescent="0.2">
      <c r="A693" s="9">
        <v>132.04</v>
      </c>
      <c r="B693" s="10">
        <f t="shared" si="48"/>
        <v>4.8831049069849923</v>
      </c>
      <c r="C693" s="11">
        <f t="shared" si="47"/>
        <v>-6.8535750979568499</v>
      </c>
    </row>
    <row r="694" spans="1:3" ht="14" x14ac:dyDescent="0.2">
      <c r="A694" s="9">
        <v>102.34</v>
      </c>
      <c r="B694" s="10">
        <f t="shared" si="48"/>
        <v>4.628300603376946</v>
      </c>
      <c r="C694" s="11">
        <f t="shared" si="47"/>
        <v>-3.6589189289715276</v>
      </c>
    </row>
    <row r="695" spans="1:3" ht="14" x14ac:dyDescent="0.2">
      <c r="A695" s="9">
        <v>109.88</v>
      </c>
      <c r="B695" s="10">
        <f t="shared" si="48"/>
        <v>4.6993888612270727</v>
      </c>
      <c r="C695" s="11">
        <f t="shared" si="47"/>
        <v>-4.7612402530118976</v>
      </c>
    </row>
    <row r="696" spans="1:3" ht="14" x14ac:dyDescent="0.2">
      <c r="A696" s="9">
        <v>80.03</v>
      </c>
      <c r="B696" s="10">
        <f t="shared" si="48"/>
        <v>4.3824015643789549</v>
      </c>
      <c r="C696" s="11">
        <f t="shared" si="47"/>
        <v>-5.7780105390500598</v>
      </c>
    </row>
    <row r="697" spans="1:3" ht="14" x14ac:dyDescent="0.2">
      <c r="A697" s="9">
        <v>118.06</v>
      </c>
      <c r="B697" s="10">
        <f t="shared" si="48"/>
        <v>4.7711929698125433</v>
      </c>
      <c r="C697" s="11">
        <f t="shared" si="47"/>
        <v>-6.3047236571165284</v>
      </c>
    </row>
    <row r="698" spans="1:3" ht="14" x14ac:dyDescent="0.2">
      <c r="A698" s="9">
        <v>0.33</v>
      </c>
      <c r="B698" s="10">
        <f t="shared" si="48"/>
        <v>-1.1086626245216111</v>
      </c>
      <c r="C698" s="11">
        <f t="shared" si="47"/>
        <v>-4.014960391242635</v>
      </c>
    </row>
    <row r="699" spans="1:3" ht="14" x14ac:dyDescent="0.2">
      <c r="A699" s="9">
        <v>99.59</v>
      </c>
      <c r="B699" s="10">
        <f t="shared" si="48"/>
        <v>4.6010617579435484</v>
      </c>
      <c r="C699" s="11">
        <f t="shared" si="47"/>
        <v>-3.5861278600281272</v>
      </c>
    </row>
    <row r="700" spans="1:3" ht="14" x14ac:dyDescent="0.2">
      <c r="A700" s="9">
        <v>11.44</v>
      </c>
      <c r="B700" s="10">
        <f t="shared" si="48"/>
        <v>2.4371159859516518</v>
      </c>
      <c r="C700" s="11">
        <f t="shared" si="47"/>
        <v>-5.1940680270459421</v>
      </c>
    </row>
    <row r="701" spans="1:3" ht="14" x14ac:dyDescent="0.2">
      <c r="A701" s="9">
        <v>45.26</v>
      </c>
      <c r="B701" s="10">
        <f t="shared" si="48"/>
        <v>3.8124236402053913</v>
      </c>
      <c r="C701" s="11">
        <f t="shared" si="47"/>
        <v>-5.1930131892293829</v>
      </c>
    </row>
    <row r="702" spans="1:3" ht="14" x14ac:dyDescent="0.2">
      <c r="A702" s="9">
        <v>9.39</v>
      </c>
      <c r="B702" s="10">
        <f t="shared" si="48"/>
        <v>2.2396452932201716</v>
      </c>
      <c r="C702" s="11">
        <f t="shared" si="47"/>
        <v>-5.06373570479251</v>
      </c>
    </row>
    <row r="703" spans="1:3" ht="14" x14ac:dyDescent="0.2">
      <c r="A703" s="9">
        <v>96.32</v>
      </c>
      <c r="B703" s="10">
        <f t="shared" si="48"/>
        <v>4.5676759815605106</v>
      </c>
      <c r="C703" s="11">
        <f t="shared" si="47"/>
        <v>-3.7746738095513188</v>
      </c>
    </row>
    <row r="704" spans="1:3" ht="14" x14ac:dyDescent="0.2">
      <c r="A704" s="9">
        <v>33.619999999999997</v>
      </c>
      <c r="B704" s="10">
        <f t="shared" si="48"/>
        <v>3.5151211279804695</v>
      </c>
      <c r="C704" s="11">
        <f t="shared" si="47"/>
        <v>-5.1254278639565003</v>
      </c>
    </row>
    <row r="705" spans="1:3" ht="14" x14ac:dyDescent="0.2">
      <c r="A705" s="9">
        <v>0.23</v>
      </c>
      <c r="B705" s="10">
        <f t="shared" si="48"/>
        <v>-1.4696759700589417</v>
      </c>
      <c r="C705" s="11">
        <f t="shared" si="47"/>
        <v>-4.2130519281453349</v>
      </c>
    </row>
    <row r="706" spans="1:3" ht="14" x14ac:dyDescent="0.2">
      <c r="A706" s="9">
        <v>70.23</v>
      </c>
      <c r="B706" s="10">
        <f t="shared" si="48"/>
        <v>4.2517755701709294</v>
      </c>
      <c r="C706" s="11">
        <f t="shared" ref="C706:C769" si="49">LN((NORMDIST(B706,$F$45,$G$45,0)*$H$45+NORMDIST(B706,$F$46,$G$46,0)*$H$46+NORMDIST(B706,$F$47,$G$47,0)*$H$47)/A706)</f>
        <v>-5.5897762052262898</v>
      </c>
    </row>
    <row r="707" spans="1:3" ht="14" x14ac:dyDescent="0.2">
      <c r="A707" s="9">
        <v>93.13</v>
      </c>
      <c r="B707" s="10">
        <f t="shared" ref="B707:B770" si="50">LN(A707)</f>
        <v>4.5339963665335663</v>
      </c>
      <c r="C707" s="11">
        <f t="shared" si="49"/>
        <v>-4.2480218143933044</v>
      </c>
    </row>
    <row r="708" spans="1:3" ht="14" x14ac:dyDescent="0.2">
      <c r="A708" s="9">
        <v>92.37</v>
      </c>
      <c r="B708" s="10">
        <f t="shared" si="50"/>
        <v>4.525802250604519</v>
      </c>
      <c r="C708" s="11">
        <f t="shared" si="49"/>
        <v>-4.3976724432540619</v>
      </c>
    </row>
    <row r="709" spans="1:3" ht="14" x14ac:dyDescent="0.2">
      <c r="A709" s="9">
        <v>98.52</v>
      </c>
      <c r="B709" s="10">
        <f t="shared" si="50"/>
        <v>4.5902595732523368</v>
      </c>
      <c r="C709" s="11">
        <f t="shared" si="49"/>
        <v>-3.6141438842448541</v>
      </c>
    </row>
    <row r="710" spans="1:3" ht="14" x14ac:dyDescent="0.2">
      <c r="A710" s="9">
        <v>136.05000000000001</v>
      </c>
      <c r="B710" s="10">
        <f t="shared" si="50"/>
        <v>4.9130224652292558</v>
      </c>
      <c r="C710" s="11">
        <f t="shared" si="49"/>
        <v>-6.9345096166011926</v>
      </c>
    </row>
    <row r="711" spans="1:3" ht="14" x14ac:dyDescent="0.2">
      <c r="A711" s="9">
        <v>143.69</v>
      </c>
      <c r="B711" s="10">
        <f t="shared" si="50"/>
        <v>4.9676582012411155</v>
      </c>
      <c r="C711" s="11">
        <f t="shared" si="49"/>
        <v>-7.0867835528379874</v>
      </c>
    </row>
    <row r="712" spans="1:3" ht="14" x14ac:dyDescent="0.2">
      <c r="A712" s="9">
        <v>97.3</v>
      </c>
      <c r="B712" s="10">
        <f t="shared" si="50"/>
        <v>4.577798989191959</v>
      </c>
      <c r="C712" s="11">
        <f t="shared" si="49"/>
        <v>-3.6859597657707948</v>
      </c>
    </row>
    <row r="713" spans="1:3" ht="14" x14ac:dyDescent="0.2">
      <c r="A713" s="9">
        <v>109.7</v>
      </c>
      <c r="B713" s="10">
        <f t="shared" si="50"/>
        <v>4.697749367281185</v>
      </c>
      <c r="C713" s="11">
        <f t="shared" si="49"/>
        <v>-4.723603086813263</v>
      </c>
    </row>
    <row r="714" spans="1:3" ht="14" x14ac:dyDescent="0.2">
      <c r="A714" s="9">
        <v>29.3</v>
      </c>
      <c r="B714" s="10">
        <f t="shared" si="50"/>
        <v>3.3775875160230218</v>
      </c>
      <c r="C714" s="11">
        <f t="shared" si="49"/>
        <v>-5.1379062005034299</v>
      </c>
    </row>
    <row r="715" spans="1:3" ht="14" x14ac:dyDescent="0.2">
      <c r="A715" s="9">
        <v>68.17</v>
      </c>
      <c r="B715" s="10">
        <f t="shared" si="50"/>
        <v>4.2220045853746937</v>
      </c>
      <c r="C715" s="11">
        <f t="shared" si="49"/>
        <v>-5.5507104483861482</v>
      </c>
    </row>
    <row r="716" spans="1:3" ht="14" x14ac:dyDescent="0.2">
      <c r="A716" s="9">
        <v>86.11</v>
      </c>
      <c r="B716" s="10">
        <f t="shared" si="50"/>
        <v>4.455625548708074</v>
      </c>
      <c r="C716" s="11">
        <f t="shared" si="49"/>
        <v>-5.6245972525896741</v>
      </c>
    </row>
    <row r="717" spans="1:3" ht="14" x14ac:dyDescent="0.2">
      <c r="A717" s="9">
        <v>118.08</v>
      </c>
      <c r="B717" s="10">
        <f t="shared" si="50"/>
        <v>4.7713623608521623</v>
      </c>
      <c r="C717" s="11">
        <f t="shared" si="49"/>
        <v>-6.306983474599722</v>
      </c>
    </row>
    <row r="718" spans="1:3" ht="14" x14ac:dyDescent="0.2">
      <c r="A718" s="9">
        <v>126.5</v>
      </c>
      <c r="B718" s="10">
        <f t="shared" si="50"/>
        <v>4.8402423081675749</v>
      </c>
      <c r="C718" s="11">
        <f t="shared" si="49"/>
        <v>-6.7357489467575853</v>
      </c>
    </row>
    <row r="719" spans="1:3" ht="14" x14ac:dyDescent="0.2">
      <c r="A719" s="9">
        <v>5.16</v>
      </c>
      <c r="B719" s="10">
        <f t="shared" si="50"/>
        <v>1.6409365794934714</v>
      </c>
      <c r="C719" s="11">
        <f t="shared" si="49"/>
        <v>-4.5522780117426445</v>
      </c>
    </row>
    <row r="720" spans="1:3" ht="14" x14ac:dyDescent="0.2">
      <c r="A720" s="9">
        <v>75.62</v>
      </c>
      <c r="B720" s="10">
        <f t="shared" si="50"/>
        <v>4.325720798462787</v>
      </c>
      <c r="C720" s="11">
        <f t="shared" si="49"/>
        <v>-5.6946453503445209</v>
      </c>
    </row>
    <row r="721" spans="1:3" ht="14" x14ac:dyDescent="0.2">
      <c r="A721" s="9">
        <v>9.93</v>
      </c>
      <c r="B721" s="10">
        <f t="shared" si="50"/>
        <v>2.2955604780570811</v>
      </c>
      <c r="C721" s="11">
        <f t="shared" si="49"/>
        <v>-5.1050969837167894</v>
      </c>
    </row>
    <row r="722" spans="1:3" ht="14" x14ac:dyDescent="0.2">
      <c r="A722" s="9">
        <v>69.430000000000007</v>
      </c>
      <c r="B722" s="10">
        <f t="shared" si="50"/>
        <v>4.2403190507651818</v>
      </c>
      <c r="C722" s="11">
        <f t="shared" si="49"/>
        <v>-5.5745275169016644</v>
      </c>
    </row>
    <row r="723" spans="1:3" ht="14" x14ac:dyDescent="0.2">
      <c r="A723" s="9">
        <v>31.31</v>
      </c>
      <c r="B723" s="10">
        <f t="shared" si="50"/>
        <v>3.4439375353383141</v>
      </c>
      <c r="C723" s="11">
        <f t="shared" si="49"/>
        <v>-5.1290376575292287</v>
      </c>
    </row>
    <row r="724" spans="1:3" ht="14" x14ac:dyDescent="0.2">
      <c r="A724" s="9">
        <v>4.54</v>
      </c>
      <c r="B724" s="10">
        <f t="shared" si="50"/>
        <v>1.5129270120532565</v>
      </c>
      <c r="C724" s="11">
        <f t="shared" si="49"/>
        <v>-4.4492871529582256</v>
      </c>
    </row>
    <row r="725" spans="1:3" ht="14" x14ac:dyDescent="0.2">
      <c r="A725" s="9">
        <v>99.28</v>
      </c>
      <c r="B725" s="10">
        <f t="shared" si="50"/>
        <v>4.5979441408963515</v>
      </c>
      <c r="C725" s="11">
        <f t="shared" si="49"/>
        <v>-3.5909157182073108</v>
      </c>
    </row>
    <row r="726" spans="1:3" ht="14" x14ac:dyDescent="0.2">
      <c r="A726" s="9">
        <v>50.31</v>
      </c>
      <c r="B726" s="10">
        <f t="shared" si="50"/>
        <v>3.9182038645032273</v>
      </c>
      <c r="C726" s="11">
        <f t="shared" si="49"/>
        <v>-5.2541679606332332</v>
      </c>
    </row>
    <row r="727" spans="1:3" ht="14" x14ac:dyDescent="0.2">
      <c r="A727" s="9">
        <v>88.75</v>
      </c>
      <c r="B727" s="10">
        <f t="shared" si="50"/>
        <v>4.4858234283555252</v>
      </c>
      <c r="C727" s="11">
        <f t="shared" si="49"/>
        <v>-5.1886482966124117</v>
      </c>
    </row>
    <row r="728" spans="1:3" ht="14" x14ac:dyDescent="0.2">
      <c r="A728" s="9">
        <v>49.99</v>
      </c>
      <c r="B728" s="10">
        <f t="shared" si="50"/>
        <v>3.9118229854254789</v>
      </c>
      <c r="C728" s="11">
        <f t="shared" si="49"/>
        <v>-5.2498831443209548</v>
      </c>
    </row>
    <row r="729" spans="1:3" ht="14" x14ac:dyDescent="0.2">
      <c r="A729" s="9">
        <v>32.83</v>
      </c>
      <c r="B729" s="10">
        <f t="shared" si="50"/>
        <v>3.4913427315135013</v>
      </c>
      <c r="C729" s="11">
        <f t="shared" si="49"/>
        <v>-5.1258997211733348</v>
      </c>
    </row>
    <row r="730" spans="1:3" ht="14" x14ac:dyDescent="0.2">
      <c r="A730" s="9">
        <v>99.45</v>
      </c>
      <c r="B730" s="10">
        <f t="shared" si="50"/>
        <v>4.5996550052999812</v>
      </c>
      <c r="C730" s="11">
        <f t="shared" si="49"/>
        <v>-3.5879558757284715</v>
      </c>
    </row>
    <row r="731" spans="1:3" ht="14" x14ac:dyDescent="0.2">
      <c r="A731" s="9">
        <v>4.99</v>
      </c>
      <c r="B731" s="10">
        <f t="shared" si="50"/>
        <v>1.6074359097634274</v>
      </c>
      <c r="C731" s="11">
        <f t="shared" si="49"/>
        <v>-4.5247463270519024</v>
      </c>
    </row>
    <row r="732" spans="1:3" ht="14" x14ac:dyDescent="0.2">
      <c r="A732" s="9">
        <v>106.38</v>
      </c>
      <c r="B732" s="10">
        <f t="shared" si="50"/>
        <v>4.6670175893141712</v>
      </c>
      <c r="C732" s="11">
        <f t="shared" si="49"/>
        <v>-4.1097019740191572</v>
      </c>
    </row>
    <row r="733" spans="1:3" ht="14" x14ac:dyDescent="0.2">
      <c r="A733" s="9">
        <v>64.239999999999995</v>
      </c>
      <c r="B733" s="10">
        <f t="shared" si="50"/>
        <v>4.162626069638506</v>
      </c>
      <c r="C733" s="11">
        <f t="shared" si="49"/>
        <v>-5.478207047401094</v>
      </c>
    </row>
    <row r="734" spans="1:3" ht="14" x14ac:dyDescent="0.2">
      <c r="A734" s="9">
        <v>47.81</v>
      </c>
      <c r="B734" s="10">
        <f t="shared" si="50"/>
        <v>3.8672348226380122</v>
      </c>
      <c r="C734" s="11">
        <f t="shared" si="49"/>
        <v>-5.2220932551167172</v>
      </c>
    </row>
    <row r="735" spans="1:3" ht="14" x14ac:dyDescent="0.2">
      <c r="A735" s="9">
        <v>108.17</v>
      </c>
      <c r="B735" s="10">
        <f t="shared" si="50"/>
        <v>4.6837040636421978</v>
      </c>
      <c r="C735" s="11">
        <f t="shared" si="49"/>
        <v>-4.4192694591435613</v>
      </c>
    </row>
    <row r="736" spans="1:3" ht="14" x14ac:dyDescent="0.2">
      <c r="A736" s="9">
        <v>45.05</v>
      </c>
      <c r="B736" s="10">
        <f t="shared" si="50"/>
        <v>3.8077729840543468</v>
      </c>
      <c r="C736" s="11">
        <f t="shared" si="49"/>
        <v>-5.1907995735187162</v>
      </c>
    </row>
    <row r="737" spans="1:3" ht="14" x14ac:dyDescent="0.2">
      <c r="A737" s="9">
        <v>101.21</v>
      </c>
      <c r="B737" s="10">
        <f t="shared" si="50"/>
        <v>4.6171975662008098</v>
      </c>
      <c r="C737" s="11">
        <f t="shared" si="49"/>
        <v>-3.6043975329822153</v>
      </c>
    </row>
    <row r="738" spans="1:3" ht="14" x14ac:dyDescent="0.2">
      <c r="A738" s="9">
        <v>140.62</v>
      </c>
      <c r="B738" s="10">
        <f t="shared" si="50"/>
        <v>4.9460612167710156</v>
      </c>
      <c r="C738" s="11">
        <f t="shared" si="49"/>
        <v>-7.0258486424714715</v>
      </c>
    </row>
    <row r="739" spans="1:3" ht="14" x14ac:dyDescent="0.2">
      <c r="A739" s="9">
        <v>96.87</v>
      </c>
      <c r="B739" s="10">
        <f t="shared" si="50"/>
        <v>4.5733698734382937</v>
      </c>
      <c r="C739" s="11">
        <f t="shared" si="49"/>
        <v>-3.7214830180121949</v>
      </c>
    </row>
    <row r="740" spans="1:3" ht="14" x14ac:dyDescent="0.2">
      <c r="A740" s="9">
        <v>4.46</v>
      </c>
      <c r="B740" s="10">
        <f t="shared" si="50"/>
        <v>1.4951487660319727</v>
      </c>
      <c r="C740" s="11">
        <f t="shared" si="49"/>
        <v>-4.4354805500935308</v>
      </c>
    </row>
    <row r="741" spans="1:3" ht="14" x14ac:dyDescent="0.2">
      <c r="A741" s="9">
        <v>44.89</v>
      </c>
      <c r="B741" s="10">
        <f t="shared" si="50"/>
        <v>3.804215052793841</v>
      </c>
      <c r="C741" s="11">
        <f t="shared" si="49"/>
        <v>-5.1891325901287484</v>
      </c>
    </row>
    <row r="742" spans="1:3" ht="14" x14ac:dyDescent="0.2">
      <c r="A742" s="9">
        <v>10.53</v>
      </c>
      <c r="B742" s="10">
        <f t="shared" si="50"/>
        <v>2.3542283261458841</v>
      </c>
      <c r="C742" s="11">
        <f t="shared" si="49"/>
        <v>-5.1450189354662088</v>
      </c>
    </row>
    <row r="743" spans="1:3" ht="14" x14ac:dyDescent="0.2">
      <c r="A743" s="9">
        <v>103.81</v>
      </c>
      <c r="B743" s="10">
        <f t="shared" si="50"/>
        <v>4.6425623052051543</v>
      </c>
      <c r="C743" s="11">
        <f t="shared" si="49"/>
        <v>-3.7786716322311658</v>
      </c>
    </row>
    <row r="744" spans="1:3" ht="14" x14ac:dyDescent="0.2">
      <c r="A744" s="9">
        <v>17.2</v>
      </c>
      <c r="B744" s="10">
        <f t="shared" si="50"/>
        <v>2.8449093838194073</v>
      </c>
      <c r="C744" s="11">
        <f t="shared" si="49"/>
        <v>-5.2740160735793804</v>
      </c>
    </row>
    <row r="745" spans="1:3" ht="14" x14ac:dyDescent="0.2">
      <c r="A745" s="9">
        <v>79.59</v>
      </c>
      <c r="B745" s="10">
        <f t="shared" si="50"/>
        <v>4.376888456817758</v>
      </c>
      <c r="C745" s="11">
        <f t="shared" si="49"/>
        <v>-5.7706685394009565</v>
      </c>
    </row>
    <row r="746" spans="1:3" ht="14" x14ac:dyDescent="0.2">
      <c r="A746" s="9">
        <v>101.5</v>
      </c>
      <c r="B746" s="10">
        <f t="shared" si="50"/>
        <v>4.6200587984818418</v>
      </c>
      <c r="C746" s="11">
        <f t="shared" si="49"/>
        <v>-3.6151821248702571</v>
      </c>
    </row>
    <row r="747" spans="1:3" ht="14" x14ac:dyDescent="0.2">
      <c r="A747" s="9">
        <v>41.82</v>
      </c>
      <c r="B747" s="10">
        <f t="shared" si="50"/>
        <v>3.7333746940004877</v>
      </c>
      <c r="C747" s="11">
        <f t="shared" si="49"/>
        <v>-5.1606563213618353</v>
      </c>
    </row>
    <row r="748" spans="1:3" ht="14" x14ac:dyDescent="0.2">
      <c r="A748" s="9">
        <v>0.43</v>
      </c>
      <c r="B748" s="10">
        <f t="shared" si="50"/>
        <v>-0.84397007029452897</v>
      </c>
      <c r="C748" s="11">
        <f t="shared" si="49"/>
        <v>-3.909449076298253</v>
      </c>
    </row>
    <row r="749" spans="1:3" ht="14" x14ac:dyDescent="0.2">
      <c r="A749" s="9">
        <v>107.61</v>
      </c>
      <c r="B749" s="10">
        <f t="shared" si="50"/>
        <v>4.678513580212301</v>
      </c>
      <c r="C749" s="11">
        <f t="shared" si="49"/>
        <v>-4.316357430770478</v>
      </c>
    </row>
    <row r="750" spans="1:3" ht="14" x14ac:dyDescent="0.2">
      <c r="A750" s="9">
        <v>2.69</v>
      </c>
      <c r="B750" s="10">
        <f t="shared" si="50"/>
        <v>0.9895411936137477</v>
      </c>
      <c r="C750" s="11">
        <f t="shared" si="49"/>
        <v>-4.1012727377727893</v>
      </c>
    </row>
    <row r="751" spans="1:3" ht="14" x14ac:dyDescent="0.2">
      <c r="A751" s="9">
        <v>13.8</v>
      </c>
      <c r="B751" s="10">
        <f t="shared" si="50"/>
        <v>2.6246685921631592</v>
      </c>
      <c r="C751" s="11">
        <f t="shared" si="49"/>
        <v>-5.2657203581827421</v>
      </c>
    </row>
    <row r="752" spans="1:3" ht="14" x14ac:dyDescent="0.2">
      <c r="A752" s="9">
        <v>24.52</v>
      </c>
      <c r="B752" s="10">
        <f t="shared" si="50"/>
        <v>3.1994891110680106</v>
      </c>
      <c r="C752" s="11">
        <f t="shared" si="49"/>
        <v>-5.1810615850778694</v>
      </c>
    </row>
    <row r="753" spans="1:3" ht="14" x14ac:dyDescent="0.2">
      <c r="A753" s="9">
        <v>104.11</v>
      </c>
      <c r="B753" s="10">
        <f t="shared" si="50"/>
        <v>4.6454480324866614</v>
      </c>
      <c r="C753" s="11">
        <f t="shared" si="49"/>
        <v>-3.809607201799897</v>
      </c>
    </row>
    <row r="754" spans="1:3" ht="14" x14ac:dyDescent="0.2">
      <c r="A754" s="9">
        <v>8.58</v>
      </c>
      <c r="B754" s="10">
        <f t="shared" si="50"/>
        <v>2.149433913499871</v>
      </c>
      <c r="C754" s="11">
        <f t="shared" si="49"/>
        <v>-4.9917141698151042</v>
      </c>
    </row>
    <row r="755" spans="1:3" ht="14" x14ac:dyDescent="0.2">
      <c r="A755" s="9">
        <v>95.05</v>
      </c>
      <c r="B755" s="10">
        <f t="shared" si="50"/>
        <v>4.5544030689344384</v>
      </c>
      <c r="C755" s="11">
        <f t="shared" si="49"/>
        <v>-3.9303626921384525</v>
      </c>
    </row>
    <row r="756" spans="1:3" ht="14" x14ac:dyDescent="0.2">
      <c r="A756" s="9">
        <v>147.41</v>
      </c>
      <c r="B756" s="10">
        <f t="shared" si="50"/>
        <v>4.9932178200591864</v>
      </c>
      <c r="C756" s="11">
        <f t="shared" si="49"/>
        <v>-7.1601619410448709</v>
      </c>
    </row>
    <row r="757" spans="1:3" ht="14" x14ac:dyDescent="0.2">
      <c r="A757" s="9">
        <v>95.4</v>
      </c>
      <c r="B757" s="10">
        <f t="shared" si="50"/>
        <v>4.558078578454241</v>
      </c>
      <c r="C757" s="11">
        <f t="shared" si="49"/>
        <v>-3.8829364813093803</v>
      </c>
    </row>
    <row r="758" spans="1:3" ht="14" x14ac:dyDescent="0.2">
      <c r="A758" s="9">
        <v>149.57</v>
      </c>
      <c r="B758" s="10">
        <f t="shared" si="50"/>
        <v>5.007764510671235</v>
      </c>
      <c r="C758" s="11">
        <f t="shared" si="49"/>
        <v>-7.2025346817316871</v>
      </c>
    </row>
    <row r="759" spans="1:3" ht="14" x14ac:dyDescent="0.2">
      <c r="A759" s="9">
        <v>103.56</v>
      </c>
      <c r="B759" s="10">
        <f t="shared" si="50"/>
        <v>4.6401511548833367</v>
      </c>
      <c r="C759" s="11">
        <f t="shared" si="49"/>
        <v>-3.7545401580452822</v>
      </c>
    </row>
    <row r="760" spans="1:3" ht="14" x14ac:dyDescent="0.2">
      <c r="A760" s="9">
        <v>86.74</v>
      </c>
      <c r="B760" s="10">
        <f t="shared" si="50"/>
        <v>4.4629151384072205</v>
      </c>
      <c r="C760" s="11">
        <f t="shared" si="49"/>
        <v>-5.5450696776167989</v>
      </c>
    </row>
    <row r="761" spans="1:3" ht="14" x14ac:dyDescent="0.2">
      <c r="A761" s="9">
        <v>129.5</v>
      </c>
      <c r="B761" s="10">
        <f t="shared" si="50"/>
        <v>4.8636808811395928</v>
      </c>
      <c r="C761" s="11">
        <f t="shared" si="49"/>
        <v>-6.8013398898041437</v>
      </c>
    </row>
    <row r="762" spans="1:3" ht="14" x14ac:dyDescent="0.2">
      <c r="A762" s="9">
        <v>71</v>
      </c>
      <c r="B762" s="10">
        <f t="shared" si="50"/>
        <v>4.2626798770413155</v>
      </c>
      <c r="C762" s="11">
        <f t="shared" si="49"/>
        <v>-5.6045405191383377</v>
      </c>
    </row>
    <row r="763" spans="1:3" ht="14" x14ac:dyDescent="0.2">
      <c r="A763" s="9">
        <v>94.7</v>
      </c>
      <c r="B763" s="10">
        <f t="shared" si="50"/>
        <v>4.5507140001920323</v>
      </c>
      <c r="C763" s="11">
        <f t="shared" si="49"/>
        <v>-3.9811504779021303</v>
      </c>
    </row>
    <row r="764" spans="1:3" ht="14" x14ac:dyDescent="0.2">
      <c r="A764" s="9">
        <v>94.94</v>
      </c>
      <c r="B764" s="10">
        <f t="shared" si="50"/>
        <v>4.5532451131231717</v>
      </c>
      <c r="C764" s="11">
        <f t="shared" si="49"/>
        <v>-3.9459653483781207</v>
      </c>
    </row>
    <row r="765" spans="1:3" ht="14" x14ac:dyDescent="0.2">
      <c r="A765" s="9">
        <v>24.03</v>
      </c>
      <c r="B765" s="10">
        <f t="shared" si="50"/>
        <v>3.1793030497483774</v>
      </c>
      <c r="C765" s="11">
        <f t="shared" si="49"/>
        <v>-5.1870967341619236</v>
      </c>
    </row>
    <row r="766" spans="1:3" ht="14" x14ac:dyDescent="0.2">
      <c r="A766" s="9">
        <v>79.459999999999994</v>
      </c>
      <c r="B766" s="10">
        <f t="shared" si="50"/>
        <v>4.3752537503864524</v>
      </c>
      <c r="C766" s="11">
        <f t="shared" si="49"/>
        <v>-5.7684082814559918</v>
      </c>
    </row>
    <row r="767" spans="1:3" ht="14" x14ac:dyDescent="0.2">
      <c r="A767" s="9">
        <v>106.43</v>
      </c>
      <c r="B767" s="10">
        <f t="shared" si="50"/>
        <v>4.6674874920529534</v>
      </c>
      <c r="C767" s="11">
        <f t="shared" si="49"/>
        <v>-4.1175428737040836</v>
      </c>
    </row>
    <row r="768" spans="1:3" ht="14" x14ac:dyDescent="0.2">
      <c r="A768" s="9">
        <v>102.76</v>
      </c>
      <c r="B768" s="10">
        <f t="shared" si="50"/>
        <v>4.6323961722416831</v>
      </c>
      <c r="C768" s="11">
        <f t="shared" si="49"/>
        <v>-3.6876215657664653</v>
      </c>
    </row>
    <row r="769" spans="1:3" ht="14" x14ac:dyDescent="0.2">
      <c r="A769" s="9">
        <v>140.54</v>
      </c>
      <c r="B769" s="10">
        <f t="shared" si="50"/>
        <v>4.9454921457640513</v>
      </c>
      <c r="C769" s="11">
        <f t="shared" si="49"/>
        <v>-7.0242562429554125</v>
      </c>
    </row>
    <row r="770" spans="1:3" ht="14" x14ac:dyDescent="0.2">
      <c r="A770" s="9">
        <v>46.3</v>
      </c>
      <c r="B770" s="10">
        <f t="shared" si="50"/>
        <v>3.8351419610921882</v>
      </c>
      <c r="C770" s="11">
        <f t="shared" ref="C770:C833" si="51">LN((NORMDIST(B770,$F$45,$G$45,0)*$H$45+NORMDIST(B770,$F$46,$G$46,0)*$H$46+NORMDIST(B770,$F$47,$G$47,0)*$H$47)/A770)</f>
        <v>-5.2043942453738072</v>
      </c>
    </row>
    <row r="771" spans="1:3" ht="14" x14ac:dyDescent="0.2">
      <c r="A771" s="9">
        <v>74.22</v>
      </c>
      <c r="B771" s="10">
        <f t="shared" ref="B771:B834" si="52">LN(A771)</f>
        <v>4.3070336556324511</v>
      </c>
      <c r="C771" s="11">
        <f t="shared" si="51"/>
        <v>-5.6671104032989517</v>
      </c>
    </row>
    <row r="772" spans="1:3" ht="14" x14ac:dyDescent="0.2">
      <c r="A772" s="9">
        <v>96.14</v>
      </c>
      <c r="B772" s="10">
        <f t="shared" si="52"/>
        <v>4.5658054624658142</v>
      </c>
      <c r="C772" s="11">
        <f t="shared" si="51"/>
        <v>-3.7939648483654316</v>
      </c>
    </row>
    <row r="773" spans="1:3" ht="14" x14ac:dyDescent="0.2">
      <c r="A773" s="9">
        <v>142.26</v>
      </c>
      <c r="B773" s="10">
        <f t="shared" si="52"/>
        <v>4.9576563693053695</v>
      </c>
      <c r="C773" s="11">
        <f t="shared" si="51"/>
        <v>-7.0584423349537708</v>
      </c>
    </row>
    <row r="774" spans="1:3" ht="14" x14ac:dyDescent="0.2">
      <c r="A774" s="9">
        <v>93.02</v>
      </c>
      <c r="B774" s="10">
        <f t="shared" si="52"/>
        <v>4.5328145237959507</v>
      </c>
      <c r="C774" s="11">
        <f t="shared" si="51"/>
        <v>-4.2689358128551378</v>
      </c>
    </row>
    <row r="775" spans="1:3" ht="14" x14ac:dyDescent="0.2">
      <c r="A775" s="9">
        <v>102.44</v>
      </c>
      <c r="B775" s="10">
        <f t="shared" si="52"/>
        <v>4.6292772613313247</v>
      </c>
      <c r="C775" s="11">
        <f t="shared" si="51"/>
        <v>-3.6653447693755465</v>
      </c>
    </row>
    <row r="776" spans="1:3" ht="14" x14ac:dyDescent="0.2">
      <c r="A776" s="9">
        <v>90.31</v>
      </c>
      <c r="B776" s="10">
        <f t="shared" si="52"/>
        <v>4.5032481962627076</v>
      </c>
      <c r="C776" s="11">
        <f t="shared" si="51"/>
        <v>-4.8465918972877891</v>
      </c>
    </row>
    <row r="777" spans="1:3" ht="14" x14ac:dyDescent="0.2">
      <c r="A777" s="9">
        <v>134.22</v>
      </c>
      <c r="B777" s="10">
        <f t="shared" si="52"/>
        <v>4.8994802447300936</v>
      </c>
      <c r="C777" s="11">
        <f t="shared" si="51"/>
        <v>-6.8976983472199951</v>
      </c>
    </row>
    <row r="778" spans="1:3" ht="14" x14ac:dyDescent="0.2">
      <c r="A778" s="9">
        <v>38.44</v>
      </c>
      <c r="B778" s="10">
        <f t="shared" si="52"/>
        <v>3.6490985841020915</v>
      </c>
      <c r="C778" s="11">
        <f t="shared" si="51"/>
        <v>-5.1380735449024026</v>
      </c>
    </row>
    <row r="779" spans="1:3" ht="14" x14ac:dyDescent="0.2">
      <c r="A779" s="9">
        <v>89.28</v>
      </c>
      <c r="B779" s="10">
        <f t="shared" si="52"/>
        <v>4.4917774986330006</v>
      </c>
      <c r="C779" s="11">
        <f t="shared" si="51"/>
        <v>-5.0757238741423647</v>
      </c>
    </row>
    <row r="780" spans="1:3" ht="14" x14ac:dyDescent="0.2">
      <c r="A780" s="9">
        <v>19.21</v>
      </c>
      <c r="B780" s="10">
        <f t="shared" si="52"/>
        <v>2.9554309767804652</v>
      </c>
      <c r="C780" s="11">
        <f t="shared" si="51"/>
        <v>-5.2528536326121493</v>
      </c>
    </row>
    <row r="781" spans="1:3" ht="14" x14ac:dyDescent="0.2">
      <c r="A781" s="9">
        <v>76.510000000000005</v>
      </c>
      <c r="B781" s="10">
        <f t="shared" si="52"/>
        <v>4.3374214512437606</v>
      </c>
      <c r="C781" s="11">
        <f t="shared" si="51"/>
        <v>-5.7121833760214988</v>
      </c>
    </row>
    <row r="782" spans="1:3" ht="14" x14ac:dyDescent="0.2">
      <c r="A782" s="9">
        <v>100.32</v>
      </c>
      <c r="B782" s="10">
        <f t="shared" si="52"/>
        <v>4.6083650768846107</v>
      </c>
      <c r="C782" s="11">
        <f t="shared" si="51"/>
        <v>-3.5854450127249278</v>
      </c>
    </row>
    <row r="783" spans="1:3" ht="14" x14ac:dyDescent="0.2">
      <c r="A783" s="9">
        <v>107.05</v>
      </c>
      <c r="B783" s="10">
        <f t="shared" si="52"/>
        <v>4.6732960150356915</v>
      </c>
      <c r="C783" s="11">
        <f t="shared" si="51"/>
        <v>-4.2187968681126646</v>
      </c>
    </row>
    <row r="784" spans="1:3" ht="14" x14ac:dyDescent="0.2">
      <c r="A784" s="9">
        <v>101</v>
      </c>
      <c r="B784" s="10">
        <f t="shared" si="52"/>
        <v>4.6151205168412597</v>
      </c>
      <c r="C784" s="11">
        <f t="shared" si="51"/>
        <v>-3.5979921424657726</v>
      </c>
    </row>
    <row r="785" spans="1:3" ht="14" x14ac:dyDescent="0.2">
      <c r="A785" s="9">
        <v>102.51</v>
      </c>
      <c r="B785" s="10">
        <f t="shared" si="52"/>
        <v>4.6299603547953101</v>
      </c>
      <c r="C785" s="11">
        <f t="shared" si="51"/>
        <v>-3.6699951538386419</v>
      </c>
    </row>
    <row r="786" spans="1:3" ht="14" x14ac:dyDescent="0.2">
      <c r="A786" s="9">
        <v>111.49</v>
      </c>
      <c r="B786" s="10">
        <f t="shared" si="52"/>
        <v>4.7139349007794804</v>
      </c>
      <c r="C786" s="11">
        <f t="shared" si="51"/>
        <v>-5.1083754017667848</v>
      </c>
    </row>
    <row r="787" spans="1:3" ht="14" x14ac:dyDescent="0.2">
      <c r="A787" s="9">
        <v>115.04</v>
      </c>
      <c r="B787" s="10">
        <f t="shared" si="52"/>
        <v>4.7452798939727368</v>
      </c>
      <c r="C787" s="11">
        <f t="shared" si="51"/>
        <v>-5.8500859029220846</v>
      </c>
    </row>
    <row r="788" spans="1:3" ht="14" x14ac:dyDescent="0.2">
      <c r="A788" s="9">
        <v>11.08</v>
      </c>
      <c r="B788" s="10">
        <f t="shared" si="52"/>
        <v>2.405141681319138</v>
      </c>
      <c r="C788" s="11">
        <f t="shared" si="51"/>
        <v>-5.1762621196313878</v>
      </c>
    </row>
    <row r="789" spans="1:3" ht="14" x14ac:dyDescent="0.2">
      <c r="A789" s="9">
        <v>28.85</v>
      </c>
      <c r="B789" s="10">
        <f t="shared" si="52"/>
        <v>3.3621099929541085</v>
      </c>
      <c r="C789" s="11">
        <f t="shared" si="51"/>
        <v>-5.1406503801836063</v>
      </c>
    </row>
    <row r="790" spans="1:3" ht="14" x14ac:dyDescent="0.2">
      <c r="A790" s="9">
        <v>21.26</v>
      </c>
      <c r="B790" s="10">
        <f t="shared" si="52"/>
        <v>3.0568273729138018</v>
      </c>
      <c r="C790" s="11">
        <f t="shared" si="51"/>
        <v>-5.2247446857382371</v>
      </c>
    </row>
    <row r="791" spans="1:3" ht="14" x14ac:dyDescent="0.2">
      <c r="A791" s="9">
        <v>100.27</v>
      </c>
      <c r="B791" s="10">
        <f t="shared" si="52"/>
        <v>4.607866547535834</v>
      </c>
      <c r="C791" s="11">
        <f t="shared" si="51"/>
        <v>-3.5850212201026332</v>
      </c>
    </row>
    <row r="792" spans="1:3" ht="14" x14ac:dyDescent="0.2">
      <c r="A792" s="9">
        <v>49.68</v>
      </c>
      <c r="B792" s="10">
        <f t="shared" si="52"/>
        <v>3.9056024376252232</v>
      </c>
      <c r="C792" s="11">
        <f t="shared" si="51"/>
        <v>-5.2457805722974165</v>
      </c>
    </row>
    <row r="793" spans="1:3" ht="14" x14ac:dyDescent="0.2">
      <c r="A793" s="9">
        <v>98.93</v>
      </c>
      <c r="B793" s="10">
        <f t="shared" si="52"/>
        <v>4.5944125293351314</v>
      </c>
      <c r="C793" s="11">
        <f t="shared" si="51"/>
        <v>-3.5995769850208732</v>
      </c>
    </row>
    <row r="794" spans="1:3" ht="14" x14ac:dyDescent="0.2">
      <c r="A794" s="9">
        <v>144.16</v>
      </c>
      <c r="B794" s="10">
        <f t="shared" si="52"/>
        <v>4.9709237938600275</v>
      </c>
      <c r="C794" s="11">
        <f t="shared" si="51"/>
        <v>-7.0960823570216931</v>
      </c>
    </row>
    <row r="795" spans="1:3" ht="14" x14ac:dyDescent="0.2">
      <c r="A795" s="9">
        <v>16.96</v>
      </c>
      <c r="B795" s="10">
        <f t="shared" si="52"/>
        <v>2.8308576303637571</v>
      </c>
      <c r="C795" s="11">
        <f t="shared" si="51"/>
        <v>-5.2756984365343715</v>
      </c>
    </row>
    <row r="796" spans="1:3" ht="14" x14ac:dyDescent="0.2">
      <c r="A796" s="9">
        <v>103.5</v>
      </c>
      <c r="B796" s="10">
        <f t="shared" si="52"/>
        <v>4.6395716127054234</v>
      </c>
      <c r="C796" s="11">
        <f t="shared" si="51"/>
        <v>-3.7489739546064262</v>
      </c>
    </row>
    <row r="797" spans="1:3" ht="14" x14ac:dyDescent="0.2">
      <c r="A797" s="9">
        <v>35.94</v>
      </c>
      <c r="B797" s="10">
        <f t="shared" si="52"/>
        <v>3.5818508813554129</v>
      </c>
      <c r="C797" s="11">
        <f t="shared" si="51"/>
        <v>-5.1283451494969983</v>
      </c>
    </row>
    <row r="798" spans="1:3" ht="14" x14ac:dyDescent="0.2">
      <c r="A798" s="9">
        <v>56.18</v>
      </c>
      <c r="B798" s="10">
        <f t="shared" si="52"/>
        <v>4.0285608216760975</v>
      </c>
      <c r="C798" s="11">
        <f t="shared" si="51"/>
        <v>-5.3407050848703461</v>
      </c>
    </row>
    <row r="799" spans="1:3" ht="14" x14ac:dyDescent="0.2">
      <c r="A799" s="9">
        <v>106.17</v>
      </c>
      <c r="B799" s="10">
        <f t="shared" si="52"/>
        <v>4.6650415830254817</v>
      </c>
      <c r="C799" s="11">
        <f t="shared" si="51"/>
        <v>-4.0773159665851386</v>
      </c>
    </row>
    <row r="800" spans="1:3" ht="14" x14ac:dyDescent="0.2">
      <c r="A800" s="9">
        <v>106.1</v>
      </c>
      <c r="B800" s="10">
        <f t="shared" si="52"/>
        <v>4.664382045619937</v>
      </c>
      <c r="C800" s="11">
        <f t="shared" si="51"/>
        <v>-4.0667186642686444</v>
      </c>
    </row>
    <row r="801" spans="1:3" ht="14" x14ac:dyDescent="0.2">
      <c r="A801" s="9">
        <v>26.53</v>
      </c>
      <c r="B801" s="10">
        <f t="shared" si="52"/>
        <v>3.2782761681496484</v>
      </c>
      <c r="C801" s="11">
        <f t="shared" si="51"/>
        <v>-5.1592326893252709</v>
      </c>
    </row>
    <row r="802" spans="1:3" ht="14" x14ac:dyDescent="0.2">
      <c r="A802" s="9">
        <v>3.21</v>
      </c>
      <c r="B802" s="10">
        <f t="shared" si="52"/>
        <v>1.1662709371419244</v>
      </c>
      <c r="C802" s="11">
        <f t="shared" si="51"/>
        <v>-4.2047435262070652</v>
      </c>
    </row>
    <row r="803" spans="1:3" ht="14" x14ac:dyDescent="0.2">
      <c r="A803" s="9">
        <v>47.29</v>
      </c>
      <c r="B803" s="10">
        <f t="shared" si="52"/>
        <v>3.8562988566557843</v>
      </c>
      <c r="C803" s="11">
        <f t="shared" si="51"/>
        <v>-5.2158473553493332</v>
      </c>
    </row>
    <row r="804" spans="1:3" ht="14" x14ac:dyDescent="0.2">
      <c r="A804" s="9">
        <v>40.130000000000003</v>
      </c>
      <c r="B804" s="10">
        <f t="shared" si="52"/>
        <v>3.6921241842788253</v>
      </c>
      <c r="C804" s="11">
        <f t="shared" si="51"/>
        <v>-5.1481108538917502</v>
      </c>
    </row>
    <row r="805" spans="1:3" ht="14" x14ac:dyDescent="0.2">
      <c r="A805" s="9">
        <v>41.38</v>
      </c>
      <c r="B805" s="10">
        <f t="shared" si="52"/>
        <v>3.7227976723173972</v>
      </c>
      <c r="C805" s="11">
        <f t="shared" si="51"/>
        <v>-5.1571615541192068</v>
      </c>
    </row>
    <row r="806" spans="1:3" ht="14" x14ac:dyDescent="0.2">
      <c r="A806" s="9">
        <v>102.1</v>
      </c>
      <c r="B806" s="10">
        <f t="shared" si="52"/>
        <v>4.6259527251706194</v>
      </c>
      <c r="C806" s="11">
        <f t="shared" si="51"/>
        <v>-3.6445470107676465</v>
      </c>
    </row>
    <row r="807" spans="1:3" ht="14" x14ac:dyDescent="0.2">
      <c r="A807" s="9">
        <v>90.79</v>
      </c>
      <c r="B807" s="10">
        <f t="shared" si="52"/>
        <v>4.5085491473836656</v>
      </c>
      <c r="C807" s="11">
        <f t="shared" si="51"/>
        <v>-4.7387589558548742</v>
      </c>
    </row>
    <row r="808" spans="1:3" ht="14" x14ac:dyDescent="0.2">
      <c r="A808" s="9">
        <v>23.97</v>
      </c>
      <c r="B808" s="10">
        <f t="shared" si="52"/>
        <v>3.1768030484462928</v>
      </c>
      <c r="C808" s="11">
        <f t="shared" si="51"/>
        <v>-5.1878526776943517</v>
      </c>
    </row>
    <row r="809" spans="1:3" ht="14" x14ac:dyDescent="0.2">
      <c r="A809" s="9">
        <v>98.46</v>
      </c>
      <c r="B809" s="10">
        <f t="shared" si="52"/>
        <v>4.5896503743300547</v>
      </c>
      <c r="C809" s="11">
        <f t="shared" si="51"/>
        <v>-3.6166775089798966</v>
      </c>
    </row>
    <row r="810" spans="1:3" ht="14" x14ac:dyDescent="0.2">
      <c r="A810" s="9">
        <v>96.77</v>
      </c>
      <c r="B810" s="10">
        <f t="shared" si="52"/>
        <v>4.5723370288928509</v>
      </c>
      <c r="C810" s="11">
        <f t="shared" si="51"/>
        <v>-3.7305075022755076</v>
      </c>
    </row>
    <row r="811" spans="1:3" ht="14" x14ac:dyDescent="0.2">
      <c r="A811" s="9">
        <v>88.67</v>
      </c>
      <c r="B811" s="10">
        <f t="shared" si="52"/>
        <v>4.4849216133919159</v>
      </c>
      <c r="C811" s="11">
        <f t="shared" si="51"/>
        <v>-5.2052106516185308</v>
      </c>
    </row>
    <row r="812" spans="1:3" ht="14" x14ac:dyDescent="0.2">
      <c r="A812" s="9">
        <v>67.45</v>
      </c>
      <c r="B812" s="10">
        <f t="shared" si="52"/>
        <v>4.2113865826537653</v>
      </c>
      <c r="C812" s="11">
        <f t="shared" si="51"/>
        <v>-5.537216993017446</v>
      </c>
    </row>
    <row r="813" spans="1:3" ht="14" x14ac:dyDescent="0.2">
      <c r="A813" s="9">
        <v>96.85</v>
      </c>
      <c r="B813" s="10">
        <f t="shared" si="52"/>
        <v>4.5731633898530051</v>
      </c>
      <c r="C813" s="11">
        <f t="shared" si="51"/>
        <v>-3.7232648895266909</v>
      </c>
    </row>
    <row r="814" spans="1:3" ht="14" x14ac:dyDescent="0.2">
      <c r="A814" s="9">
        <v>43.58</v>
      </c>
      <c r="B814" s="10">
        <f t="shared" si="52"/>
        <v>3.7745983295164738</v>
      </c>
      <c r="C814" s="11">
        <f t="shared" si="51"/>
        <v>-5.1761423385311991</v>
      </c>
    </row>
    <row r="815" spans="1:3" ht="14" x14ac:dyDescent="0.2">
      <c r="A815" s="9">
        <v>40.630000000000003</v>
      </c>
      <c r="B815" s="10">
        <f t="shared" si="52"/>
        <v>3.7045067099996354</v>
      </c>
      <c r="C815" s="11">
        <f t="shared" si="51"/>
        <v>-5.151571835037287</v>
      </c>
    </row>
    <row r="816" spans="1:3" ht="14" x14ac:dyDescent="0.2">
      <c r="A816" s="9">
        <v>143.56</v>
      </c>
      <c r="B816" s="10">
        <f t="shared" si="52"/>
        <v>4.9667530662794066</v>
      </c>
      <c r="C816" s="11">
        <f t="shared" si="51"/>
        <v>-7.0842101298846147</v>
      </c>
    </row>
    <row r="817" spans="1:3" ht="14" x14ac:dyDescent="0.2">
      <c r="A817" s="9">
        <v>0.31</v>
      </c>
      <c r="B817" s="10">
        <f t="shared" si="52"/>
        <v>-1.1711829815029451</v>
      </c>
      <c r="C817" s="11">
        <f t="shared" si="51"/>
        <v>-4.0447893945018007</v>
      </c>
    </row>
    <row r="818" spans="1:3" ht="14" x14ac:dyDescent="0.2">
      <c r="A818" s="9">
        <v>105.56</v>
      </c>
      <c r="B818" s="10">
        <f t="shared" si="52"/>
        <v>4.6592795116351233</v>
      </c>
      <c r="C818" s="11">
        <f t="shared" si="51"/>
        <v>-3.9883809359356133</v>
      </c>
    </row>
    <row r="819" spans="1:3" ht="14" x14ac:dyDescent="0.2">
      <c r="A819" s="9">
        <v>26.83</v>
      </c>
      <c r="B819" s="10">
        <f t="shared" si="52"/>
        <v>3.2895206644375325</v>
      </c>
      <c r="C819" s="11">
        <f t="shared" si="51"/>
        <v>-5.1564165661477039</v>
      </c>
    </row>
    <row r="820" spans="1:3" ht="14" x14ac:dyDescent="0.2">
      <c r="A820" s="9">
        <v>0.84</v>
      </c>
      <c r="B820" s="10">
        <f t="shared" si="52"/>
        <v>-0.1743533871447778</v>
      </c>
      <c r="C820" s="11">
        <f t="shared" si="51"/>
        <v>-3.7926004711290582</v>
      </c>
    </row>
    <row r="821" spans="1:3" ht="14" x14ac:dyDescent="0.2">
      <c r="A821" s="9">
        <v>102.73</v>
      </c>
      <c r="B821" s="10">
        <f t="shared" si="52"/>
        <v>4.6321041872281725</v>
      </c>
      <c r="C821" s="11">
        <f t="shared" si="51"/>
        <v>-3.6854227631917187</v>
      </c>
    </row>
    <row r="822" spans="1:3" ht="14" x14ac:dyDescent="0.2">
      <c r="A822" s="9">
        <v>49.91</v>
      </c>
      <c r="B822" s="10">
        <f t="shared" si="52"/>
        <v>3.9102213834815176</v>
      </c>
      <c r="C822" s="11">
        <f t="shared" si="51"/>
        <v>-5.2488198254221095</v>
      </c>
    </row>
    <row r="823" spans="1:3" ht="14" x14ac:dyDescent="0.2">
      <c r="A823" s="9">
        <v>98.92</v>
      </c>
      <c r="B823" s="10">
        <f t="shared" si="52"/>
        <v>4.5943114426532157</v>
      </c>
      <c r="C823" s="11">
        <f t="shared" si="51"/>
        <v>-3.5998754070222589</v>
      </c>
    </row>
    <row r="824" spans="1:3" ht="14" x14ac:dyDescent="0.2">
      <c r="A824" s="9">
        <v>51.16</v>
      </c>
      <c r="B824" s="10">
        <f t="shared" si="52"/>
        <v>3.934957976710642</v>
      </c>
      <c r="C824" s="11">
        <f t="shared" si="51"/>
        <v>-5.2657886125370883</v>
      </c>
    </row>
    <row r="825" spans="1:3" ht="14" x14ac:dyDescent="0.2">
      <c r="A825" s="9">
        <v>127.31</v>
      </c>
      <c r="B825" s="10">
        <f t="shared" si="52"/>
        <v>4.8466250570735543</v>
      </c>
      <c r="C825" s="11">
        <f t="shared" si="51"/>
        <v>-6.7542567945377323</v>
      </c>
    </row>
    <row r="826" spans="1:3" ht="14" x14ac:dyDescent="0.2">
      <c r="A826" s="9">
        <v>96.15</v>
      </c>
      <c r="B826" s="10">
        <f t="shared" si="52"/>
        <v>4.5659094720347886</v>
      </c>
      <c r="C826" s="11">
        <f t="shared" si="51"/>
        <v>-3.7928688499577725</v>
      </c>
    </row>
    <row r="827" spans="1:3" ht="14" x14ac:dyDescent="0.2">
      <c r="A827" s="9">
        <v>81.790000000000006</v>
      </c>
      <c r="B827" s="10">
        <f t="shared" si="52"/>
        <v>4.4041549867468825</v>
      </c>
      <c r="C827" s="11">
        <f t="shared" si="51"/>
        <v>-5.7987179995881917</v>
      </c>
    </row>
    <row r="828" spans="1:3" ht="14" x14ac:dyDescent="0.2">
      <c r="A828" s="9">
        <v>50.6</v>
      </c>
      <c r="B828" s="10">
        <f t="shared" si="52"/>
        <v>3.9239515762934198</v>
      </c>
      <c r="C828" s="11">
        <f t="shared" si="51"/>
        <v>-5.2580940769402975</v>
      </c>
    </row>
    <row r="829" spans="1:3" ht="14" x14ac:dyDescent="0.2">
      <c r="A829" s="9">
        <v>102.6</v>
      </c>
      <c r="B829" s="10">
        <f t="shared" si="52"/>
        <v>4.6308379327366689</v>
      </c>
      <c r="C829" s="11">
        <f t="shared" si="51"/>
        <v>-3.6761578521821043</v>
      </c>
    </row>
    <row r="830" spans="1:3" ht="14" x14ac:dyDescent="0.2">
      <c r="A830" s="9">
        <v>111.09</v>
      </c>
      <c r="B830" s="10">
        <f t="shared" si="52"/>
        <v>4.710340683593631</v>
      </c>
      <c r="C830" s="11">
        <f t="shared" si="51"/>
        <v>-5.0209090454903231</v>
      </c>
    </row>
    <row r="831" spans="1:3" ht="14" x14ac:dyDescent="0.2">
      <c r="A831" s="9">
        <v>82.17</v>
      </c>
      <c r="B831" s="10">
        <f t="shared" si="52"/>
        <v>4.4087902719430963</v>
      </c>
      <c r="C831" s="11">
        <f t="shared" si="51"/>
        <v>-5.8000458643624739</v>
      </c>
    </row>
    <row r="832" spans="1:3" ht="14" x14ac:dyDescent="0.2">
      <c r="A832" s="9">
        <v>4.2300000000000004</v>
      </c>
      <c r="B832" s="10">
        <f t="shared" si="52"/>
        <v>1.4422019930581866</v>
      </c>
      <c r="C832" s="11">
        <f t="shared" si="51"/>
        <v>-4.3951303295768209</v>
      </c>
    </row>
    <row r="833" spans="1:3" ht="14" x14ac:dyDescent="0.2">
      <c r="A833" s="9">
        <v>37.29</v>
      </c>
      <c r="B833" s="10">
        <f t="shared" si="52"/>
        <v>3.6187251941907292</v>
      </c>
      <c r="C833" s="11">
        <f t="shared" si="51"/>
        <v>-5.1328011558344393</v>
      </c>
    </row>
    <row r="834" spans="1:3" ht="14" x14ac:dyDescent="0.2">
      <c r="A834" s="9">
        <v>99.61</v>
      </c>
      <c r="B834" s="10">
        <f t="shared" si="52"/>
        <v>4.6012625611570739</v>
      </c>
      <c r="C834" s="11">
        <f t="shared" ref="C834:C897" si="53">LN((NORMDIST(B834,$F$45,$G$45,0)*$H$45+NORMDIST(B834,$F$46,$G$46,0)*$H$46+NORMDIST(B834,$F$47,$G$47,0)*$H$47)/A834)</f>
        <v>-3.5859115483295367</v>
      </c>
    </row>
    <row r="835" spans="1:3" ht="14" x14ac:dyDescent="0.2">
      <c r="A835" s="9">
        <v>101.76</v>
      </c>
      <c r="B835" s="10">
        <f t="shared" ref="B835:B898" si="54">LN(A835)</f>
        <v>4.6226170995918121</v>
      </c>
      <c r="C835" s="11">
        <f t="shared" si="53"/>
        <v>-3.6267471007649283</v>
      </c>
    </row>
    <row r="836" spans="1:3" ht="14" x14ac:dyDescent="0.2">
      <c r="A836" s="9">
        <v>141.72</v>
      </c>
      <c r="B836" s="10">
        <f t="shared" si="54"/>
        <v>4.9538532799972712</v>
      </c>
      <c r="C836" s="11">
        <f t="shared" si="53"/>
        <v>-7.0477209101274303</v>
      </c>
    </row>
    <row r="837" spans="1:3" ht="14" x14ac:dyDescent="0.2">
      <c r="A837" s="9">
        <v>3.1</v>
      </c>
      <c r="B837" s="10">
        <f t="shared" si="54"/>
        <v>1.1314021114911006</v>
      </c>
      <c r="C837" s="11">
        <f t="shared" si="53"/>
        <v>-4.1831648822927852</v>
      </c>
    </row>
    <row r="838" spans="1:3" ht="14" x14ac:dyDescent="0.2">
      <c r="A838" s="9">
        <v>111.56</v>
      </c>
      <c r="B838" s="10">
        <f t="shared" si="54"/>
        <v>4.714562562759288</v>
      </c>
      <c r="C838" s="11">
        <f t="shared" si="53"/>
        <v>-5.1237168516952192</v>
      </c>
    </row>
    <row r="839" spans="1:3" ht="14" x14ac:dyDescent="0.2">
      <c r="A839" s="9">
        <v>15.95</v>
      </c>
      <c r="B839" s="10">
        <f t="shared" si="54"/>
        <v>2.7694588292308535</v>
      </c>
      <c r="C839" s="11">
        <f t="shared" si="53"/>
        <v>-5.2798186373186482</v>
      </c>
    </row>
    <row r="840" spans="1:3" ht="14" x14ac:dyDescent="0.2">
      <c r="A840" s="9">
        <v>100.62</v>
      </c>
      <c r="B840" s="10">
        <f t="shared" si="54"/>
        <v>4.6113510450631727</v>
      </c>
      <c r="C840" s="11">
        <f t="shared" si="53"/>
        <v>-3.5894278478247639</v>
      </c>
    </row>
    <row r="841" spans="1:3" ht="14" x14ac:dyDescent="0.2">
      <c r="A841" s="9">
        <v>118.76</v>
      </c>
      <c r="B841" s="10">
        <f t="shared" si="54"/>
        <v>4.7771046498955592</v>
      </c>
      <c r="C841" s="11">
        <f t="shared" si="53"/>
        <v>-6.37817808212111</v>
      </c>
    </row>
    <row r="842" spans="1:3" ht="14" x14ac:dyDescent="0.2">
      <c r="A842" s="9">
        <v>101.59</v>
      </c>
      <c r="B842" s="10">
        <f t="shared" si="54"/>
        <v>4.6209451051034538</v>
      </c>
      <c r="C842" s="11">
        <f t="shared" si="53"/>
        <v>-3.6189834142176416</v>
      </c>
    </row>
    <row r="843" spans="1:3" ht="14" x14ac:dyDescent="0.2">
      <c r="A843" s="9">
        <v>46.21</v>
      </c>
      <c r="B843" s="10">
        <f t="shared" si="54"/>
        <v>3.8331962248821752</v>
      </c>
      <c r="C843" s="11">
        <f t="shared" si="53"/>
        <v>-5.2033824457318136</v>
      </c>
    </row>
    <row r="844" spans="1:3" ht="14" x14ac:dyDescent="0.2">
      <c r="A844" s="9">
        <v>55.64</v>
      </c>
      <c r="B844" s="10">
        <f t="shared" si="54"/>
        <v>4.018902367055242</v>
      </c>
      <c r="C844" s="11">
        <f t="shared" si="53"/>
        <v>-5.3321822777766252</v>
      </c>
    </row>
    <row r="845" spans="1:3" ht="14" x14ac:dyDescent="0.2">
      <c r="A845" s="9">
        <v>103.64</v>
      </c>
      <c r="B845" s="10">
        <f t="shared" si="54"/>
        <v>4.6409233556939089</v>
      </c>
      <c r="C845" s="11">
        <f t="shared" si="53"/>
        <v>-3.7620978528558626</v>
      </c>
    </row>
    <row r="846" spans="1:3" ht="14" x14ac:dyDescent="0.2">
      <c r="A846" s="9">
        <v>105.14</v>
      </c>
      <c r="B846" s="10">
        <f t="shared" si="54"/>
        <v>4.6552927953913024</v>
      </c>
      <c r="C846" s="11">
        <f t="shared" si="53"/>
        <v>-3.9317519705899473</v>
      </c>
    </row>
    <row r="847" spans="1:3" ht="14" x14ac:dyDescent="0.2">
      <c r="A847" s="9">
        <v>6.83</v>
      </c>
      <c r="B847" s="10">
        <f t="shared" si="54"/>
        <v>1.9213246735826988</v>
      </c>
      <c r="C847" s="11">
        <f t="shared" si="53"/>
        <v>-4.7942109421161128</v>
      </c>
    </row>
    <row r="848" spans="1:3" ht="14" x14ac:dyDescent="0.2">
      <c r="A848" s="9">
        <v>68.959999999999994</v>
      </c>
      <c r="B848" s="10">
        <f t="shared" si="54"/>
        <v>4.2335266263554372</v>
      </c>
      <c r="C848" s="11">
        <f t="shared" si="53"/>
        <v>-5.5656140397189731</v>
      </c>
    </row>
    <row r="849" spans="1:3" ht="14" x14ac:dyDescent="0.2">
      <c r="A849" s="9">
        <v>92.1</v>
      </c>
      <c r="B849" s="10">
        <f t="shared" si="54"/>
        <v>4.5228749432612609</v>
      </c>
      <c r="C849" s="11">
        <f t="shared" si="53"/>
        <v>-4.4535092677945167</v>
      </c>
    </row>
    <row r="850" spans="1:3" ht="14" x14ac:dyDescent="0.2">
      <c r="A850" s="9">
        <v>59.95</v>
      </c>
      <c r="B850" s="10">
        <f t="shared" si="54"/>
        <v>4.0935108814735237</v>
      </c>
      <c r="C850" s="11">
        <f t="shared" si="53"/>
        <v>-5.4028222208464385</v>
      </c>
    </row>
    <row r="851" spans="1:3" ht="14" x14ac:dyDescent="0.2">
      <c r="A851" s="9">
        <v>145.5</v>
      </c>
      <c r="B851" s="10">
        <f t="shared" si="54"/>
        <v>4.9801760866115474</v>
      </c>
      <c r="C851" s="11">
        <f t="shared" si="53"/>
        <v>-7.1225497329745755</v>
      </c>
    </row>
    <row r="852" spans="1:3" ht="14" x14ac:dyDescent="0.2">
      <c r="A852" s="9">
        <v>13</v>
      </c>
      <c r="B852" s="10">
        <f t="shared" si="54"/>
        <v>2.5649493574615367</v>
      </c>
      <c r="C852" s="11">
        <f t="shared" si="53"/>
        <v>-5.2493580225066259</v>
      </c>
    </row>
    <row r="853" spans="1:3" ht="14" x14ac:dyDescent="0.2">
      <c r="A853" s="9">
        <v>12.4</v>
      </c>
      <c r="B853" s="10">
        <f t="shared" si="54"/>
        <v>2.5176964726109912</v>
      </c>
      <c r="C853" s="11">
        <f t="shared" si="53"/>
        <v>-5.2320416420917226</v>
      </c>
    </row>
    <row r="854" spans="1:3" ht="14" x14ac:dyDescent="0.2">
      <c r="A854" s="9">
        <v>63.94</v>
      </c>
      <c r="B854" s="10">
        <f t="shared" si="54"/>
        <v>4.1579451436316957</v>
      </c>
      <c r="C854" s="11">
        <f t="shared" si="53"/>
        <v>-5.4727966986644878</v>
      </c>
    </row>
    <row r="855" spans="1:3" ht="14" x14ac:dyDescent="0.2">
      <c r="A855" s="9">
        <v>15.91</v>
      </c>
      <c r="B855" s="10">
        <f t="shared" si="54"/>
        <v>2.7669478423496954</v>
      </c>
      <c r="C855" s="11">
        <f t="shared" si="53"/>
        <v>-5.2798683032982288</v>
      </c>
    </row>
    <row r="856" spans="1:3" ht="14" x14ac:dyDescent="0.2">
      <c r="A856" s="9">
        <v>62.94</v>
      </c>
      <c r="B856" s="10">
        <f t="shared" si="54"/>
        <v>4.1421818916362607</v>
      </c>
      <c r="C856" s="11">
        <f t="shared" si="53"/>
        <v>-5.4549037097344666</v>
      </c>
    </row>
    <row r="857" spans="1:3" ht="14" x14ac:dyDescent="0.2">
      <c r="A857" s="9">
        <v>101.53</v>
      </c>
      <c r="B857" s="10">
        <f t="shared" si="54"/>
        <v>4.6203543213131315</v>
      </c>
      <c r="C857" s="11">
        <f t="shared" si="53"/>
        <v>-3.6164253957797521</v>
      </c>
    </row>
    <row r="858" spans="1:3" ht="14" x14ac:dyDescent="0.2">
      <c r="A858" s="9">
        <v>5.42</v>
      </c>
      <c r="B858" s="10">
        <f t="shared" si="54"/>
        <v>1.6900958154515549</v>
      </c>
      <c r="C858" s="11">
        <f t="shared" si="53"/>
        <v>-4.5933498230371557</v>
      </c>
    </row>
    <row r="859" spans="1:3" ht="14" x14ac:dyDescent="0.2">
      <c r="A859" s="9">
        <v>89.56</v>
      </c>
      <c r="B859" s="10">
        <f t="shared" si="54"/>
        <v>4.4949087917305537</v>
      </c>
      <c r="C859" s="11">
        <f t="shared" si="53"/>
        <v>-5.0143031421466375</v>
      </c>
    </row>
    <row r="860" spans="1:3" ht="14" x14ac:dyDescent="0.2">
      <c r="A860" s="9">
        <v>84.7</v>
      </c>
      <c r="B860" s="10">
        <f t="shared" si="54"/>
        <v>4.4391156016580089</v>
      </c>
      <c r="C860" s="11">
        <f t="shared" si="53"/>
        <v>-5.7425073003452844</v>
      </c>
    </row>
    <row r="861" spans="1:3" ht="14" x14ac:dyDescent="0.2">
      <c r="A861" s="9">
        <v>17.329999999999998</v>
      </c>
      <c r="B861" s="10">
        <f t="shared" si="54"/>
        <v>2.8524391037275145</v>
      </c>
      <c r="C861" s="11">
        <f t="shared" si="53"/>
        <v>-5.2730093680222936</v>
      </c>
    </row>
    <row r="862" spans="1:3" ht="14" x14ac:dyDescent="0.2">
      <c r="A862" s="9">
        <v>0.3</v>
      </c>
      <c r="B862" s="10">
        <f t="shared" si="54"/>
        <v>-1.2039728043259361</v>
      </c>
      <c r="C862" s="11">
        <f t="shared" si="53"/>
        <v>-4.061183361764404</v>
      </c>
    </row>
    <row r="863" spans="1:3" ht="14" x14ac:dyDescent="0.2">
      <c r="A863" s="9">
        <v>7.19</v>
      </c>
      <c r="B863" s="10">
        <f t="shared" si="54"/>
        <v>1.9726911717329554</v>
      </c>
      <c r="C863" s="11">
        <f t="shared" si="53"/>
        <v>-4.8395441521533336</v>
      </c>
    </row>
    <row r="864" spans="1:3" ht="14" x14ac:dyDescent="0.2">
      <c r="A864" s="9">
        <v>24.07</v>
      </c>
      <c r="B864" s="10">
        <f t="shared" si="54"/>
        <v>3.1809662517949806</v>
      </c>
      <c r="C864" s="11">
        <f t="shared" si="53"/>
        <v>-5.1865947641617218</v>
      </c>
    </row>
    <row r="865" spans="1:3" ht="14" x14ac:dyDescent="0.2">
      <c r="A865" s="9">
        <v>92.39</v>
      </c>
      <c r="B865" s="10">
        <f t="shared" si="54"/>
        <v>4.5260187476826541</v>
      </c>
      <c r="C865" s="11">
        <f t="shared" si="53"/>
        <v>-4.3935879652859668</v>
      </c>
    </row>
    <row r="866" spans="1:3" ht="14" x14ac:dyDescent="0.2">
      <c r="A866" s="9">
        <v>103.92</v>
      </c>
      <c r="B866" s="10">
        <f t="shared" si="54"/>
        <v>4.6436213723623441</v>
      </c>
      <c r="C866" s="11">
        <f t="shared" si="53"/>
        <v>-3.7897657687772952</v>
      </c>
    </row>
    <row r="867" spans="1:3" ht="14" x14ac:dyDescent="0.2">
      <c r="A867" s="9">
        <v>17.989999999999998</v>
      </c>
      <c r="B867" s="10">
        <f t="shared" si="54"/>
        <v>2.8898160479624417</v>
      </c>
      <c r="C867" s="11">
        <f t="shared" si="53"/>
        <v>-5.266991448900181</v>
      </c>
    </row>
    <row r="868" spans="1:3" ht="14" x14ac:dyDescent="0.2">
      <c r="A868" s="9">
        <v>68.75</v>
      </c>
      <c r="B868" s="10">
        <f t="shared" si="54"/>
        <v>4.2304767365466809</v>
      </c>
      <c r="C868" s="11">
        <f t="shared" si="53"/>
        <v>-5.5616425643501435</v>
      </c>
    </row>
    <row r="869" spans="1:3" ht="14" x14ac:dyDescent="0.2">
      <c r="A869" s="9">
        <v>103.22</v>
      </c>
      <c r="B869" s="10">
        <f t="shared" si="54"/>
        <v>4.6368626327205815</v>
      </c>
      <c r="C869" s="11">
        <f t="shared" si="53"/>
        <v>-3.7241632294686977</v>
      </c>
    </row>
    <row r="870" spans="1:3" ht="14" x14ac:dyDescent="0.2">
      <c r="A870" s="9">
        <v>5</v>
      </c>
      <c r="B870" s="10">
        <f t="shared" si="54"/>
        <v>1.6094379124341003</v>
      </c>
      <c r="C870" s="11">
        <f t="shared" si="53"/>
        <v>-4.5263806505776616</v>
      </c>
    </row>
    <row r="871" spans="1:3" ht="14" x14ac:dyDescent="0.2">
      <c r="A871" s="9">
        <v>105.45</v>
      </c>
      <c r="B871" s="10">
        <f t="shared" si="54"/>
        <v>4.6582369069247838</v>
      </c>
      <c r="C871" s="11">
        <f t="shared" si="53"/>
        <v>-3.9731795027613384</v>
      </c>
    </row>
    <row r="872" spans="1:3" ht="14" x14ac:dyDescent="0.2">
      <c r="A872" s="9">
        <v>104.89</v>
      </c>
      <c r="B872" s="10">
        <f t="shared" si="54"/>
        <v>4.6529121819735124</v>
      </c>
      <c r="C872" s="11">
        <f t="shared" si="53"/>
        <v>-3.8998872818926316</v>
      </c>
    </row>
    <row r="873" spans="1:3" ht="14" x14ac:dyDescent="0.2">
      <c r="A873" s="9">
        <v>99.8</v>
      </c>
      <c r="B873" s="10">
        <f t="shared" si="54"/>
        <v>4.6031681833174183</v>
      </c>
      <c r="C873" s="11">
        <f t="shared" si="53"/>
        <v>-3.584414136004467</v>
      </c>
    </row>
    <row r="874" spans="1:3" ht="14" x14ac:dyDescent="0.2">
      <c r="A874" s="9">
        <v>107.12</v>
      </c>
      <c r="B874" s="10">
        <f t="shared" si="54"/>
        <v>4.6739497013829174</v>
      </c>
      <c r="C874" s="11">
        <f t="shared" si="53"/>
        <v>-4.2306841154817674</v>
      </c>
    </row>
    <row r="875" spans="1:3" ht="14" x14ac:dyDescent="0.2">
      <c r="A875" s="9">
        <v>46.21</v>
      </c>
      <c r="B875" s="10">
        <f t="shared" si="54"/>
        <v>3.8331962248821752</v>
      </c>
      <c r="C875" s="11">
        <f t="shared" si="53"/>
        <v>-5.2033824457318136</v>
      </c>
    </row>
    <row r="876" spans="1:3" ht="14" x14ac:dyDescent="0.2">
      <c r="A876" s="9">
        <v>13.2</v>
      </c>
      <c r="B876" s="10">
        <f t="shared" si="54"/>
        <v>2.5802168295923251</v>
      </c>
      <c r="C876" s="11">
        <f t="shared" si="53"/>
        <v>-5.2541338387533045</v>
      </c>
    </row>
    <row r="877" spans="1:3" ht="14" x14ac:dyDescent="0.2">
      <c r="A877" s="9">
        <v>100.43</v>
      </c>
      <c r="B877" s="10">
        <f t="shared" si="54"/>
        <v>4.6094609674052478</v>
      </c>
      <c r="C877" s="11">
        <f t="shared" si="53"/>
        <v>-3.5866191654459634</v>
      </c>
    </row>
    <row r="878" spans="1:3" ht="14" x14ac:dyDescent="0.2">
      <c r="A878" s="9">
        <v>98.45</v>
      </c>
      <c r="B878" s="10">
        <f t="shared" si="54"/>
        <v>4.5895488050851343</v>
      </c>
      <c r="C878" s="11">
        <f t="shared" si="53"/>
        <v>-3.6171097789509807</v>
      </c>
    </row>
    <row r="879" spans="1:3" ht="14" x14ac:dyDescent="0.2">
      <c r="A879" s="9">
        <v>47.28</v>
      </c>
      <c r="B879" s="10">
        <f t="shared" si="54"/>
        <v>3.8560873730978429</v>
      </c>
      <c r="C879" s="11">
        <f t="shared" si="53"/>
        <v>-5.2157287654300646</v>
      </c>
    </row>
    <row r="880" spans="1:3" ht="14" x14ac:dyDescent="0.2">
      <c r="A880" s="9">
        <v>0.23</v>
      </c>
      <c r="B880" s="10">
        <f t="shared" si="54"/>
        <v>-1.4696759700589417</v>
      </c>
      <c r="C880" s="11">
        <f t="shared" si="53"/>
        <v>-4.2130519281453349</v>
      </c>
    </row>
    <row r="881" spans="1:3" ht="14" x14ac:dyDescent="0.2">
      <c r="A881" s="9">
        <v>16.07</v>
      </c>
      <c r="B881" s="10">
        <f t="shared" si="54"/>
        <v>2.776954179749421</v>
      </c>
      <c r="C881" s="11">
        <f t="shared" si="53"/>
        <v>-5.2796127809569802</v>
      </c>
    </row>
    <row r="882" spans="1:3" ht="14" x14ac:dyDescent="0.2">
      <c r="A882" s="9">
        <v>96.92</v>
      </c>
      <c r="B882" s="10">
        <f t="shared" si="54"/>
        <v>4.5738858959483251</v>
      </c>
      <c r="C882" s="11">
        <f t="shared" si="53"/>
        <v>-3.7170787230466367</v>
      </c>
    </row>
    <row r="883" spans="1:3" ht="14" x14ac:dyDescent="0.2">
      <c r="A883" s="9">
        <v>97.61</v>
      </c>
      <c r="B883" s="10">
        <f t="shared" si="54"/>
        <v>4.580979947186874</v>
      </c>
      <c r="C883" s="11">
        <f t="shared" si="53"/>
        <v>-3.6636553882653118</v>
      </c>
    </row>
    <row r="884" spans="1:3" ht="14" x14ac:dyDescent="0.2">
      <c r="A884" s="9">
        <v>9.07</v>
      </c>
      <c r="B884" s="10">
        <f t="shared" si="54"/>
        <v>2.2049722641270453</v>
      </c>
      <c r="C884" s="11">
        <f t="shared" si="53"/>
        <v>-5.0367300470537977</v>
      </c>
    </row>
    <row r="885" spans="1:3" ht="14" x14ac:dyDescent="0.2">
      <c r="A885" s="9">
        <v>102.59</v>
      </c>
      <c r="B885" s="10">
        <f t="shared" si="54"/>
        <v>4.6307404620996211</v>
      </c>
      <c r="C885" s="11">
        <f t="shared" si="53"/>
        <v>-3.6754629274051078</v>
      </c>
    </row>
    <row r="886" spans="1:3" ht="14" x14ac:dyDescent="0.2">
      <c r="A886" s="9">
        <v>99.88</v>
      </c>
      <c r="B886" s="10">
        <f t="shared" si="54"/>
        <v>4.6039694654115726</v>
      </c>
      <c r="C886" s="11">
        <f t="shared" si="53"/>
        <v>-3.5840847993936467</v>
      </c>
    </row>
    <row r="887" spans="1:3" ht="14" x14ac:dyDescent="0.2">
      <c r="A887" s="9">
        <v>7.72</v>
      </c>
      <c r="B887" s="10">
        <f t="shared" si="54"/>
        <v>2.0438143640366846</v>
      </c>
      <c r="C887" s="11">
        <f t="shared" si="53"/>
        <v>-4.9018521552493146</v>
      </c>
    </row>
    <row r="888" spans="1:3" ht="14" x14ac:dyDescent="0.2">
      <c r="A888" s="9">
        <v>13.63</v>
      </c>
      <c r="B888" s="10">
        <f t="shared" si="54"/>
        <v>2.6122732457084412</v>
      </c>
      <c r="C888" s="11">
        <f t="shared" si="53"/>
        <v>-5.2628378500687134</v>
      </c>
    </row>
    <row r="889" spans="1:3" ht="14" x14ac:dyDescent="0.2">
      <c r="A889" s="9">
        <v>91.47</v>
      </c>
      <c r="B889" s="10">
        <f t="shared" si="54"/>
        <v>4.5160110496682728</v>
      </c>
      <c r="C889" s="11">
        <f t="shared" si="53"/>
        <v>-4.5882399970414403</v>
      </c>
    </row>
    <row r="890" spans="1:3" ht="14" x14ac:dyDescent="0.2">
      <c r="A890" s="9">
        <v>12.46</v>
      </c>
      <c r="B890" s="10">
        <f t="shared" si="54"/>
        <v>2.5225235133593071</v>
      </c>
      <c r="C890" s="11">
        <f t="shared" si="53"/>
        <v>-5.2339837752060268</v>
      </c>
    </row>
    <row r="891" spans="1:3" ht="14" x14ac:dyDescent="0.2">
      <c r="A891" s="9">
        <v>124.79</v>
      </c>
      <c r="B891" s="10">
        <f t="shared" si="54"/>
        <v>4.8266323245197631</v>
      </c>
      <c r="C891" s="11">
        <f t="shared" si="53"/>
        <v>-6.6926926096331343</v>
      </c>
    </row>
    <row r="892" spans="1:3" ht="14" x14ac:dyDescent="0.2">
      <c r="A892" s="9">
        <v>150.51</v>
      </c>
      <c r="B892" s="10">
        <f t="shared" si="54"/>
        <v>5.0140295271642712</v>
      </c>
      <c r="C892" s="11">
        <f t="shared" si="53"/>
        <v>-7.2209203641805768</v>
      </c>
    </row>
    <row r="893" spans="1:3" ht="14" x14ac:dyDescent="0.2">
      <c r="A893" s="9">
        <v>95.77</v>
      </c>
      <c r="B893" s="10">
        <f t="shared" si="54"/>
        <v>4.5619494835335281</v>
      </c>
      <c r="C893" s="11">
        <f t="shared" si="53"/>
        <v>-3.8365165841655471</v>
      </c>
    </row>
    <row r="894" spans="1:3" ht="14" x14ac:dyDescent="0.2">
      <c r="A894" s="9">
        <v>98.67</v>
      </c>
      <c r="B894" s="10">
        <f t="shared" si="54"/>
        <v>4.5917809488690757</v>
      </c>
      <c r="C894" s="11">
        <f t="shared" si="53"/>
        <v>-3.6082593222099879</v>
      </c>
    </row>
    <row r="895" spans="1:3" ht="14" x14ac:dyDescent="0.2">
      <c r="A895" s="9">
        <v>57.75</v>
      </c>
      <c r="B895" s="10">
        <f t="shared" si="54"/>
        <v>4.0561233494019033</v>
      </c>
      <c r="C895" s="11">
        <f t="shared" si="53"/>
        <v>-5.3660407683938685</v>
      </c>
    </row>
    <row r="896" spans="1:3" ht="14" x14ac:dyDescent="0.2">
      <c r="A896" s="9">
        <v>108.07</v>
      </c>
      <c r="B896" s="10">
        <f t="shared" si="54"/>
        <v>4.6827791653150745</v>
      </c>
      <c r="C896" s="11">
        <f t="shared" si="53"/>
        <v>-4.4005206185736281</v>
      </c>
    </row>
    <row r="897" spans="1:3" ht="14" x14ac:dyDescent="0.2">
      <c r="A897" s="9">
        <v>150.96</v>
      </c>
      <c r="B897" s="10">
        <f t="shared" si="54"/>
        <v>5.0170149010602945</v>
      </c>
      <c r="C897" s="11">
        <f t="shared" si="53"/>
        <v>-7.2297103032868524</v>
      </c>
    </row>
    <row r="898" spans="1:3" ht="14" x14ac:dyDescent="0.2">
      <c r="A898" s="9">
        <v>44.39</v>
      </c>
      <c r="B898" s="10">
        <f t="shared" si="54"/>
        <v>3.7930142188459439</v>
      </c>
      <c r="C898" s="11">
        <f t="shared" ref="C898:C961" si="55">LN((NORMDIST(B898,$F$45,$G$45,0)*$H$45+NORMDIST(B898,$F$46,$G$46,0)*$H$46+NORMDIST(B898,$F$47,$G$47,0)*$H$47)/A898)</f>
        <v>-5.1840342815641662</v>
      </c>
    </row>
    <row r="899" spans="1:3" ht="14" x14ac:dyDescent="0.2">
      <c r="A899" s="9">
        <v>113.29</v>
      </c>
      <c r="B899" s="10">
        <f t="shared" ref="B899:B962" si="56">LN(A899)</f>
        <v>4.7299509028853972</v>
      </c>
      <c r="C899" s="11">
        <f t="shared" si="55"/>
        <v>-5.4994238240225997</v>
      </c>
    </row>
    <row r="900" spans="1:3" ht="14" x14ac:dyDescent="0.2">
      <c r="A900" s="9">
        <v>72.239999999999995</v>
      </c>
      <c r="B900" s="10">
        <f t="shared" si="56"/>
        <v>4.2799939091087298</v>
      </c>
      <c r="C900" s="11">
        <f t="shared" si="55"/>
        <v>-5.6284860926162699</v>
      </c>
    </row>
    <row r="901" spans="1:3" ht="14" x14ac:dyDescent="0.2">
      <c r="A901" s="9">
        <v>106.52</v>
      </c>
      <c r="B901" s="10">
        <f t="shared" si="56"/>
        <v>4.6683327609457317</v>
      </c>
      <c r="C901" s="11">
        <f t="shared" si="55"/>
        <v>-4.1317809676146968</v>
      </c>
    </row>
    <row r="902" spans="1:3" ht="14" x14ac:dyDescent="0.2">
      <c r="A902" s="9">
        <v>95.52</v>
      </c>
      <c r="B902" s="10">
        <f t="shared" si="56"/>
        <v>4.5593356496442921</v>
      </c>
      <c r="C902" s="11">
        <f t="shared" si="55"/>
        <v>-3.8674602799435673</v>
      </c>
    </row>
    <row r="903" spans="1:3" ht="14" x14ac:dyDescent="0.2">
      <c r="A903" s="9">
        <v>102.65</v>
      </c>
      <c r="B903" s="10">
        <f t="shared" si="56"/>
        <v>4.6313251434649425</v>
      </c>
      <c r="C903" s="11">
        <f t="shared" si="55"/>
        <v>-3.6796705779188161</v>
      </c>
    </row>
    <row r="904" spans="1:3" ht="14" x14ac:dyDescent="0.2">
      <c r="A904" s="9">
        <v>98.64</v>
      </c>
      <c r="B904" s="10">
        <f t="shared" si="56"/>
        <v>4.5914768588560886</v>
      </c>
      <c r="C904" s="11">
        <f t="shared" si="55"/>
        <v>-3.6093849078139768</v>
      </c>
    </row>
    <row r="905" spans="1:3" ht="14" x14ac:dyDescent="0.2">
      <c r="A905" s="9">
        <v>94.57</v>
      </c>
      <c r="B905" s="10">
        <f t="shared" si="56"/>
        <v>4.5493403010274207</v>
      </c>
      <c r="C905" s="11">
        <f t="shared" si="55"/>
        <v>-4.0008570186113133</v>
      </c>
    </row>
    <row r="906" spans="1:3" ht="14" x14ac:dyDescent="0.2">
      <c r="A906" s="9">
        <v>100.83</v>
      </c>
      <c r="B906" s="10">
        <f t="shared" si="56"/>
        <v>4.6134359304051236</v>
      </c>
      <c r="C906" s="11">
        <f t="shared" si="55"/>
        <v>-3.5936769553545242</v>
      </c>
    </row>
    <row r="907" spans="1:3" ht="14" x14ac:dyDescent="0.2">
      <c r="A907" s="9">
        <v>81.47</v>
      </c>
      <c r="B907" s="10">
        <f t="shared" si="56"/>
        <v>4.4002348543225507</v>
      </c>
      <c r="C907" s="11">
        <f t="shared" si="55"/>
        <v>-5.7964794357465053</v>
      </c>
    </row>
    <row r="908" spans="1:3" ht="14" x14ac:dyDescent="0.2">
      <c r="A908" s="9">
        <v>105.44</v>
      </c>
      <c r="B908" s="10">
        <f t="shared" si="56"/>
        <v>4.658142070754197</v>
      </c>
      <c r="C908" s="11">
        <f t="shared" si="55"/>
        <v>-3.9718104762650337</v>
      </c>
    </row>
    <row r="909" spans="1:3" ht="14" x14ac:dyDescent="0.2">
      <c r="A909" s="9">
        <v>16.22</v>
      </c>
      <c r="B909" s="10">
        <f t="shared" si="56"/>
        <v>2.7862450486872667</v>
      </c>
      <c r="C909" s="11">
        <f t="shared" si="55"/>
        <v>-5.2792392802270838</v>
      </c>
    </row>
    <row r="910" spans="1:3" ht="14" x14ac:dyDescent="0.2">
      <c r="A910" s="9">
        <v>70.69</v>
      </c>
      <c r="B910" s="10">
        <f t="shared" si="56"/>
        <v>4.2583041201828626</v>
      </c>
      <c r="C910" s="11">
        <f t="shared" si="55"/>
        <v>-5.5985864123299951</v>
      </c>
    </row>
    <row r="911" spans="1:3" ht="14" x14ac:dyDescent="0.2">
      <c r="A911" s="9">
        <v>10.34</v>
      </c>
      <c r="B911" s="10">
        <f t="shared" si="56"/>
        <v>2.3360198690802831</v>
      </c>
      <c r="C911" s="11">
        <f t="shared" si="55"/>
        <v>-5.1330497141977025</v>
      </c>
    </row>
    <row r="912" spans="1:3" ht="14" x14ac:dyDescent="0.2">
      <c r="A912" s="9">
        <v>97.32</v>
      </c>
      <c r="B912" s="10">
        <f t="shared" si="56"/>
        <v>4.5780045179153221</v>
      </c>
      <c r="C912" s="11">
        <f t="shared" si="55"/>
        <v>-3.6844372028457593</v>
      </c>
    </row>
    <row r="913" spans="1:3" ht="14" x14ac:dyDescent="0.2">
      <c r="A913" s="9">
        <v>107.13</v>
      </c>
      <c r="B913" s="10">
        <f t="shared" si="56"/>
        <v>4.6740430502744665</v>
      </c>
      <c r="C913" s="11">
        <f t="shared" si="55"/>
        <v>-4.2323896260619387</v>
      </c>
    </row>
    <row r="914" spans="1:3" ht="14" x14ac:dyDescent="0.2">
      <c r="A914" s="9">
        <v>92.52</v>
      </c>
      <c r="B914" s="10">
        <f t="shared" si="56"/>
        <v>4.5274248373632382</v>
      </c>
      <c r="C914" s="11">
        <f t="shared" si="55"/>
        <v>-4.3672206927812436</v>
      </c>
    </row>
    <row r="915" spans="1:3" ht="14" x14ac:dyDescent="0.2">
      <c r="A915" s="9">
        <v>97.35</v>
      </c>
      <c r="B915" s="10">
        <f t="shared" si="56"/>
        <v>4.5783127318182082</v>
      </c>
      <c r="C915" s="11">
        <f t="shared" si="55"/>
        <v>-3.682174974865609</v>
      </c>
    </row>
    <row r="916" spans="1:3" ht="14" x14ac:dyDescent="0.2">
      <c r="A916" s="9">
        <v>93.59</v>
      </c>
      <c r="B916" s="10">
        <f t="shared" si="56"/>
        <v>4.538923540169165</v>
      </c>
      <c r="C916" s="11">
        <f t="shared" si="55"/>
        <v>-4.1635411729371166</v>
      </c>
    </row>
    <row r="917" spans="1:3" ht="14" x14ac:dyDescent="0.2">
      <c r="A917" s="9">
        <v>116.4</v>
      </c>
      <c r="B917" s="10">
        <f t="shared" si="56"/>
        <v>4.7570325352973377</v>
      </c>
      <c r="C917" s="11">
        <f t="shared" si="55"/>
        <v>-6.0823490662525854</v>
      </c>
    </row>
    <row r="918" spans="1:3" ht="14" x14ac:dyDescent="0.2">
      <c r="A918" s="9">
        <v>60.22</v>
      </c>
      <c r="B918" s="10">
        <f t="shared" si="56"/>
        <v>4.0980045230535875</v>
      </c>
      <c r="C918" s="11">
        <f t="shared" si="55"/>
        <v>-5.4074311321841444</v>
      </c>
    </row>
    <row r="919" spans="1:3" ht="14" x14ac:dyDescent="0.2">
      <c r="A919" s="9">
        <v>79.33</v>
      </c>
      <c r="B919" s="10">
        <f t="shared" si="56"/>
        <v>4.3736163673139119</v>
      </c>
      <c r="C919" s="11">
        <f t="shared" si="55"/>
        <v>-5.7661133765351007</v>
      </c>
    </row>
    <row r="920" spans="1:3" ht="14" x14ac:dyDescent="0.2">
      <c r="A920" s="9">
        <v>98.56</v>
      </c>
      <c r="B920" s="10">
        <f t="shared" si="56"/>
        <v>4.5906654997852101</v>
      </c>
      <c r="C920" s="11">
        <f t="shared" si="55"/>
        <v>-3.6125119103528283</v>
      </c>
    </row>
    <row r="921" spans="1:3" ht="14" x14ac:dyDescent="0.2">
      <c r="A921" s="9">
        <v>17.309999999999999</v>
      </c>
      <c r="B921" s="10">
        <f t="shared" si="56"/>
        <v>2.851284369188118</v>
      </c>
      <c r="C921" s="11">
        <f t="shared" si="55"/>
        <v>-5.2731684215366847</v>
      </c>
    </row>
    <row r="922" spans="1:3" ht="14" x14ac:dyDescent="0.2">
      <c r="A922" s="9">
        <v>98.75</v>
      </c>
      <c r="B922" s="10">
        <f t="shared" si="56"/>
        <v>4.5925914037812312</v>
      </c>
      <c r="C922" s="11">
        <f t="shared" si="55"/>
        <v>-3.6053830808542733</v>
      </c>
    </row>
    <row r="923" spans="1:3" ht="14" x14ac:dyDescent="0.2">
      <c r="A923" s="9">
        <v>37.46</v>
      </c>
      <c r="B923" s="10">
        <f t="shared" si="56"/>
        <v>3.6232736970159425</v>
      </c>
      <c r="C923" s="11">
        <f t="shared" si="55"/>
        <v>-5.1334972392584977</v>
      </c>
    </row>
    <row r="924" spans="1:3" ht="14" x14ac:dyDescent="0.2">
      <c r="A924" s="9">
        <v>111.21</v>
      </c>
      <c r="B924" s="10">
        <f t="shared" si="56"/>
        <v>4.7114203058307504</v>
      </c>
      <c r="C924" s="11">
        <f t="shared" si="55"/>
        <v>-5.0471025500553779</v>
      </c>
    </row>
    <row r="925" spans="1:3" ht="14" x14ac:dyDescent="0.2">
      <c r="A925" s="9">
        <v>50.86</v>
      </c>
      <c r="B925" s="10">
        <f t="shared" si="56"/>
        <v>3.9290767599939738</v>
      </c>
      <c r="C925" s="11">
        <f t="shared" si="55"/>
        <v>-5.2616482123649879</v>
      </c>
    </row>
    <row r="926" spans="1:3" ht="14" x14ac:dyDescent="0.2">
      <c r="A926" s="9">
        <v>101.21</v>
      </c>
      <c r="B926" s="10">
        <f t="shared" si="56"/>
        <v>4.6171975662008098</v>
      </c>
      <c r="C926" s="11">
        <f t="shared" si="55"/>
        <v>-3.6043975329822153</v>
      </c>
    </row>
    <row r="927" spans="1:3" ht="14" x14ac:dyDescent="0.2">
      <c r="A927" s="9">
        <v>1.94</v>
      </c>
      <c r="B927" s="10">
        <f t="shared" si="56"/>
        <v>0.66268797307523675</v>
      </c>
      <c r="C927" s="11">
        <f t="shared" si="55"/>
        <v>-3.9490372840076233</v>
      </c>
    </row>
    <row r="928" spans="1:3" ht="14" x14ac:dyDescent="0.2">
      <c r="A928" s="9">
        <v>2.95</v>
      </c>
      <c r="B928" s="10">
        <f t="shared" si="56"/>
        <v>1.0818051703517284</v>
      </c>
      <c r="C928" s="11">
        <f t="shared" si="55"/>
        <v>-4.1534541237849592</v>
      </c>
    </row>
    <row r="929" spans="1:3" ht="14" x14ac:dyDescent="0.2">
      <c r="A929" s="9">
        <v>148.93</v>
      </c>
      <c r="B929" s="10">
        <f t="shared" si="56"/>
        <v>5.003476396897776</v>
      </c>
      <c r="C929" s="11">
        <f t="shared" si="55"/>
        <v>-7.1899978819582673</v>
      </c>
    </row>
    <row r="930" spans="1:3" ht="14" x14ac:dyDescent="0.2">
      <c r="A930" s="9">
        <v>100.37</v>
      </c>
      <c r="B930" s="10">
        <f t="shared" si="56"/>
        <v>4.608863357825709</v>
      </c>
      <c r="C930" s="11">
        <f t="shared" si="55"/>
        <v>-3.585937538656621</v>
      </c>
    </row>
    <row r="931" spans="1:3" ht="14" x14ac:dyDescent="0.2">
      <c r="A931" s="9">
        <v>116.99</v>
      </c>
      <c r="B931" s="10">
        <f t="shared" si="56"/>
        <v>4.76208846105951</v>
      </c>
      <c r="C931" s="11">
        <f t="shared" si="55"/>
        <v>-6.1693392350983203</v>
      </c>
    </row>
    <row r="932" spans="1:3" ht="14" x14ac:dyDescent="0.2">
      <c r="A932" s="9">
        <v>1.21</v>
      </c>
      <c r="B932" s="10">
        <f t="shared" si="56"/>
        <v>0.1906203596086497</v>
      </c>
      <c r="C932" s="11">
        <f t="shared" si="55"/>
        <v>-3.8194883853155481</v>
      </c>
    </row>
    <row r="933" spans="1:3" ht="14" x14ac:dyDescent="0.2">
      <c r="A933" s="9">
        <v>92.11</v>
      </c>
      <c r="B933" s="10">
        <f t="shared" si="56"/>
        <v>4.5229835150001438</v>
      </c>
      <c r="C933" s="11">
        <f t="shared" si="55"/>
        <v>-4.4514188941575386</v>
      </c>
    </row>
    <row r="934" spans="1:3" ht="14" x14ac:dyDescent="0.2">
      <c r="A934" s="9">
        <v>114.8</v>
      </c>
      <c r="B934" s="10">
        <f t="shared" si="56"/>
        <v>4.7431914838854663</v>
      </c>
      <c r="C934" s="11">
        <f t="shared" si="55"/>
        <v>-5.8049572251748094</v>
      </c>
    </row>
    <row r="935" spans="1:3" ht="14" x14ac:dyDescent="0.2">
      <c r="A935" s="9">
        <v>124.47</v>
      </c>
      <c r="B935" s="10">
        <f t="shared" si="56"/>
        <v>4.8240647230128859</v>
      </c>
      <c r="C935" s="11">
        <f t="shared" si="55"/>
        <v>-6.6837269446822374</v>
      </c>
    </row>
    <row r="936" spans="1:3" ht="14" x14ac:dyDescent="0.2">
      <c r="A936" s="9">
        <v>8.25</v>
      </c>
      <c r="B936" s="10">
        <f t="shared" si="56"/>
        <v>2.1102132003465894</v>
      </c>
      <c r="C936" s="11">
        <f t="shared" si="55"/>
        <v>-4.9588742618498269</v>
      </c>
    </row>
    <row r="937" spans="1:3" ht="14" x14ac:dyDescent="0.2">
      <c r="A937" s="9">
        <v>49.44</v>
      </c>
      <c r="B937" s="10">
        <f t="shared" si="56"/>
        <v>3.9007598131494352</v>
      </c>
      <c r="C937" s="11">
        <f t="shared" si="55"/>
        <v>-5.242637627361681</v>
      </c>
    </row>
    <row r="938" spans="1:3" ht="14" x14ac:dyDescent="0.2">
      <c r="A938" s="9">
        <v>30.78</v>
      </c>
      <c r="B938" s="10">
        <f t="shared" si="56"/>
        <v>3.426865128410733</v>
      </c>
      <c r="C938" s="11">
        <f t="shared" si="55"/>
        <v>-5.1308447767789369</v>
      </c>
    </row>
    <row r="939" spans="1:3" ht="14" x14ac:dyDescent="0.2">
      <c r="A939" s="9">
        <v>36.369999999999997</v>
      </c>
      <c r="B939" s="10">
        <f t="shared" si="56"/>
        <v>3.5937442589988975</v>
      </c>
      <c r="C939" s="11">
        <f t="shared" si="55"/>
        <v>-5.1295539949359554</v>
      </c>
    </row>
    <row r="940" spans="1:3" ht="14" x14ac:dyDescent="0.2">
      <c r="A940" s="9">
        <v>136.01</v>
      </c>
      <c r="B940" s="10">
        <f t="shared" si="56"/>
        <v>4.912728412444662</v>
      </c>
      <c r="C940" s="11">
        <f t="shared" si="55"/>
        <v>-6.9337066345240608</v>
      </c>
    </row>
    <row r="941" spans="1:3" ht="14" x14ac:dyDescent="0.2">
      <c r="A941" s="9">
        <v>149.77000000000001</v>
      </c>
      <c r="B941" s="10">
        <f t="shared" si="56"/>
        <v>5.0091007840043043</v>
      </c>
      <c r="C941" s="11">
        <f t="shared" si="55"/>
        <v>-7.2064492969266789</v>
      </c>
    </row>
    <row r="942" spans="1:3" ht="14" x14ac:dyDescent="0.2">
      <c r="A942" s="9">
        <v>32.06</v>
      </c>
      <c r="B942" s="10">
        <f t="shared" si="56"/>
        <v>3.467609147181407</v>
      </c>
      <c r="C942" s="11">
        <f t="shared" si="55"/>
        <v>-5.1271155639081902</v>
      </c>
    </row>
    <row r="943" spans="1:3" ht="14" x14ac:dyDescent="0.2">
      <c r="A943" s="9">
        <v>135.63999999999999</v>
      </c>
      <c r="B943" s="10">
        <f t="shared" si="56"/>
        <v>4.9100043172574379</v>
      </c>
      <c r="C943" s="11">
        <f t="shared" si="55"/>
        <v>-6.926275824025363</v>
      </c>
    </row>
    <row r="944" spans="1:3" ht="14" x14ac:dyDescent="0.2">
      <c r="A944" s="9">
        <v>101.15</v>
      </c>
      <c r="B944" s="10">
        <f t="shared" si="56"/>
        <v>4.6166045636137545</v>
      </c>
      <c r="C944" s="11">
        <f t="shared" si="55"/>
        <v>-3.6024466058330984</v>
      </c>
    </row>
    <row r="945" spans="1:3" ht="14" x14ac:dyDescent="0.2">
      <c r="A945" s="9">
        <v>4.49</v>
      </c>
      <c r="B945" s="10">
        <f t="shared" si="56"/>
        <v>1.501852701754163</v>
      </c>
      <c r="C945" s="11">
        <f t="shared" si="55"/>
        <v>-4.4406718555389908</v>
      </c>
    </row>
    <row r="946" spans="1:3" ht="14" x14ac:dyDescent="0.2">
      <c r="A946" s="9">
        <v>97.3</v>
      </c>
      <c r="B946" s="10">
        <f t="shared" si="56"/>
        <v>4.577798989191959</v>
      </c>
      <c r="C946" s="11">
        <f t="shared" si="55"/>
        <v>-3.6859597657707948</v>
      </c>
    </row>
    <row r="947" spans="1:3" ht="14" x14ac:dyDescent="0.2">
      <c r="A947" s="9">
        <v>12.28</v>
      </c>
      <c r="B947" s="10">
        <f t="shared" si="56"/>
        <v>2.5079719227189963</v>
      </c>
      <c r="C947" s="11">
        <f t="shared" si="55"/>
        <v>-5.2280114570935545</v>
      </c>
    </row>
    <row r="948" spans="1:3" ht="14" x14ac:dyDescent="0.2">
      <c r="A948" s="9">
        <v>5.48</v>
      </c>
      <c r="B948" s="10">
        <f t="shared" si="56"/>
        <v>1.7011051009599243</v>
      </c>
      <c r="C948" s="11">
        <f t="shared" si="55"/>
        <v>-4.6026500169364502</v>
      </c>
    </row>
    <row r="949" spans="1:3" ht="14" x14ac:dyDescent="0.2">
      <c r="A949" s="9">
        <v>65.760000000000005</v>
      </c>
      <c r="B949" s="10">
        <f t="shared" si="56"/>
        <v>4.1860117507479249</v>
      </c>
      <c r="C949" s="11">
        <f t="shared" si="55"/>
        <v>-5.5059037644321114</v>
      </c>
    </row>
    <row r="950" spans="1:3" ht="14" x14ac:dyDescent="0.2">
      <c r="A950" s="9">
        <v>13.48</v>
      </c>
      <c r="B950" s="10">
        <f t="shared" si="56"/>
        <v>2.601207105484161</v>
      </c>
      <c r="C950" s="11">
        <f t="shared" si="55"/>
        <v>-5.2600365685461021</v>
      </c>
    </row>
    <row r="951" spans="1:3" ht="14" x14ac:dyDescent="0.2">
      <c r="A951" s="9">
        <v>115.43</v>
      </c>
      <c r="B951" s="10">
        <f t="shared" si="56"/>
        <v>4.7486642856268206</v>
      </c>
      <c r="C951" s="11">
        <f t="shared" si="55"/>
        <v>-5.9209344968049136</v>
      </c>
    </row>
    <row r="952" spans="1:3" ht="14" x14ac:dyDescent="0.2">
      <c r="A952" s="9">
        <v>96.6</v>
      </c>
      <c r="B952" s="10">
        <f t="shared" si="56"/>
        <v>4.5705787412184726</v>
      </c>
      <c r="C952" s="11">
        <f t="shared" si="55"/>
        <v>-3.7465092431125329</v>
      </c>
    </row>
    <row r="953" spans="1:3" ht="14" x14ac:dyDescent="0.2">
      <c r="A953" s="9">
        <v>42.25</v>
      </c>
      <c r="B953" s="10">
        <f t="shared" si="56"/>
        <v>3.7436043538031827</v>
      </c>
      <c r="C953" s="11">
        <f t="shared" si="55"/>
        <v>-5.1642209517457154</v>
      </c>
    </row>
    <row r="954" spans="1:3" ht="14" x14ac:dyDescent="0.2">
      <c r="A954" s="9">
        <v>101.54</v>
      </c>
      <c r="B954" s="10">
        <f t="shared" si="56"/>
        <v>4.6204528095192483</v>
      </c>
      <c r="C954" s="11">
        <f t="shared" si="55"/>
        <v>-3.6168451170557065</v>
      </c>
    </row>
    <row r="955" spans="1:3" ht="14" x14ac:dyDescent="0.2">
      <c r="A955" s="9">
        <v>100.39</v>
      </c>
      <c r="B955" s="10">
        <f t="shared" si="56"/>
        <v>4.6090626007034352</v>
      </c>
      <c r="C955" s="11">
        <f t="shared" si="55"/>
        <v>-3.5861537733514144</v>
      </c>
    </row>
    <row r="956" spans="1:3" ht="14" x14ac:dyDescent="0.2">
      <c r="A956" s="9">
        <v>99.24</v>
      </c>
      <c r="B956" s="10">
        <f t="shared" si="56"/>
        <v>4.5975411588236001</v>
      </c>
      <c r="C956" s="11">
        <f t="shared" si="55"/>
        <v>-3.5917304086480879</v>
      </c>
    </row>
    <row r="957" spans="1:3" ht="14" x14ac:dyDescent="0.2">
      <c r="A957" s="9">
        <v>20.21</v>
      </c>
      <c r="B957" s="10">
        <f t="shared" si="56"/>
        <v>3.0061775314155299</v>
      </c>
      <c r="C957" s="11">
        <f t="shared" si="55"/>
        <v>-5.2394945881193369</v>
      </c>
    </row>
    <row r="958" spans="1:3" ht="14" x14ac:dyDescent="0.2">
      <c r="A958" s="9">
        <v>64.69</v>
      </c>
      <c r="B958" s="10">
        <f t="shared" si="56"/>
        <v>4.1696066300558936</v>
      </c>
      <c r="C958" s="11">
        <f t="shared" si="55"/>
        <v>-5.4863580137764307</v>
      </c>
    </row>
    <row r="959" spans="1:3" ht="14" x14ac:dyDescent="0.2">
      <c r="A959" s="9">
        <v>101.29</v>
      </c>
      <c r="B959" s="10">
        <f t="shared" si="56"/>
        <v>4.6179876896987055</v>
      </c>
      <c r="C959" s="11">
        <f t="shared" si="55"/>
        <v>-3.6071486465038904</v>
      </c>
    </row>
    <row r="960" spans="1:3" ht="14" x14ac:dyDescent="0.2">
      <c r="A960" s="9">
        <v>102.76</v>
      </c>
      <c r="B960" s="10">
        <f t="shared" si="56"/>
        <v>4.6323961722416831</v>
      </c>
      <c r="C960" s="11">
        <f t="shared" si="55"/>
        <v>-3.6876215657664653</v>
      </c>
    </row>
    <row r="961" spans="1:3" ht="14" x14ac:dyDescent="0.2">
      <c r="A961" s="9">
        <v>93.26</v>
      </c>
      <c r="B961" s="10">
        <f t="shared" si="56"/>
        <v>4.5353912913801748</v>
      </c>
      <c r="C961" s="11">
        <f t="shared" si="55"/>
        <v>-4.2236526255938758</v>
      </c>
    </row>
    <row r="962" spans="1:3" ht="14" x14ac:dyDescent="0.2">
      <c r="A962" s="9">
        <v>139.54</v>
      </c>
      <c r="B962" s="10">
        <f t="shared" si="56"/>
        <v>4.9383512985110904</v>
      </c>
      <c r="C962" s="11">
        <f t="shared" ref="C962:C1025" si="57">LN((NORMDIST(B962,$F$45,$G$45,0)*$H$45+NORMDIST(B962,$F$46,$G$46,0)*$H$46+NORMDIST(B962,$F$47,$G$47,0)*$H$47)/A962)</f>
        <v>-7.0043319242404491</v>
      </c>
    </row>
    <row r="963" spans="1:3" ht="14" x14ac:dyDescent="0.2">
      <c r="A963" s="9">
        <v>110.83</v>
      </c>
      <c r="B963" s="10">
        <f t="shared" ref="B963:B1026" si="58">LN(A963)</f>
        <v>4.7079974957875619</v>
      </c>
      <c r="C963" s="11">
        <f t="shared" si="57"/>
        <v>-4.964351217765774</v>
      </c>
    </row>
    <row r="964" spans="1:3" ht="14" x14ac:dyDescent="0.2">
      <c r="A964" s="9">
        <v>4.1900000000000004</v>
      </c>
      <c r="B964" s="10">
        <f t="shared" si="58"/>
        <v>1.4327007339340465</v>
      </c>
      <c r="C964" s="11">
        <f t="shared" si="57"/>
        <v>-4.3880137838727862</v>
      </c>
    </row>
    <row r="965" spans="1:3" ht="14" x14ac:dyDescent="0.2">
      <c r="A965" s="9">
        <v>67.56</v>
      </c>
      <c r="B965" s="10">
        <f t="shared" si="58"/>
        <v>4.2130160919395996</v>
      </c>
      <c r="C965" s="11">
        <f t="shared" si="57"/>
        <v>-5.5392728009637411</v>
      </c>
    </row>
    <row r="966" spans="1:3" ht="14" x14ac:dyDescent="0.2">
      <c r="A966" s="9">
        <v>106.08</v>
      </c>
      <c r="B966" s="10">
        <f t="shared" si="58"/>
        <v>4.6641935264375523</v>
      </c>
      <c r="C966" s="11">
        <f t="shared" si="57"/>
        <v>-4.063709223973178</v>
      </c>
    </row>
    <row r="967" spans="1:3" ht="14" x14ac:dyDescent="0.2">
      <c r="A967" s="9">
        <v>14.26</v>
      </c>
      <c r="B967" s="10">
        <f t="shared" si="58"/>
        <v>2.65745841498615</v>
      </c>
      <c r="C967" s="11">
        <f t="shared" si="57"/>
        <v>-5.2720464644617868</v>
      </c>
    </row>
    <row r="968" spans="1:3" ht="14" x14ac:dyDescent="0.2">
      <c r="A968" s="9">
        <v>84.75</v>
      </c>
      <c r="B968" s="10">
        <f t="shared" si="58"/>
        <v>4.43970574626056</v>
      </c>
      <c r="C968" s="11">
        <f t="shared" si="57"/>
        <v>-5.7396358841191564</v>
      </c>
    </row>
    <row r="969" spans="1:3" ht="14" x14ac:dyDescent="0.2">
      <c r="A969" s="9">
        <v>99.84</v>
      </c>
      <c r="B969" s="10">
        <f t="shared" si="58"/>
        <v>4.6035689046211177</v>
      </c>
      <c r="C969" s="11">
        <f t="shared" si="57"/>
        <v>-3.5842272005891753</v>
      </c>
    </row>
    <row r="970" spans="1:3" ht="14" x14ac:dyDescent="0.2">
      <c r="A970" s="9">
        <v>9.81</v>
      </c>
      <c r="B970" s="10">
        <f t="shared" si="58"/>
        <v>2.2834022735772717</v>
      </c>
      <c r="C970" s="11">
        <f t="shared" si="57"/>
        <v>-5.0963569782725306</v>
      </c>
    </row>
    <row r="971" spans="1:3" ht="14" x14ac:dyDescent="0.2">
      <c r="A971" s="9">
        <v>121.07</v>
      </c>
      <c r="B971" s="10">
        <f t="shared" si="58"/>
        <v>4.7963688907196484</v>
      </c>
      <c r="C971" s="11">
        <f t="shared" si="57"/>
        <v>-6.5499600289536604</v>
      </c>
    </row>
    <row r="972" spans="1:3" ht="14" x14ac:dyDescent="0.2">
      <c r="A972" s="9">
        <v>5.78</v>
      </c>
      <c r="B972" s="10">
        <f t="shared" si="58"/>
        <v>1.7544036826842861</v>
      </c>
      <c r="C972" s="11">
        <f t="shared" si="57"/>
        <v>-4.6481494062838928</v>
      </c>
    </row>
    <row r="973" spans="1:3" ht="14" x14ac:dyDescent="0.2">
      <c r="A973" s="9">
        <v>67.11</v>
      </c>
      <c r="B973" s="10">
        <f t="shared" si="58"/>
        <v>4.2063330641701482</v>
      </c>
      <c r="C973" s="11">
        <f t="shared" si="57"/>
        <v>-5.5308759477163667</v>
      </c>
    </row>
    <row r="974" spans="1:3" ht="14" x14ac:dyDescent="0.2">
      <c r="A974" s="9">
        <v>97.86</v>
      </c>
      <c r="B974" s="10">
        <f t="shared" si="58"/>
        <v>4.5835378858609772</v>
      </c>
      <c r="C974" s="11">
        <f t="shared" si="57"/>
        <v>-3.647683988349415</v>
      </c>
    </row>
    <row r="975" spans="1:3" ht="14" x14ac:dyDescent="0.2">
      <c r="A975" s="9">
        <v>97.89</v>
      </c>
      <c r="B975" s="10">
        <f t="shared" si="58"/>
        <v>4.5838443992733389</v>
      </c>
      <c r="C975" s="11">
        <f t="shared" si="57"/>
        <v>-3.6458882584240642</v>
      </c>
    </row>
    <row r="976" spans="1:3" ht="14" x14ac:dyDescent="0.2">
      <c r="A976" s="9">
        <v>23.44</v>
      </c>
      <c r="B976" s="10">
        <f t="shared" si="58"/>
        <v>3.1544439647088121</v>
      </c>
      <c r="C976" s="11">
        <f t="shared" si="57"/>
        <v>-5.1946784449810117</v>
      </c>
    </row>
    <row r="977" spans="1:3" ht="14" x14ac:dyDescent="0.2">
      <c r="A977" s="9">
        <v>116.12</v>
      </c>
      <c r="B977" s="10">
        <f t="shared" si="58"/>
        <v>4.7546241391564292</v>
      </c>
      <c r="C977" s="11">
        <f t="shared" si="57"/>
        <v>-6.038041281751136</v>
      </c>
    </row>
    <row r="978" spans="1:3" ht="14" x14ac:dyDescent="0.2">
      <c r="A978" s="9">
        <v>98.99</v>
      </c>
      <c r="B978" s="10">
        <f t="shared" si="58"/>
        <v>4.5950188349317163</v>
      </c>
      <c r="C978" s="11">
        <f t="shared" si="57"/>
        <v>-3.5978460081318269</v>
      </c>
    </row>
    <row r="979" spans="1:3" ht="14" x14ac:dyDescent="0.2">
      <c r="A979" s="9">
        <v>2.0499999999999998</v>
      </c>
      <c r="B979" s="10">
        <f t="shared" si="58"/>
        <v>0.71783979315031676</v>
      </c>
      <c r="C979" s="11">
        <f t="shared" si="57"/>
        <v>-3.9711424872052601</v>
      </c>
    </row>
    <row r="980" spans="1:3" ht="14" x14ac:dyDescent="0.2">
      <c r="A980" s="9">
        <v>32.01</v>
      </c>
      <c r="B980" s="10">
        <f t="shared" si="58"/>
        <v>3.4660483539817717</v>
      </c>
      <c r="C980" s="11">
        <f t="shared" si="57"/>
        <v>-5.1272208388785963</v>
      </c>
    </row>
    <row r="981" spans="1:3" ht="14" x14ac:dyDescent="0.2">
      <c r="A981" s="9">
        <v>83.27</v>
      </c>
      <c r="B981" s="10">
        <f t="shared" si="58"/>
        <v>4.4220883402477282</v>
      </c>
      <c r="C981" s="11">
        <f t="shared" si="57"/>
        <v>-5.7924930796364515</v>
      </c>
    </row>
    <row r="982" spans="1:3" ht="14" x14ac:dyDescent="0.2">
      <c r="A982" s="9">
        <v>130.6</v>
      </c>
      <c r="B982" s="10">
        <f t="shared" si="58"/>
        <v>4.8721392168423305</v>
      </c>
      <c r="C982" s="11">
        <f t="shared" si="57"/>
        <v>-6.8241340011377174</v>
      </c>
    </row>
    <row r="983" spans="1:3" ht="14" x14ac:dyDescent="0.2">
      <c r="A983" s="9">
        <v>94.36</v>
      </c>
      <c r="B983" s="10">
        <f t="shared" si="58"/>
        <v>4.547117254539474</v>
      </c>
      <c r="C983" s="11">
        <f t="shared" si="57"/>
        <v>-4.0336393278368368</v>
      </c>
    </row>
    <row r="984" spans="1:3" ht="14" x14ac:dyDescent="0.2">
      <c r="A984" s="9">
        <v>105.28</v>
      </c>
      <c r="B984" s="10">
        <f t="shared" si="58"/>
        <v>4.6566234675770071</v>
      </c>
      <c r="C984" s="11">
        <f t="shared" si="57"/>
        <v>-3.9502010765135842</v>
      </c>
    </row>
    <row r="985" spans="1:3" ht="14" x14ac:dyDescent="0.2">
      <c r="A985" s="9">
        <v>102.59</v>
      </c>
      <c r="B985" s="10">
        <f t="shared" si="58"/>
        <v>4.6307404620996211</v>
      </c>
      <c r="C985" s="11">
        <f t="shared" si="57"/>
        <v>-3.6754629274051078</v>
      </c>
    </row>
    <row r="986" spans="1:3" ht="14" x14ac:dyDescent="0.2">
      <c r="A986" s="9">
        <v>45.13</v>
      </c>
      <c r="B986" s="10">
        <f t="shared" si="58"/>
        <v>3.8095472138389099</v>
      </c>
      <c r="C986" s="11">
        <f t="shared" si="57"/>
        <v>-5.1916394318404731</v>
      </c>
    </row>
    <row r="987" spans="1:3" ht="14" x14ac:dyDescent="0.2">
      <c r="A987" s="9">
        <v>145.55000000000001</v>
      </c>
      <c r="B987" s="10">
        <f t="shared" si="58"/>
        <v>4.9805196701916321</v>
      </c>
      <c r="C987" s="11">
        <f t="shared" si="57"/>
        <v>-7.1235360532378085</v>
      </c>
    </row>
    <row r="988" spans="1:3" ht="14" x14ac:dyDescent="0.2">
      <c r="A988" s="9">
        <v>148.57</v>
      </c>
      <c r="B988" s="10">
        <f t="shared" si="58"/>
        <v>5.0010562276492614</v>
      </c>
      <c r="C988" s="11">
        <f t="shared" si="57"/>
        <v>-7.1829392268456482</v>
      </c>
    </row>
    <row r="989" spans="1:3" ht="14" x14ac:dyDescent="0.2">
      <c r="A989" s="9">
        <v>113.84</v>
      </c>
      <c r="B989" s="10">
        <f t="shared" si="58"/>
        <v>4.7347939537815966</v>
      </c>
      <c r="C989" s="11">
        <f t="shared" si="57"/>
        <v>-5.614400683445111</v>
      </c>
    </row>
    <row r="990" spans="1:3" ht="14" x14ac:dyDescent="0.2">
      <c r="A990" s="9">
        <v>115.67</v>
      </c>
      <c r="B990" s="10">
        <f t="shared" si="58"/>
        <v>4.7507413093073101</v>
      </c>
      <c r="C990" s="11">
        <f t="shared" si="57"/>
        <v>-5.9629050807415638</v>
      </c>
    </row>
    <row r="991" spans="1:3" ht="14" x14ac:dyDescent="0.2">
      <c r="A991" s="9">
        <v>66.55</v>
      </c>
      <c r="B991" s="10">
        <f t="shared" si="58"/>
        <v>4.1979535448411207</v>
      </c>
      <c r="C991" s="11">
        <f t="shared" si="57"/>
        <v>-5.5204765202532888</v>
      </c>
    </row>
    <row r="992" spans="1:3" ht="14" x14ac:dyDescent="0.2">
      <c r="A992" s="9">
        <v>104.73</v>
      </c>
      <c r="B992" s="10">
        <f t="shared" si="58"/>
        <v>4.6513856097850548</v>
      </c>
      <c r="C992" s="11">
        <f t="shared" si="57"/>
        <v>-3.8802299726819611</v>
      </c>
    </row>
    <row r="993" spans="1:3" ht="14" x14ac:dyDescent="0.2">
      <c r="A993" s="9">
        <v>105.72</v>
      </c>
      <c r="B993" s="10">
        <f t="shared" si="58"/>
        <v>4.660794089736088</v>
      </c>
      <c r="C993" s="11">
        <f t="shared" si="57"/>
        <v>-4.0109538574076531</v>
      </c>
    </row>
    <row r="994" spans="1:3" ht="14" x14ac:dyDescent="0.2">
      <c r="A994" s="9">
        <v>59.24</v>
      </c>
      <c r="B994" s="10">
        <f t="shared" si="58"/>
        <v>4.081596989399598</v>
      </c>
      <c r="C994" s="11">
        <f t="shared" si="57"/>
        <v>-5.3907984668941289</v>
      </c>
    </row>
    <row r="995" spans="1:3" ht="14" x14ac:dyDescent="0.2">
      <c r="A995" s="9">
        <v>7.84</v>
      </c>
      <c r="B995" s="10">
        <f t="shared" si="58"/>
        <v>2.0592388343623163</v>
      </c>
      <c r="C995" s="11">
        <f t="shared" si="57"/>
        <v>-4.9152256282747055</v>
      </c>
    </row>
    <row r="996" spans="1:3" ht="14" x14ac:dyDescent="0.2">
      <c r="A996" s="9">
        <v>100.48</v>
      </c>
      <c r="B996" s="10">
        <f t="shared" si="58"/>
        <v>4.6099587027198883</v>
      </c>
      <c r="C996" s="11">
        <f t="shared" si="57"/>
        <v>-3.587262572743426</v>
      </c>
    </row>
    <row r="997" spans="1:3" ht="14" x14ac:dyDescent="0.2">
      <c r="A997" s="9">
        <v>11.02</v>
      </c>
      <c r="B997" s="10">
        <f t="shared" si="58"/>
        <v>2.3997118037247684</v>
      </c>
      <c r="C997" s="11">
        <f t="shared" si="57"/>
        <v>-5.1730945315154981</v>
      </c>
    </row>
    <row r="998" spans="1:3" ht="14" x14ac:dyDescent="0.2">
      <c r="A998" s="9">
        <v>114.72</v>
      </c>
      <c r="B998" s="10">
        <f t="shared" si="58"/>
        <v>4.7424943768513099</v>
      </c>
      <c r="C998" s="11">
        <f t="shared" si="57"/>
        <v>-5.7896703629047703</v>
      </c>
    </row>
    <row r="999" spans="1:3" ht="14" x14ac:dyDescent="0.2">
      <c r="A999" s="9">
        <v>17.920000000000002</v>
      </c>
      <c r="B999" s="10">
        <f t="shared" si="58"/>
        <v>2.8859174075467844</v>
      </c>
      <c r="C999" s="11">
        <f t="shared" si="57"/>
        <v>-5.2676948265898904</v>
      </c>
    </row>
    <row r="1000" spans="1:3" ht="14" x14ac:dyDescent="0.2">
      <c r="A1000" s="9">
        <v>96.38</v>
      </c>
      <c r="B1000" s="10">
        <f t="shared" si="58"/>
        <v>4.5682987112121864</v>
      </c>
      <c r="C1000" s="11">
        <f t="shared" si="57"/>
        <v>-3.7684493595514521</v>
      </c>
    </row>
    <row r="1001" spans="1:3" ht="14" x14ac:dyDescent="0.2">
      <c r="A1001" s="9">
        <v>81.11</v>
      </c>
      <c r="B1001" s="10">
        <f t="shared" si="58"/>
        <v>4.3958062580822537</v>
      </c>
      <c r="C1001" s="11">
        <f t="shared" si="57"/>
        <v>-5.7929672552579676</v>
      </c>
    </row>
    <row r="1002" spans="1:3" ht="14" x14ac:dyDescent="0.2">
      <c r="A1002" s="9">
        <v>23.01</v>
      </c>
      <c r="B1002" s="10">
        <f t="shared" si="58"/>
        <v>3.1359289040472746</v>
      </c>
      <c r="C1002" s="11">
        <f t="shared" si="57"/>
        <v>-5.2003943880632226</v>
      </c>
    </row>
    <row r="1003" spans="1:3" ht="14" x14ac:dyDescent="0.2">
      <c r="A1003" s="9">
        <v>34.72</v>
      </c>
      <c r="B1003" s="10">
        <f t="shared" si="58"/>
        <v>3.5473158897921495</v>
      </c>
      <c r="C1003" s="11">
        <f t="shared" si="57"/>
        <v>-5.1260329616634337</v>
      </c>
    </row>
    <row r="1004" spans="1:3" ht="14" x14ac:dyDescent="0.2">
      <c r="A1004" s="9">
        <v>61.26</v>
      </c>
      <c r="B1004" s="10">
        <f t="shared" si="58"/>
        <v>4.1151271014046289</v>
      </c>
      <c r="C1004" s="11">
        <f t="shared" si="57"/>
        <v>-5.4253644342142273</v>
      </c>
    </row>
    <row r="1005" spans="1:3" ht="14" x14ac:dyDescent="0.2">
      <c r="A1005" s="9">
        <v>104.74</v>
      </c>
      <c r="B1005" s="10">
        <f t="shared" si="58"/>
        <v>4.6514810888513418</v>
      </c>
      <c r="C1005" s="11">
        <f t="shared" si="57"/>
        <v>-3.8814415712426875</v>
      </c>
    </row>
    <row r="1006" spans="1:3" ht="14" x14ac:dyDescent="0.2">
      <c r="A1006" s="9">
        <v>20.14</v>
      </c>
      <c r="B1006" s="10">
        <f t="shared" si="58"/>
        <v>3.0027078872904163</v>
      </c>
      <c r="C1006" s="11">
        <f t="shared" si="57"/>
        <v>-5.2404604874495027</v>
      </c>
    </row>
    <row r="1007" spans="1:3" ht="14" x14ac:dyDescent="0.2">
      <c r="A1007" s="9">
        <v>21.34</v>
      </c>
      <c r="B1007" s="10">
        <f t="shared" si="58"/>
        <v>3.0605832458736071</v>
      </c>
      <c r="C1007" s="11">
        <f t="shared" si="57"/>
        <v>-5.2236122135874625</v>
      </c>
    </row>
    <row r="1008" spans="1:3" ht="14" x14ac:dyDescent="0.2">
      <c r="A1008" s="9">
        <v>36.299999999999997</v>
      </c>
      <c r="B1008" s="10">
        <f t="shared" si="58"/>
        <v>3.591817741270805</v>
      </c>
      <c r="C1008" s="11">
        <f t="shared" si="57"/>
        <v>-5.1293435745440181</v>
      </c>
    </row>
    <row r="1009" spans="1:3" ht="14" x14ac:dyDescent="0.2">
      <c r="A1009" s="9">
        <v>145.54</v>
      </c>
      <c r="B1009" s="10">
        <f t="shared" si="58"/>
        <v>4.9804509629189404</v>
      </c>
      <c r="C1009" s="11">
        <f t="shared" si="57"/>
        <v>-7.1233387965042025</v>
      </c>
    </row>
    <row r="1010" spans="1:3" ht="14" x14ac:dyDescent="0.2">
      <c r="A1010" s="9">
        <v>107.02</v>
      </c>
      <c r="B1010" s="10">
        <f t="shared" si="58"/>
        <v>4.673015732883159</v>
      </c>
      <c r="C1010" s="11">
        <f t="shared" si="57"/>
        <v>-4.2137299572598979</v>
      </c>
    </row>
    <row r="1011" spans="1:3" ht="14" x14ac:dyDescent="0.2">
      <c r="A1011" s="9">
        <v>102.06</v>
      </c>
      <c r="B1011" s="10">
        <f t="shared" si="58"/>
        <v>4.6255608756358253</v>
      </c>
      <c r="C1011" s="11">
        <f t="shared" si="57"/>
        <v>-3.6422965461996997</v>
      </c>
    </row>
    <row r="1012" spans="1:3" ht="14" x14ac:dyDescent="0.2">
      <c r="A1012" s="9">
        <v>2.63</v>
      </c>
      <c r="B1012" s="10">
        <f t="shared" si="58"/>
        <v>0.96698384618967315</v>
      </c>
      <c r="C1012" s="11">
        <f t="shared" si="57"/>
        <v>-4.0891290379832235</v>
      </c>
    </row>
    <row r="1013" spans="1:3" ht="14" x14ac:dyDescent="0.2">
      <c r="A1013" s="9">
        <v>4.6399999999999997</v>
      </c>
      <c r="B1013" s="10">
        <f t="shared" si="58"/>
        <v>1.5347143662381639</v>
      </c>
      <c r="C1013" s="11">
        <f t="shared" si="57"/>
        <v>-4.4663793360356543</v>
      </c>
    </row>
    <row r="1014" spans="1:3" ht="14" x14ac:dyDescent="0.2">
      <c r="A1014" s="9">
        <v>0.34</v>
      </c>
      <c r="B1014" s="10">
        <f t="shared" si="58"/>
        <v>-1.0788096613719298</v>
      </c>
      <c r="C1014" s="11">
        <f t="shared" si="57"/>
        <v>-4.0013787683882196</v>
      </c>
    </row>
    <row r="1015" spans="1:3" ht="14" x14ac:dyDescent="0.2">
      <c r="A1015" s="9">
        <v>92.48</v>
      </c>
      <c r="B1015" s="10">
        <f t="shared" si="58"/>
        <v>4.5269924049240675</v>
      </c>
      <c r="C1015" s="11">
        <f t="shared" si="57"/>
        <v>-4.3752997400465805</v>
      </c>
    </row>
    <row r="1016" spans="1:3" ht="14" x14ac:dyDescent="0.2">
      <c r="A1016" s="9">
        <v>7.04</v>
      </c>
      <c r="B1016" s="10">
        <f t="shared" si="58"/>
        <v>1.951608170169951</v>
      </c>
      <c r="C1016" s="11">
        <f t="shared" si="57"/>
        <v>-4.8209508860795349</v>
      </c>
    </row>
    <row r="1017" spans="1:3" ht="14" x14ac:dyDescent="0.2">
      <c r="A1017" s="9">
        <v>29.61</v>
      </c>
      <c r="B1017" s="10">
        <f t="shared" si="58"/>
        <v>3.3881121421135001</v>
      </c>
      <c r="C1017" s="11">
        <f t="shared" si="57"/>
        <v>-5.13617860867563</v>
      </c>
    </row>
    <row r="1018" spans="1:3" ht="14" x14ac:dyDescent="0.2">
      <c r="A1018" s="9">
        <v>99.32</v>
      </c>
      <c r="B1018" s="10">
        <f t="shared" si="58"/>
        <v>4.5983469606399661</v>
      </c>
      <c r="C1018" s="11">
        <f t="shared" si="57"/>
        <v>-3.5901461179993608</v>
      </c>
    </row>
    <row r="1019" spans="1:3" ht="14" x14ac:dyDescent="0.2">
      <c r="A1019" s="9">
        <v>39.950000000000003</v>
      </c>
      <c r="B1019" s="10">
        <f t="shared" si="58"/>
        <v>3.6876286722122837</v>
      </c>
      <c r="C1019" s="11">
        <f t="shared" si="57"/>
        <v>-5.1469182997550549</v>
      </c>
    </row>
    <row r="1020" spans="1:3" ht="14" x14ac:dyDescent="0.2">
      <c r="A1020" s="9">
        <v>23.37</v>
      </c>
      <c r="B1020" s="10">
        <f t="shared" si="58"/>
        <v>3.1514531485507664</v>
      </c>
      <c r="C1020" s="11">
        <f t="shared" si="57"/>
        <v>-5.1955987509301842</v>
      </c>
    </row>
    <row r="1021" spans="1:3" ht="14" x14ac:dyDescent="0.2">
      <c r="A1021" s="9">
        <v>79.349999999999994</v>
      </c>
      <c r="B1021" s="10">
        <f t="shared" si="58"/>
        <v>4.3738684469724181</v>
      </c>
      <c r="C1021" s="11">
        <f t="shared" si="57"/>
        <v>-5.7664685567360818</v>
      </c>
    </row>
    <row r="1022" spans="1:3" ht="14" x14ac:dyDescent="0.2">
      <c r="A1022" s="9">
        <v>100.4</v>
      </c>
      <c r="B1022" s="10">
        <f t="shared" si="58"/>
        <v>4.6091622072576293</v>
      </c>
      <c r="C1022" s="11">
        <f t="shared" si="57"/>
        <v>-3.5862660071758947</v>
      </c>
    </row>
    <row r="1023" spans="1:3" ht="14" x14ac:dyDescent="0.2">
      <c r="A1023" s="9">
        <v>133.44999999999999</v>
      </c>
      <c r="B1023" s="10">
        <f t="shared" si="58"/>
        <v>4.8937268758505335</v>
      </c>
      <c r="C1023" s="11">
        <f t="shared" si="57"/>
        <v>-6.8821555450122096</v>
      </c>
    </row>
    <row r="1024" spans="1:3" ht="14" x14ac:dyDescent="0.2">
      <c r="A1024" s="9">
        <v>12.03</v>
      </c>
      <c r="B1024" s="10">
        <f t="shared" si="58"/>
        <v>2.4874035299865875</v>
      </c>
      <c r="C1024" s="11">
        <f t="shared" si="57"/>
        <v>-5.2189763564886613</v>
      </c>
    </row>
    <row r="1025" spans="1:3" ht="14" x14ac:dyDescent="0.2">
      <c r="A1025" s="9">
        <v>67.989999999999995</v>
      </c>
      <c r="B1025" s="10">
        <f t="shared" si="58"/>
        <v>4.2193606355383686</v>
      </c>
      <c r="C1025" s="11">
        <f t="shared" si="57"/>
        <v>-5.5473289130446632</v>
      </c>
    </row>
    <row r="1026" spans="1:3" ht="14" x14ac:dyDescent="0.2">
      <c r="A1026" s="9">
        <v>28.24</v>
      </c>
      <c r="B1026" s="10">
        <f t="shared" si="58"/>
        <v>3.3407394126250414</v>
      </c>
      <c r="C1026" s="11">
        <f t="shared" ref="C1026:C1089" si="59">LN((NORMDIST(B1026,$F$45,$G$45,0)*$H$45+NORMDIST(B1026,$F$46,$G$46,0)*$H$46+NORMDIST(B1026,$F$47,$G$47,0)*$H$47)/A1026)</f>
        <v>-5.144818316708812</v>
      </c>
    </row>
    <row r="1027" spans="1:3" ht="14" x14ac:dyDescent="0.2">
      <c r="A1027" s="9">
        <v>0.13</v>
      </c>
      <c r="B1027" s="10">
        <f t="shared" ref="B1027:B1090" si="60">LN(A1027)</f>
        <v>-2.0402208285265546</v>
      </c>
      <c r="C1027" s="11">
        <f t="shared" si="59"/>
        <v>-4.6536081233700273</v>
      </c>
    </row>
    <row r="1028" spans="1:3" ht="14" x14ac:dyDescent="0.2">
      <c r="A1028" s="9">
        <v>144.76</v>
      </c>
      <c r="B1028" s="10">
        <f t="shared" si="60"/>
        <v>4.9750771986955415</v>
      </c>
      <c r="C1028" s="11">
        <f t="shared" si="59"/>
        <v>-7.1079415119006466</v>
      </c>
    </row>
    <row r="1029" spans="1:3" ht="14" x14ac:dyDescent="0.2">
      <c r="A1029" s="9">
        <v>90.47</v>
      </c>
      <c r="B1029" s="10">
        <f t="shared" si="60"/>
        <v>4.5050183040376499</v>
      </c>
      <c r="C1029" s="11">
        <f t="shared" si="59"/>
        <v>-4.8105950398354702</v>
      </c>
    </row>
    <row r="1030" spans="1:3" ht="14" x14ac:dyDescent="0.2">
      <c r="A1030" s="9">
        <v>26.42</v>
      </c>
      <c r="B1030" s="10">
        <f t="shared" si="60"/>
        <v>3.2741212990941793</v>
      </c>
      <c r="C1030" s="11">
        <f t="shared" si="59"/>
        <v>-5.1602952571712501</v>
      </c>
    </row>
    <row r="1031" spans="1:3" ht="14" x14ac:dyDescent="0.2">
      <c r="A1031" s="9">
        <v>101.41</v>
      </c>
      <c r="B1031" s="10">
        <f t="shared" si="60"/>
        <v>4.6191717056239048</v>
      </c>
      <c r="C1031" s="11">
        <f t="shared" si="59"/>
        <v>-3.6115955628158316</v>
      </c>
    </row>
    <row r="1032" spans="1:3" ht="14" x14ac:dyDescent="0.2">
      <c r="A1032" s="9">
        <v>31.09</v>
      </c>
      <c r="B1032" s="10">
        <f t="shared" si="60"/>
        <v>3.4368862240706624</v>
      </c>
      <c r="C1032" s="11">
        <f t="shared" si="59"/>
        <v>-5.1297422323137019</v>
      </c>
    </row>
    <row r="1033" spans="1:3" ht="14" x14ac:dyDescent="0.2">
      <c r="A1033" s="9">
        <v>10.47</v>
      </c>
      <c r="B1033" s="10">
        <f t="shared" si="60"/>
        <v>2.3485140248824456</v>
      </c>
      <c r="C1033" s="11">
        <f t="shared" si="59"/>
        <v>-5.1413056050848382</v>
      </c>
    </row>
    <row r="1034" spans="1:3" ht="14" x14ac:dyDescent="0.2">
      <c r="A1034" s="9">
        <v>30.42</v>
      </c>
      <c r="B1034" s="10">
        <f t="shared" si="60"/>
        <v>3.4151002868311466</v>
      </c>
      <c r="C1034" s="11">
        <f t="shared" si="59"/>
        <v>-5.1322875003643027</v>
      </c>
    </row>
    <row r="1035" spans="1:3" ht="14" x14ac:dyDescent="0.2">
      <c r="A1035" s="9">
        <v>102.35</v>
      </c>
      <c r="B1035" s="10">
        <f t="shared" si="60"/>
        <v>4.6283983121072989</v>
      </c>
      <c r="C1035" s="11">
        <f t="shared" si="59"/>
        <v>-3.6595499697064255</v>
      </c>
    </row>
    <row r="1036" spans="1:3" ht="14" x14ac:dyDescent="0.2">
      <c r="A1036" s="9">
        <v>118.97</v>
      </c>
      <c r="B1036" s="10">
        <f t="shared" si="60"/>
        <v>4.7788713604884343</v>
      </c>
      <c r="C1036" s="11">
        <f t="shared" si="59"/>
        <v>-6.3980308467482576</v>
      </c>
    </row>
    <row r="1037" spans="1:3" ht="14" x14ac:dyDescent="0.2">
      <c r="A1037" s="9">
        <v>109.64</v>
      </c>
      <c r="B1037" s="10">
        <f t="shared" si="60"/>
        <v>4.6972022714345849</v>
      </c>
      <c r="C1037" s="11">
        <f t="shared" si="59"/>
        <v>-4.7111297547191562</v>
      </c>
    </row>
    <row r="1038" spans="1:3" ht="14" x14ac:dyDescent="0.2">
      <c r="A1038" s="9">
        <v>81.319999999999993</v>
      </c>
      <c r="B1038" s="10">
        <f t="shared" si="60"/>
        <v>4.3983919887601459</v>
      </c>
      <c r="C1038" s="11">
        <f t="shared" si="59"/>
        <v>-5.7951319833495374</v>
      </c>
    </row>
    <row r="1039" spans="1:3" ht="14" x14ac:dyDescent="0.2">
      <c r="A1039" s="9">
        <v>112.82</v>
      </c>
      <c r="B1039" s="10">
        <f t="shared" si="60"/>
        <v>4.7257936283118296</v>
      </c>
      <c r="C1039" s="11">
        <f t="shared" si="59"/>
        <v>-5.3988194907107312</v>
      </c>
    </row>
    <row r="1040" spans="1:3" ht="14" x14ac:dyDescent="0.2">
      <c r="A1040" s="9">
        <v>104.76</v>
      </c>
      <c r="B1040" s="10">
        <f t="shared" si="60"/>
        <v>4.6516720196395109</v>
      </c>
      <c r="C1040" s="11">
        <f t="shared" si="59"/>
        <v>-3.8838715811007267</v>
      </c>
    </row>
    <row r="1041" spans="1:3" ht="14" x14ac:dyDescent="0.2">
      <c r="A1041" s="9">
        <v>2.73</v>
      </c>
      <c r="B1041" s="10">
        <f t="shared" si="60"/>
        <v>1.0043016091968684</v>
      </c>
      <c r="C1041" s="11">
        <f t="shared" si="59"/>
        <v>-4.1093497783083333</v>
      </c>
    </row>
    <row r="1042" spans="1:3" ht="14" x14ac:dyDescent="0.2">
      <c r="A1042" s="9">
        <v>137.03</v>
      </c>
      <c r="B1042" s="10">
        <f t="shared" si="60"/>
        <v>4.9201998799581093</v>
      </c>
      <c r="C1042" s="11">
        <f t="shared" si="59"/>
        <v>-6.9541623963340173</v>
      </c>
    </row>
    <row r="1043" spans="1:3" ht="14" x14ac:dyDescent="0.2">
      <c r="A1043" s="9">
        <v>107</v>
      </c>
      <c r="B1043" s="10">
        <f t="shared" si="60"/>
        <v>4.6728288344619058</v>
      </c>
      <c r="C1043" s="11">
        <f t="shared" si="59"/>
        <v>-4.2103612705763283</v>
      </c>
    </row>
    <row r="1044" spans="1:3" ht="14" x14ac:dyDescent="0.2">
      <c r="A1044" s="9">
        <v>86.08</v>
      </c>
      <c r="B1044" s="10">
        <f t="shared" si="60"/>
        <v>4.4552770964134742</v>
      </c>
      <c r="C1044" s="11">
        <f t="shared" si="59"/>
        <v>-5.6279580723108591</v>
      </c>
    </row>
    <row r="1045" spans="1:3" ht="14" x14ac:dyDescent="0.2">
      <c r="A1045" s="9">
        <v>105.39</v>
      </c>
      <c r="B1045" s="10">
        <f t="shared" si="60"/>
        <v>4.6576677549458454</v>
      </c>
      <c r="C1045" s="11">
        <f t="shared" si="59"/>
        <v>-3.9649977917989792</v>
      </c>
    </row>
    <row r="1046" spans="1:3" ht="14" x14ac:dyDescent="0.2">
      <c r="A1046" s="9">
        <v>19.350000000000001</v>
      </c>
      <c r="B1046" s="10">
        <f t="shared" si="60"/>
        <v>2.9626924194757911</v>
      </c>
      <c r="C1046" s="11">
        <f t="shared" si="59"/>
        <v>-5.2510534219955387</v>
      </c>
    </row>
    <row r="1047" spans="1:3" ht="14" x14ac:dyDescent="0.2">
      <c r="A1047" s="9">
        <v>102.64</v>
      </c>
      <c r="B1047" s="10">
        <f t="shared" si="60"/>
        <v>4.6312277203073808</v>
      </c>
      <c r="C1047" s="11">
        <f t="shared" si="59"/>
        <v>-3.6789629561165005</v>
      </c>
    </row>
    <row r="1048" spans="1:3" ht="14" x14ac:dyDescent="0.2">
      <c r="A1048" s="9">
        <v>17.8</v>
      </c>
      <c r="B1048" s="10">
        <f t="shared" si="60"/>
        <v>2.8791984572980396</v>
      </c>
      <c r="C1048" s="11">
        <f t="shared" si="59"/>
        <v>-5.2688670203676553</v>
      </c>
    </row>
    <row r="1049" spans="1:3" ht="14" x14ac:dyDescent="0.2">
      <c r="A1049" s="9">
        <v>99.28</v>
      </c>
      <c r="B1049" s="10">
        <f t="shared" si="60"/>
        <v>4.5979441408963515</v>
      </c>
      <c r="C1049" s="11">
        <f t="shared" si="59"/>
        <v>-3.5909157182073108</v>
      </c>
    </row>
    <row r="1050" spans="1:3" ht="14" x14ac:dyDescent="0.2">
      <c r="A1050" s="9">
        <v>100.41</v>
      </c>
      <c r="B1050" s="10">
        <f t="shared" si="60"/>
        <v>4.6092618038913447</v>
      </c>
      <c r="C1050" s="11">
        <f t="shared" si="59"/>
        <v>-3.5863809843070293</v>
      </c>
    </row>
    <row r="1051" spans="1:3" ht="14" x14ac:dyDescent="0.2">
      <c r="A1051" s="9">
        <v>137.61000000000001</v>
      </c>
      <c r="B1051" s="10">
        <f t="shared" si="60"/>
        <v>4.9244235972771904</v>
      </c>
      <c r="C1051" s="11">
        <f t="shared" si="59"/>
        <v>-6.9657760172366716</v>
      </c>
    </row>
    <row r="1052" spans="1:3" ht="14" x14ac:dyDescent="0.2">
      <c r="A1052" s="9">
        <v>44.86</v>
      </c>
      <c r="B1052" s="10">
        <f t="shared" si="60"/>
        <v>3.803546529092062</v>
      </c>
      <c r="C1052" s="11">
        <f t="shared" si="59"/>
        <v>-5.188821930781554</v>
      </c>
    </row>
    <row r="1053" spans="1:3" ht="14" x14ac:dyDescent="0.2">
      <c r="A1053" s="9">
        <v>98.23</v>
      </c>
      <c r="B1053" s="10">
        <f t="shared" si="60"/>
        <v>4.5873116676867784</v>
      </c>
      <c r="C1053" s="11">
        <f t="shared" si="59"/>
        <v>-3.6273434287630697</v>
      </c>
    </row>
    <row r="1054" spans="1:3" ht="14" x14ac:dyDescent="0.2">
      <c r="A1054" s="9">
        <v>100.48</v>
      </c>
      <c r="B1054" s="10">
        <f t="shared" si="60"/>
        <v>4.6099587027198883</v>
      </c>
      <c r="C1054" s="11">
        <f t="shared" si="59"/>
        <v>-3.587262572743426</v>
      </c>
    </row>
    <row r="1055" spans="1:3" ht="14" x14ac:dyDescent="0.2">
      <c r="A1055" s="9">
        <v>41.7</v>
      </c>
      <c r="B1055" s="10">
        <f t="shared" si="60"/>
        <v>3.730501128804756</v>
      </c>
      <c r="C1055" s="11">
        <f t="shared" si="59"/>
        <v>-5.1596877187142036</v>
      </c>
    </row>
    <row r="1056" spans="1:3" ht="14" x14ac:dyDescent="0.2">
      <c r="A1056" s="9">
        <v>111.33</v>
      </c>
      <c r="B1056" s="10">
        <f t="shared" si="60"/>
        <v>4.7124987637406157</v>
      </c>
      <c r="C1056" s="11">
        <f t="shared" si="59"/>
        <v>-5.0733400319931867</v>
      </c>
    </row>
    <row r="1057" spans="1:3" ht="14" x14ac:dyDescent="0.2">
      <c r="A1057" s="9">
        <v>97.55</v>
      </c>
      <c r="B1057" s="10">
        <f t="shared" si="60"/>
        <v>4.5803650670691205</v>
      </c>
      <c r="C1057" s="11">
        <f t="shared" si="59"/>
        <v>-3.6677562728378117</v>
      </c>
    </row>
    <row r="1058" spans="1:3" ht="14" x14ac:dyDescent="0.2">
      <c r="A1058" s="9">
        <v>74.430000000000007</v>
      </c>
      <c r="B1058" s="10">
        <f t="shared" si="60"/>
        <v>4.3098590863718194</v>
      </c>
      <c r="C1058" s="11">
        <f t="shared" si="59"/>
        <v>-5.6712312466838126</v>
      </c>
    </row>
    <row r="1059" spans="1:3" ht="14" x14ac:dyDescent="0.2">
      <c r="A1059" s="9">
        <v>22.91</v>
      </c>
      <c r="B1059" s="10">
        <f t="shared" si="60"/>
        <v>3.1315734964654043</v>
      </c>
      <c r="C1059" s="11">
        <f t="shared" si="59"/>
        <v>-5.201743930245966</v>
      </c>
    </row>
    <row r="1060" spans="1:3" ht="14" x14ac:dyDescent="0.2">
      <c r="A1060" s="9">
        <v>105.56</v>
      </c>
      <c r="B1060" s="10">
        <f t="shared" si="60"/>
        <v>4.6592795116351233</v>
      </c>
      <c r="C1060" s="11">
        <f t="shared" si="59"/>
        <v>-3.9883809359356133</v>
      </c>
    </row>
    <row r="1061" spans="1:3" ht="14" x14ac:dyDescent="0.2">
      <c r="A1061" s="9">
        <v>99.51</v>
      </c>
      <c r="B1061" s="10">
        <f t="shared" si="60"/>
        <v>4.6002581416270711</v>
      </c>
      <c r="C1061" s="11">
        <f t="shared" si="59"/>
        <v>-3.5871051409242534</v>
      </c>
    </row>
    <row r="1062" spans="1:3" ht="14" x14ac:dyDescent="0.2">
      <c r="A1062" s="9">
        <v>116.79</v>
      </c>
      <c r="B1062" s="10">
        <f t="shared" si="60"/>
        <v>4.7603774502904743</v>
      </c>
      <c r="C1062" s="11">
        <f t="shared" si="59"/>
        <v>-6.1408313964597037</v>
      </c>
    </row>
    <row r="1063" spans="1:3" ht="14" x14ac:dyDescent="0.2">
      <c r="A1063" s="9">
        <v>48.97</v>
      </c>
      <c r="B1063" s="10">
        <f t="shared" si="60"/>
        <v>3.8912078657142262</v>
      </c>
      <c r="C1063" s="11">
        <f t="shared" si="59"/>
        <v>-5.2365684323840327</v>
      </c>
    </row>
    <row r="1064" spans="1:3" ht="14" x14ac:dyDescent="0.2">
      <c r="A1064" s="9">
        <v>13.73</v>
      </c>
      <c r="B1064" s="10">
        <f t="shared" si="60"/>
        <v>2.6195832197798796</v>
      </c>
      <c r="C1064" s="11">
        <f t="shared" si="59"/>
        <v>-5.2645704043273049</v>
      </c>
    </row>
    <row r="1065" spans="1:3" ht="14" x14ac:dyDescent="0.2">
      <c r="A1065" s="9">
        <v>99.4</v>
      </c>
      <c r="B1065" s="10">
        <f t="shared" si="60"/>
        <v>4.5991521136625284</v>
      </c>
      <c r="C1065" s="11">
        <f t="shared" si="59"/>
        <v>-3.5887420412846778</v>
      </c>
    </row>
    <row r="1066" spans="1:3" ht="14" x14ac:dyDescent="0.2">
      <c r="A1066" s="9">
        <v>4.21</v>
      </c>
      <c r="B1066" s="10">
        <f t="shared" si="60"/>
        <v>1.43746264769429</v>
      </c>
      <c r="C1066" s="11">
        <f t="shared" si="59"/>
        <v>-4.3915757181985873</v>
      </c>
    </row>
    <row r="1067" spans="1:3" ht="14" x14ac:dyDescent="0.2">
      <c r="A1067" s="9">
        <v>105.23</v>
      </c>
      <c r="B1067" s="10">
        <f t="shared" si="60"/>
        <v>4.6561484307527206</v>
      </c>
      <c r="C1067" s="11">
        <f t="shared" si="59"/>
        <v>-3.9435626624578886</v>
      </c>
    </row>
    <row r="1068" spans="1:3" ht="14" x14ac:dyDescent="0.2">
      <c r="A1068" s="9">
        <v>7.22</v>
      </c>
      <c r="B1068" s="10">
        <f t="shared" si="60"/>
        <v>1.9768549529047348</v>
      </c>
      <c r="C1068" s="11">
        <f t="shared" si="59"/>
        <v>-4.8432120855589273</v>
      </c>
    </row>
    <row r="1069" spans="1:3" ht="14" x14ac:dyDescent="0.2">
      <c r="A1069" s="9">
        <v>9.5299999999999994</v>
      </c>
      <c r="B1069" s="10">
        <f t="shared" si="60"/>
        <v>2.2544447176661109</v>
      </c>
      <c r="C1069" s="11">
        <f t="shared" si="59"/>
        <v>-5.0749630677008586</v>
      </c>
    </row>
    <row r="1070" spans="1:3" ht="14" x14ac:dyDescent="0.2">
      <c r="A1070" s="9">
        <v>103.41</v>
      </c>
      <c r="B1070" s="10">
        <f t="shared" si="60"/>
        <v>4.6387016691968839</v>
      </c>
      <c r="C1070" s="11">
        <f t="shared" si="59"/>
        <v>-3.7407893220459241</v>
      </c>
    </row>
    <row r="1071" spans="1:3" ht="14" x14ac:dyDescent="0.2">
      <c r="A1071" s="9">
        <v>101.68</v>
      </c>
      <c r="B1071" s="10">
        <f t="shared" si="60"/>
        <v>4.6218306268811986</v>
      </c>
      <c r="C1071" s="11">
        <f t="shared" si="59"/>
        <v>-3.6229987578275877</v>
      </c>
    </row>
    <row r="1072" spans="1:3" ht="14" x14ac:dyDescent="0.2">
      <c r="A1072" s="9">
        <v>99.53</v>
      </c>
      <c r="B1072" s="10">
        <f t="shared" si="60"/>
        <v>4.6004591062579721</v>
      </c>
      <c r="C1072" s="11">
        <f t="shared" si="59"/>
        <v>-3.586844005646161</v>
      </c>
    </row>
    <row r="1073" spans="1:3" ht="14" x14ac:dyDescent="0.2">
      <c r="A1073" s="9">
        <v>98.43</v>
      </c>
      <c r="B1073" s="10">
        <f t="shared" si="60"/>
        <v>4.58934563564112</v>
      </c>
      <c r="C1073" s="11">
        <f t="shared" si="59"/>
        <v>-3.6179828930952151</v>
      </c>
    </row>
    <row r="1074" spans="1:3" ht="14" x14ac:dyDescent="0.2">
      <c r="A1074" s="9">
        <v>2.3199999999999998</v>
      </c>
      <c r="B1074" s="10">
        <f t="shared" si="60"/>
        <v>0.84156718567821853</v>
      </c>
      <c r="C1074" s="11">
        <f t="shared" si="59"/>
        <v>-4.0260299489673583</v>
      </c>
    </row>
    <row r="1075" spans="1:3" ht="14" x14ac:dyDescent="0.2">
      <c r="A1075" s="9">
        <v>139.94999999999999</v>
      </c>
      <c r="B1075" s="10">
        <f t="shared" si="60"/>
        <v>4.9412852159614626</v>
      </c>
      <c r="C1075" s="11">
        <f t="shared" si="59"/>
        <v>-7.0125052255278897</v>
      </c>
    </row>
    <row r="1076" spans="1:3" ht="14" x14ac:dyDescent="0.2">
      <c r="A1076" s="9">
        <v>91.73</v>
      </c>
      <c r="B1076" s="10">
        <f t="shared" si="60"/>
        <v>4.5188494795215641</v>
      </c>
      <c r="C1076" s="11">
        <f t="shared" si="59"/>
        <v>-4.5319580703182485</v>
      </c>
    </row>
    <row r="1077" spans="1:3" ht="14" x14ac:dyDescent="0.2">
      <c r="A1077" s="9">
        <v>76.349999999999994</v>
      </c>
      <c r="B1077" s="10">
        <f t="shared" si="60"/>
        <v>4.3353280316646412</v>
      </c>
      <c r="C1077" s="11">
        <f t="shared" si="59"/>
        <v>-5.7090322928305408</v>
      </c>
    </row>
    <row r="1078" spans="1:3" ht="14" x14ac:dyDescent="0.2">
      <c r="A1078" s="9">
        <v>137.91999999999999</v>
      </c>
      <c r="B1078" s="10">
        <f t="shared" si="60"/>
        <v>4.9266738069153826</v>
      </c>
      <c r="C1078" s="11">
        <f t="shared" si="59"/>
        <v>-6.9719781166954116</v>
      </c>
    </row>
    <row r="1079" spans="1:3" ht="14" x14ac:dyDescent="0.2">
      <c r="A1079" s="9">
        <v>114.76</v>
      </c>
      <c r="B1079" s="10">
        <f t="shared" si="60"/>
        <v>4.7428429911131644</v>
      </c>
      <c r="C1079" s="11">
        <f t="shared" si="59"/>
        <v>-5.7973286515250813</v>
      </c>
    </row>
    <row r="1080" spans="1:3" ht="14" x14ac:dyDescent="0.2">
      <c r="A1080" s="9">
        <v>69.77</v>
      </c>
      <c r="B1080" s="10">
        <f t="shared" si="60"/>
        <v>4.2452041179511451</v>
      </c>
      <c r="C1080" s="11">
        <f t="shared" si="59"/>
        <v>-5.5809965901976977</v>
      </c>
    </row>
    <row r="1081" spans="1:3" ht="14" x14ac:dyDescent="0.2">
      <c r="A1081" s="9">
        <v>106.12</v>
      </c>
      <c r="B1081" s="10">
        <f t="shared" si="60"/>
        <v>4.6645705292695387</v>
      </c>
      <c r="C1081" s="11">
        <f t="shared" si="59"/>
        <v>-4.0697362774247123</v>
      </c>
    </row>
    <row r="1082" spans="1:3" ht="14" x14ac:dyDescent="0.2">
      <c r="A1082" s="9">
        <v>56.49</v>
      </c>
      <c r="B1082" s="10">
        <f t="shared" si="60"/>
        <v>4.0340636313371707</v>
      </c>
      <c r="C1082" s="11">
        <f t="shared" si="59"/>
        <v>-5.3456431765395624</v>
      </c>
    </row>
    <row r="1083" spans="1:3" ht="14" x14ac:dyDescent="0.2">
      <c r="A1083" s="9">
        <v>25.53</v>
      </c>
      <c r="B1083" s="10">
        <f t="shared" si="60"/>
        <v>3.2398542312533927</v>
      </c>
      <c r="C1083" s="11">
        <f t="shared" si="59"/>
        <v>-5.1694699928175378</v>
      </c>
    </row>
    <row r="1084" spans="1:3" ht="14" x14ac:dyDescent="0.2">
      <c r="A1084" s="9">
        <v>97.74</v>
      </c>
      <c r="B1084" s="10">
        <f t="shared" si="60"/>
        <v>4.5823108918420088</v>
      </c>
      <c r="C1084" s="11">
        <f t="shared" si="59"/>
        <v>-3.6551257744571233</v>
      </c>
    </row>
    <row r="1085" spans="1:3" ht="14" x14ac:dyDescent="0.2">
      <c r="A1085" s="9">
        <v>88.2</v>
      </c>
      <c r="B1085" s="10">
        <f t="shared" si="60"/>
        <v>4.4796069630127455</v>
      </c>
      <c r="C1085" s="11">
        <f t="shared" si="59"/>
        <v>-5.2993015172775886</v>
      </c>
    </row>
    <row r="1086" spans="1:3" ht="14" x14ac:dyDescent="0.2">
      <c r="A1086" s="9">
        <v>102.46</v>
      </c>
      <c r="B1086" s="10">
        <f t="shared" si="60"/>
        <v>4.6294724785110564</v>
      </c>
      <c r="C1086" s="11">
        <f t="shared" si="59"/>
        <v>-3.6666606736562093</v>
      </c>
    </row>
    <row r="1087" spans="1:3" ht="14" x14ac:dyDescent="0.2">
      <c r="A1087" s="9">
        <v>102.49</v>
      </c>
      <c r="B1087" s="10">
        <f t="shared" si="60"/>
        <v>4.6297652328434715</v>
      </c>
      <c r="C1087" s="11">
        <f t="shared" si="59"/>
        <v>-3.6686537008477536</v>
      </c>
    </row>
    <row r="1088" spans="1:3" ht="14" x14ac:dyDescent="0.2">
      <c r="A1088" s="9">
        <v>96.63</v>
      </c>
      <c r="B1088" s="10">
        <f t="shared" si="60"/>
        <v>4.5708892520112174</v>
      </c>
      <c r="C1088" s="11">
        <f t="shared" si="59"/>
        <v>-3.7436250452316457</v>
      </c>
    </row>
    <row r="1089" spans="1:3" ht="14" x14ac:dyDescent="0.2">
      <c r="A1089" s="9">
        <v>104.97</v>
      </c>
      <c r="B1089" s="10">
        <f t="shared" si="60"/>
        <v>4.6536745950477068</v>
      </c>
      <c r="C1089" s="11">
        <f t="shared" si="59"/>
        <v>-3.9099322124021088</v>
      </c>
    </row>
    <row r="1090" spans="1:3" ht="14" x14ac:dyDescent="0.2">
      <c r="A1090" s="9">
        <v>130.94</v>
      </c>
      <c r="B1090" s="10">
        <f t="shared" si="60"/>
        <v>4.8747392030129451</v>
      </c>
      <c r="C1090" s="11">
        <f t="shared" ref="C1090:C1153" si="61">LN((NORMDIST(B1090,$F$45,$G$45,0)*$H$45+NORMDIST(B1090,$F$46,$G$46,0)*$H$46+NORMDIST(B1090,$F$47,$G$47,0)*$H$47)/A1090)</f>
        <v>-6.8311174476747922</v>
      </c>
    </row>
    <row r="1091" spans="1:3" ht="14" x14ac:dyDescent="0.2">
      <c r="A1091" s="9">
        <v>26.67</v>
      </c>
      <c r="B1091" s="10">
        <f t="shared" ref="B1091:B1154" si="62">LN(A1091)</f>
        <v>3.2835393381939229</v>
      </c>
      <c r="C1091" s="11">
        <f t="shared" si="61"/>
        <v>-5.1579035462992602</v>
      </c>
    </row>
    <row r="1092" spans="1:3" ht="14" x14ac:dyDescent="0.2">
      <c r="A1092" s="9">
        <v>96.05</v>
      </c>
      <c r="B1092" s="10">
        <f t="shared" si="62"/>
        <v>4.5648688892145657</v>
      </c>
      <c r="C1092" s="11">
        <f t="shared" si="61"/>
        <v>-3.8039571167004551</v>
      </c>
    </row>
    <row r="1093" spans="1:3" ht="14" x14ac:dyDescent="0.2">
      <c r="A1093" s="9">
        <v>21.41</v>
      </c>
      <c r="B1093" s="10">
        <f t="shared" si="62"/>
        <v>3.0638581026015914</v>
      </c>
      <c r="C1093" s="11">
        <f t="shared" si="61"/>
        <v>-5.222621504836984</v>
      </c>
    </row>
    <row r="1094" spans="1:3" ht="14" x14ac:dyDescent="0.2">
      <c r="A1094" s="9">
        <v>59.82</v>
      </c>
      <c r="B1094" s="10">
        <f t="shared" si="62"/>
        <v>4.0913400532018018</v>
      </c>
      <c r="C1094" s="11">
        <f t="shared" si="61"/>
        <v>-5.400610204557232</v>
      </c>
    </row>
    <row r="1095" spans="1:3" ht="14" x14ac:dyDescent="0.2">
      <c r="A1095" s="9">
        <v>10.32</v>
      </c>
      <c r="B1095" s="10">
        <f t="shared" si="62"/>
        <v>2.3340837600534168</v>
      </c>
      <c r="C1095" s="11">
        <f t="shared" si="61"/>
        <v>-5.1317538840722356</v>
      </c>
    </row>
    <row r="1096" spans="1:3" ht="14" x14ac:dyDescent="0.2">
      <c r="A1096" s="9">
        <v>96.81</v>
      </c>
      <c r="B1096" s="10">
        <f t="shared" si="62"/>
        <v>4.5727502947319802</v>
      </c>
      <c r="C1096" s="11">
        <f t="shared" si="61"/>
        <v>-3.726863173679491</v>
      </c>
    </row>
    <row r="1097" spans="1:3" ht="14" x14ac:dyDescent="0.2">
      <c r="A1097" s="9">
        <v>95.73</v>
      </c>
      <c r="B1097" s="10">
        <f t="shared" si="62"/>
        <v>4.5615317289582622</v>
      </c>
      <c r="C1097" s="11">
        <f t="shared" si="61"/>
        <v>-3.8413492244314922</v>
      </c>
    </row>
    <row r="1098" spans="1:3" ht="14" x14ac:dyDescent="0.2">
      <c r="A1098" s="9">
        <v>116.89</v>
      </c>
      <c r="B1098" s="10">
        <f t="shared" si="62"/>
        <v>4.7612333216196792</v>
      </c>
      <c r="C1098" s="11">
        <f t="shared" si="61"/>
        <v>-6.1552117189789985</v>
      </c>
    </row>
    <row r="1099" spans="1:3" ht="14" x14ac:dyDescent="0.2">
      <c r="A1099" s="9">
        <v>138.41999999999999</v>
      </c>
      <c r="B1099" s="10">
        <f t="shared" si="62"/>
        <v>4.9302925414137171</v>
      </c>
      <c r="C1099" s="11">
        <f t="shared" si="61"/>
        <v>-6.9819740319565478</v>
      </c>
    </row>
    <row r="1100" spans="1:3" ht="14" x14ac:dyDescent="0.2">
      <c r="A1100" s="9">
        <v>0.11</v>
      </c>
      <c r="B1100" s="10">
        <f t="shared" si="62"/>
        <v>-2.2072749131897207</v>
      </c>
      <c r="C1100" s="11">
        <f t="shared" si="61"/>
        <v>-4.8121590268523446</v>
      </c>
    </row>
    <row r="1101" spans="1:3" ht="14" x14ac:dyDescent="0.2">
      <c r="A1101" s="9">
        <v>14.38</v>
      </c>
      <c r="B1101" s="10">
        <f t="shared" si="62"/>
        <v>2.6658383522929006</v>
      </c>
      <c r="C1101" s="11">
        <f t="shared" si="61"/>
        <v>-5.2733619445105759</v>
      </c>
    </row>
    <row r="1102" spans="1:3" ht="14" x14ac:dyDescent="0.2">
      <c r="A1102" s="9">
        <v>143.65</v>
      </c>
      <c r="B1102" s="10">
        <f t="shared" si="62"/>
        <v>4.9673797854252983</v>
      </c>
      <c r="C1102" s="11">
        <f t="shared" si="61"/>
        <v>-7.0859917955565921</v>
      </c>
    </row>
    <row r="1103" spans="1:3" ht="14" x14ac:dyDescent="0.2">
      <c r="A1103" s="9">
        <v>57.78</v>
      </c>
      <c r="B1103" s="10">
        <f t="shared" si="62"/>
        <v>4.0566426950380894</v>
      </c>
      <c r="C1103" s="11">
        <f t="shared" si="61"/>
        <v>-5.366532614590878</v>
      </c>
    </row>
    <row r="1104" spans="1:3" ht="14" x14ac:dyDescent="0.2">
      <c r="A1104" s="9">
        <v>9.4</v>
      </c>
      <c r="B1104" s="10">
        <f t="shared" si="62"/>
        <v>2.2407096892759584</v>
      </c>
      <c r="C1104" s="11">
        <f t="shared" si="61"/>
        <v>-5.0645494650093426</v>
      </c>
    </row>
    <row r="1105" spans="1:3" ht="14" x14ac:dyDescent="0.2">
      <c r="A1105" s="9">
        <v>65.89</v>
      </c>
      <c r="B1105" s="10">
        <f t="shared" si="62"/>
        <v>4.1879866849257281</v>
      </c>
      <c r="C1105" s="11">
        <f t="shared" si="61"/>
        <v>-5.508293738562748</v>
      </c>
    </row>
    <row r="1106" spans="1:3" ht="14" x14ac:dyDescent="0.2">
      <c r="A1106" s="9">
        <v>99.31</v>
      </c>
      <c r="B1106" s="10">
        <f t="shared" si="62"/>
        <v>4.5982462709152676</v>
      </c>
      <c r="C1106" s="11">
        <f t="shared" si="61"/>
        <v>-3.590334292836431</v>
      </c>
    </row>
    <row r="1107" spans="1:3" ht="14" x14ac:dyDescent="0.2">
      <c r="A1107" s="9">
        <v>102.07</v>
      </c>
      <c r="B1107" s="10">
        <f t="shared" si="62"/>
        <v>4.6256588524154072</v>
      </c>
      <c r="C1107" s="11">
        <f t="shared" si="61"/>
        <v>-3.64285526869585</v>
      </c>
    </row>
    <row r="1108" spans="1:3" ht="14" x14ac:dyDescent="0.2">
      <c r="A1108" s="9">
        <v>59.72</v>
      </c>
      <c r="B1108" s="10">
        <f t="shared" si="62"/>
        <v>4.0896669726709893</v>
      </c>
      <c r="C1108" s="11">
        <f t="shared" si="61"/>
        <v>-5.3989118207807651</v>
      </c>
    </row>
    <row r="1109" spans="1:3" ht="14" x14ac:dyDescent="0.2">
      <c r="A1109" s="9">
        <v>22.87</v>
      </c>
      <c r="B1109" s="10">
        <f t="shared" si="62"/>
        <v>3.1298260080346898</v>
      </c>
      <c r="C1109" s="11">
        <f t="shared" si="61"/>
        <v>-5.2022857241204914</v>
      </c>
    </row>
    <row r="1110" spans="1:3" ht="14" x14ac:dyDescent="0.2">
      <c r="A1110" s="9">
        <v>98.11</v>
      </c>
      <c r="B1110" s="10">
        <f t="shared" si="62"/>
        <v>4.5860892981752999</v>
      </c>
      <c r="C1110" s="11">
        <f t="shared" si="61"/>
        <v>-3.6335097878110965</v>
      </c>
    </row>
    <row r="1111" spans="1:3" ht="14" x14ac:dyDescent="0.2">
      <c r="A1111" s="9">
        <v>22.27</v>
      </c>
      <c r="B1111" s="10">
        <f t="shared" si="62"/>
        <v>3.1032404812692764</v>
      </c>
      <c r="C1111" s="11">
        <f t="shared" si="61"/>
        <v>-5.2105321708094969</v>
      </c>
    </row>
    <row r="1112" spans="1:3" ht="14" x14ac:dyDescent="0.2">
      <c r="A1112" s="9">
        <v>59.02</v>
      </c>
      <c r="B1112" s="10">
        <f t="shared" si="62"/>
        <v>4.0778763695147937</v>
      </c>
      <c r="C1112" s="11">
        <f t="shared" si="61"/>
        <v>-5.3871017059459385</v>
      </c>
    </row>
    <row r="1113" spans="1:3" ht="14" x14ac:dyDescent="0.2">
      <c r="A1113" s="9">
        <v>53.16</v>
      </c>
      <c r="B1113" s="10">
        <f t="shared" si="62"/>
        <v>3.9733062338450447</v>
      </c>
      <c r="C1113" s="11">
        <f t="shared" si="61"/>
        <v>-5.2944192568289266</v>
      </c>
    </row>
    <row r="1114" spans="1:3" ht="14" x14ac:dyDescent="0.2">
      <c r="A1114" s="9">
        <v>68.39</v>
      </c>
      <c r="B1114" s="10">
        <f t="shared" si="62"/>
        <v>4.2252266151100049</v>
      </c>
      <c r="C1114" s="11">
        <f t="shared" si="61"/>
        <v>-5.5548506890571918</v>
      </c>
    </row>
    <row r="1115" spans="1:3" ht="14" x14ac:dyDescent="0.2">
      <c r="A1115" s="9">
        <v>126.75</v>
      </c>
      <c r="B1115" s="10">
        <f t="shared" si="62"/>
        <v>4.8422166424712927</v>
      </c>
      <c r="C1115" s="11">
        <f t="shared" si="61"/>
        <v>-6.74155470847733</v>
      </c>
    </row>
    <row r="1116" spans="1:3" ht="14" x14ac:dyDescent="0.2">
      <c r="A1116" s="9">
        <v>94.82</v>
      </c>
      <c r="B1116" s="10">
        <f t="shared" si="62"/>
        <v>4.5519803574739726</v>
      </c>
      <c r="C1116" s="11">
        <f t="shared" si="61"/>
        <v>-3.963362878062163</v>
      </c>
    </row>
    <row r="1117" spans="1:3" ht="14" x14ac:dyDescent="0.2">
      <c r="A1117" s="9">
        <v>11.57</v>
      </c>
      <c r="B1117" s="10">
        <f t="shared" si="62"/>
        <v>2.448415541205585</v>
      </c>
      <c r="C1117" s="11">
        <f t="shared" si="61"/>
        <v>-5.2000030200180154</v>
      </c>
    </row>
    <row r="1118" spans="1:3" ht="14" x14ac:dyDescent="0.2">
      <c r="A1118" s="9">
        <v>89.93</v>
      </c>
      <c r="B1118" s="10">
        <f t="shared" si="62"/>
        <v>4.4990315899264246</v>
      </c>
      <c r="C1118" s="11">
        <f t="shared" si="61"/>
        <v>-4.9319398224943427</v>
      </c>
    </row>
    <row r="1119" spans="1:3" ht="14" x14ac:dyDescent="0.2">
      <c r="A1119" s="9">
        <v>98.57</v>
      </c>
      <c r="B1119" s="10">
        <f t="shared" si="62"/>
        <v>4.5907669556773474</v>
      </c>
      <c r="C1119" s="11">
        <f t="shared" si="61"/>
        <v>-3.6121110518540682</v>
      </c>
    </row>
    <row r="1120" spans="1:3" ht="14" x14ac:dyDescent="0.2">
      <c r="A1120" s="9">
        <v>0.33</v>
      </c>
      <c r="B1120" s="10">
        <f t="shared" si="62"/>
        <v>-1.1086626245216111</v>
      </c>
      <c r="C1120" s="11">
        <f t="shared" si="61"/>
        <v>-4.014960391242635</v>
      </c>
    </row>
    <row r="1121" spans="1:3" ht="14" x14ac:dyDescent="0.2">
      <c r="A1121" s="9">
        <v>149.11000000000001</v>
      </c>
      <c r="B1121" s="10">
        <f t="shared" si="62"/>
        <v>5.0046842886028164</v>
      </c>
      <c r="C1121" s="11">
        <f t="shared" si="61"/>
        <v>-7.1935254003602189</v>
      </c>
    </row>
    <row r="1122" spans="1:3" ht="14" x14ac:dyDescent="0.2">
      <c r="A1122" s="9">
        <v>101.59</v>
      </c>
      <c r="B1122" s="10">
        <f t="shared" si="62"/>
        <v>4.6209451051034538</v>
      </c>
      <c r="C1122" s="11">
        <f t="shared" si="61"/>
        <v>-3.6189834142176416</v>
      </c>
    </row>
    <row r="1123" spans="1:3" ht="14" x14ac:dyDescent="0.2">
      <c r="A1123" s="9">
        <v>30.74</v>
      </c>
      <c r="B1123" s="10">
        <f t="shared" si="62"/>
        <v>3.4255647381104497</v>
      </c>
      <c r="C1123" s="11">
        <f t="shared" si="61"/>
        <v>-5.1309964387553597</v>
      </c>
    </row>
    <row r="1124" spans="1:3" ht="14" x14ac:dyDescent="0.2">
      <c r="A1124" s="9">
        <v>128.33000000000001</v>
      </c>
      <c r="B1124" s="10">
        <f t="shared" si="62"/>
        <v>4.85460507125637</v>
      </c>
      <c r="C1124" s="11">
        <f t="shared" si="61"/>
        <v>-6.7765788172531405</v>
      </c>
    </row>
    <row r="1125" spans="1:3" ht="14" x14ac:dyDescent="0.2">
      <c r="A1125" s="9">
        <v>87.51</v>
      </c>
      <c r="B1125" s="10">
        <f t="shared" si="62"/>
        <v>4.4717530725477399</v>
      </c>
      <c r="C1125" s="11">
        <f t="shared" si="61"/>
        <v>-5.4253290606977203</v>
      </c>
    </row>
    <row r="1126" spans="1:3" ht="14" x14ac:dyDescent="0.2">
      <c r="A1126" s="9">
        <v>30</v>
      </c>
      <c r="B1126" s="10">
        <f t="shared" si="62"/>
        <v>3.4011973816621555</v>
      </c>
      <c r="C1126" s="11">
        <f t="shared" si="61"/>
        <v>-5.1341930586241427</v>
      </c>
    </row>
    <row r="1127" spans="1:3" ht="14" x14ac:dyDescent="0.2">
      <c r="A1127" s="9">
        <v>31.79</v>
      </c>
      <c r="B1127" s="10">
        <f t="shared" si="62"/>
        <v>3.4591517749227112</v>
      </c>
      <c r="C1127" s="11">
        <f t="shared" si="61"/>
        <v>-5.1277226507112053</v>
      </c>
    </row>
    <row r="1128" spans="1:3" ht="14" x14ac:dyDescent="0.2">
      <c r="A1128" s="9">
        <v>99.22</v>
      </c>
      <c r="B1128" s="10">
        <f t="shared" si="62"/>
        <v>4.5973396068729029</v>
      </c>
      <c r="C1128" s="11">
        <f t="shared" si="61"/>
        <v>-3.5921546740139818</v>
      </c>
    </row>
    <row r="1129" spans="1:3" ht="14" x14ac:dyDescent="0.2">
      <c r="A1129" s="9">
        <v>22.26</v>
      </c>
      <c r="B1129" s="10">
        <f t="shared" si="62"/>
        <v>3.102791345847399</v>
      </c>
      <c r="C1129" s="11">
        <f t="shared" si="61"/>
        <v>-5.2106712724700488</v>
      </c>
    </row>
    <row r="1130" spans="1:3" ht="14" x14ac:dyDescent="0.2">
      <c r="A1130" s="9">
        <v>39.85</v>
      </c>
      <c r="B1130" s="10">
        <f t="shared" si="62"/>
        <v>3.6851224052362239</v>
      </c>
      <c r="C1130" s="11">
        <f t="shared" si="61"/>
        <v>-5.1462681630681537</v>
      </c>
    </row>
    <row r="1131" spans="1:3" ht="14" x14ac:dyDescent="0.2">
      <c r="A1131" s="9">
        <v>26.62</v>
      </c>
      <c r="B1131" s="10">
        <f t="shared" si="62"/>
        <v>3.2816628129669656</v>
      </c>
      <c r="C1131" s="11">
        <f t="shared" si="61"/>
        <v>-5.1583752457912704</v>
      </c>
    </row>
    <row r="1132" spans="1:3" ht="14" x14ac:dyDescent="0.2">
      <c r="A1132" s="9">
        <v>127.62</v>
      </c>
      <c r="B1132" s="10">
        <f t="shared" si="62"/>
        <v>4.8490570984402011</v>
      </c>
      <c r="C1132" s="11">
        <f t="shared" si="61"/>
        <v>-6.7611371379837069</v>
      </c>
    </row>
    <row r="1133" spans="1:3" ht="14" x14ac:dyDescent="0.2">
      <c r="A1133" s="9">
        <v>9.7100000000000009</v>
      </c>
      <c r="B1133" s="10">
        <f t="shared" si="62"/>
        <v>2.2731562823032334</v>
      </c>
      <c r="C1133" s="11">
        <f t="shared" si="61"/>
        <v>-5.0888777687733047</v>
      </c>
    </row>
    <row r="1134" spans="1:3" ht="14" x14ac:dyDescent="0.2">
      <c r="A1134" s="9">
        <v>99.59</v>
      </c>
      <c r="B1134" s="10">
        <f t="shared" si="62"/>
        <v>4.6010617579435484</v>
      </c>
      <c r="C1134" s="11">
        <f t="shared" si="61"/>
        <v>-3.5861278600281272</v>
      </c>
    </row>
    <row r="1135" spans="1:3" ht="14" x14ac:dyDescent="0.2">
      <c r="A1135" s="9">
        <v>4.08</v>
      </c>
      <c r="B1135" s="10">
        <f t="shared" si="62"/>
        <v>1.4060969884160703</v>
      </c>
      <c r="C1135" s="11">
        <f t="shared" si="61"/>
        <v>-4.3682925097565848</v>
      </c>
    </row>
    <row r="1136" spans="1:3" ht="14" x14ac:dyDescent="0.2">
      <c r="A1136" s="9">
        <v>8.1300000000000008</v>
      </c>
      <c r="B1136" s="10">
        <f t="shared" si="62"/>
        <v>2.0955609235597192</v>
      </c>
      <c r="C1136" s="11">
        <f t="shared" si="61"/>
        <v>-4.9464261613117149</v>
      </c>
    </row>
    <row r="1137" spans="1:3" ht="14" x14ac:dyDescent="0.2">
      <c r="A1137" s="9">
        <v>113.74</v>
      </c>
      <c r="B1137" s="10">
        <f t="shared" si="62"/>
        <v>4.7339151418786534</v>
      </c>
      <c r="C1137" s="11">
        <f t="shared" si="61"/>
        <v>-5.5937609061278044</v>
      </c>
    </row>
    <row r="1138" spans="1:3" ht="14" x14ac:dyDescent="0.2">
      <c r="A1138" s="9">
        <v>152.06</v>
      </c>
      <c r="B1138" s="10">
        <f t="shared" si="62"/>
        <v>5.0242751798002905</v>
      </c>
      <c r="C1138" s="11">
        <f t="shared" si="61"/>
        <v>-7.2511647752345487</v>
      </c>
    </row>
    <row r="1139" spans="1:3" ht="14" x14ac:dyDescent="0.2">
      <c r="A1139" s="9">
        <v>49.31</v>
      </c>
      <c r="B1139" s="10">
        <f t="shared" si="62"/>
        <v>3.8981269002360346</v>
      </c>
      <c r="C1139" s="11">
        <f t="shared" si="61"/>
        <v>-5.2409474745348996</v>
      </c>
    </row>
    <row r="1140" spans="1:3" ht="14" x14ac:dyDescent="0.2">
      <c r="A1140" s="9">
        <v>102.01</v>
      </c>
      <c r="B1140" s="10">
        <f t="shared" si="62"/>
        <v>4.6250708476944276</v>
      </c>
      <c r="C1140" s="11">
        <f t="shared" si="61"/>
        <v>-3.6395419149716739</v>
      </c>
    </row>
    <row r="1141" spans="1:3" ht="14" x14ac:dyDescent="0.2">
      <c r="A1141" s="9">
        <v>18.55</v>
      </c>
      <c r="B1141" s="10">
        <f t="shared" si="62"/>
        <v>2.9204697890534441</v>
      </c>
      <c r="C1141" s="11">
        <f t="shared" si="61"/>
        <v>-5.2608989460318796</v>
      </c>
    </row>
    <row r="1142" spans="1:3" ht="14" x14ac:dyDescent="0.2">
      <c r="A1142" s="9">
        <v>128.54</v>
      </c>
      <c r="B1142" s="10">
        <f t="shared" si="62"/>
        <v>4.8562401399431403</v>
      </c>
      <c r="C1142" s="11">
        <f t="shared" si="61"/>
        <v>-6.7810767417475777</v>
      </c>
    </row>
    <row r="1143" spans="1:3" ht="14" x14ac:dyDescent="0.2">
      <c r="A1143" s="9">
        <v>110.2</v>
      </c>
      <c r="B1143" s="10">
        <f t="shared" si="62"/>
        <v>4.7022968967188143</v>
      </c>
      <c r="C1143" s="11">
        <f t="shared" si="61"/>
        <v>-4.8288922104871341</v>
      </c>
    </row>
    <row r="1144" spans="1:3" ht="14" x14ac:dyDescent="0.2">
      <c r="A1144" s="9">
        <v>51.82</v>
      </c>
      <c r="B1144" s="10">
        <f t="shared" si="62"/>
        <v>3.9477761751339639</v>
      </c>
      <c r="C1144" s="11">
        <f t="shared" si="61"/>
        <v>-5.2750428308044066</v>
      </c>
    </row>
    <row r="1145" spans="1:3" ht="14" x14ac:dyDescent="0.2">
      <c r="A1145" s="9">
        <v>107.89</v>
      </c>
      <c r="B1145" s="10">
        <f t="shared" si="62"/>
        <v>4.6811121895632484</v>
      </c>
      <c r="C1145" s="11">
        <f t="shared" si="61"/>
        <v>-4.3671734105154085</v>
      </c>
    </row>
    <row r="1146" spans="1:3" ht="14" x14ac:dyDescent="0.2">
      <c r="A1146" s="9">
        <v>96.67</v>
      </c>
      <c r="B1146" s="10">
        <f t="shared" si="62"/>
        <v>4.5713031164765141</v>
      </c>
      <c r="C1146" s="11">
        <f t="shared" si="61"/>
        <v>-3.7398196761489486</v>
      </c>
    </row>
    <row r="1147" spans="1:3" ht="14" x14ac:dyDescent="0.2">
      <c r="A1147" s="9">
        <v>95.93</v>
      </c>
      <c r="B1147" s="10">
        <f t="shared" si="62"/>
        <v>4.5636187588298567</v>
      </c>
      <c r="C1147" s="11">
        <f t="shared" si="61"/>
        <v>-3.8176387568540417</v>
      </c>
    </row>
    <row r="1148" spans="1:3" ht="14" x14ac:dyDescent="0.2">
      <c r="A1148" s="9">
        <v>49.95</v>
      </c>
      <c r="B1148" s="10">
        <f t="shared" si="62"/>
        <v>3.9110225050945626</v>
      </c>
      <c r="C1148" s="11">
        <f t="shared" si="61"/>
        <v>-5.249351087808277</v>
      </c>
    </row>
    <row r="1149" spans="1:3" ht="14" x14ac:dyDescent="0.2">
      <c r="A1149" s="9">
        <v>33.590000000000003</v>
      </c>
      <c r="B1149" s="10">
        <f t="shared" si="62"/>
        <v>3.5142284036242013</v>
      </c>
      <c r="C1149" s="11">
        <f t="shared" si="61"/>
        <v>-5.1254317203929647</v>
      </c>
    </row>
    <row r="1150" spans="1:3" ht="14" x14ac:dyDescent="0.2">
      <c r="A1150" s="9">
        <v>24.3</v>
      </c>
      <c r="B1150" s="10">
        <f t="shared" si="62"/>
        <v>3.1904763503465028</v>
      </c>
      <c r="C1150" s="11">
        <f t="shared" si="61"/>
        <v>-5.1837400849840769</v>
      </c>
    </row>
    <row r="1151" spans="1:3" ht="14" x14ac:dyDescent="0.2">
      <c r="A1151" s="9">
        <v>10.43</v>
      </c>
      <c r="B1151" s="10">
        <f t="shared" si="62"/>
        <v>2.3446862690126808</v>
      </c>
      <c r="C1151" s="11">
        <f t="shared" si="61"/>
        <v>-5.1387960720722008</v>
      </c>
    </row>
    <row r="1152" spans="1:3" ht="14" x14ac:dyDescent="0.2">
      <c r="A1152" s="9">
        <v>14</v>
      </c>
      <c r="B1152" s="10">
        <f t="shared" si="62"/>
        <v>2.6390573296152584</v>
      </c>
      <c r="C1152" s="11">
        <f t="shared" si="61"/>
        <v>-5.2687281867260554</v>
      </c>
    </row>
    <row r="1153" spans="1:3" ht="14" x14ac:dyDescent="0.2">
      <c r="A1153" s="9">
        <v>99.86</v>
      </c>
      <c r="B1153" s="10">
        <f t="shared" si="62"/>
        <v>4.6037692050724628</v>
      </c>
      <c r="C1153" s="11">
        <f t="shared" si="61"/>
        <v>-3.5841504358982648</v>
      </c>
    </row>
    <row r="1154" spans="1:3" ht="14" x14ac:dyDescent="0.2">
      <c r="A1154" s="9">
        <v>10.14</v>
      </c>
      <c r="B1154" s="10">
        <f t="shared" si="62"/>
        <v>2.3164879981630371</v>
      </c>
      <c r="C1154" s="11">
        <f t="shared" ref="C1154:C1217" si="63">LN((NORMDIST(B1154,$F$45,$G$45,0)*$H$45+NORMDIST(B1154,$F$46,$G$46,0)*$H$46+NORMDIST(B1154,$F$47,$G$47,0)*$H$47)/A1154)</f>
        <v>-5.1197804563649676</v>
      </c>
    </row>
    <row r="1155" spans="1:3" ht="14" x14ac:dyDescent="0.2">
      <c r="A1155" s="9">
        <v>101.18</v>
      </c>
      <c r="B1155" s="10">
        <f t="shared" ref="B1155:B1218" si="64">LN(A1155)</f>
        <v>4.6169011088637903</v>
      </c>
      <c r="C1155" s="11">
        <f t="shared" si="63"/>
        <v>-3.6034100112357415</v>
      </c>
    </row>
    <row r="1156" spans="1:3" ht="14" x14ac:dyDescent="0.2">
      <c r="A1156" s="9">
        <v>35.090000000000003</v>
      </c>
      <c r="B1156" s="10">
        <f t="shared" si="64"/>
        <v>3.5579161895951237</v>
      </c>
      <c r="C1156" s="11">
        <f t="shared" si="63"/>
        <v>-5.126555974015333</v>
      </c>
    </row>
    <row r="1157" spans="1:3" ht="14" x14ac:dyDescent="0.2">
      <c r="A1157" s="9">
        <v>93.05</v>
      </c>
      <c r="B1157" s="10">
        <f t="shared" si="64"/>
        <v>4.5331369830882595</v>
      </c>
      <c r="C1157" s="11">
        <f t="shared" si="63"/>
        <v>-4.2632056407591961</v>
      </c>
    </row>
    <row r="1158" spans="1:3" ht="14" x14ac:dyDescent="0.2">
      <c r="A1158" s="9">
        <v>97.56</v>
      </c>
      <c r="B1158" s="10">
        <f t="shared" si="64"/>
        <v>4.5804675733477191</v>
      </c>
      <c r="C1158" s="11">
        <f t="shared" si="63"/>
        <v>-3.6670655909992216</v>
      </c>
    </row>
    <row r="1159" spans="1:3" ht="14" x14ac:dyDescent="0.2">
      <c r="A1159" s="9">
        <v>102.05</v>
      </c>
      <c r="B1159" s="10">
        <f t="shared" si="64"/>
        <v>4.6254628892558536</v>
      </c>
      <c r="C1159" s="11">
        <f t="shared" si="63"/>
        <v>-3.6417404211288638</v>
      </c>
    </row>
    <row r="1160" spans="1:3" ht="14" x14ac:dyDescent="0.2">
      <c r="A1160" s="9">
        <v>99.83</v>
      </c>
      <c r="B1160" s="10">
        <f t="shared" si="64"/>
        <v>4.603468739348334</v>
      </c>
      <c r="C1160" s="11">
        <f t="shared" si="63"/>
        <v>-3.5842697576853655</v>
      </c>
    </row>
    <row r="1161" spans="1:3" ht="14" x14ac:dyDescent="0.2">
      <c r="A1161" s="9">
        <v>81.81</v>
      </c>
      <c r="B1161" s="10">
        <f t="shared" si="64"/>
        <v>4.404399485525607</v>
      </c>
      <c r="C1161" s="11">
        <f t="shared" si="63"/>
        <v>-5.7988262456200088</v>
      </c>
    </row>
    <row r="1162" spans="1:3" ht="14" x14ac:dyDescent="0.2">
      <c r="A1162" s="9">
        <v>48.53</v>
      </c>
      <c r="B1162" s="10">
        <f t="shared" si="64"/>
        <v>3.882182163417125</v>
      </c>
      <c r="C1162" s="11">
        <f t="shared" si="63"/>
        <v>-5.2309918679602498</v>
      </c>
    </row>
    <row r="1163" spans="1:3" ht="14" x14ac:dyDescent="0.2">
      <c r="A1163" s="9">
        <v>107.23</v>
      </c>
      <c r="B1163" s="10">
        <f t="shared" si="64"/>
        <v>4.674976060232054</v>
      </c>
      <c r="C1163" s="11">
        <f t="shared" si="63"/>
        <v>-4.2495447799191917</v>
      </c>
    </row>
    <row r="1164" spans="1:3" ht="14" x14ac:dyDescent="0.2">
      <c r="A1164" s="9">
        <v>100.54</v>
      </c>
      <c r="B1164" s="10">
        <f t="shared" si="64"/>
        <v>4.6105556582644294</v>
      </c>
      <c r="C1164" s="11">
        <f t="shared" si="63"/>
        <v>-3.5881249798555936</v>
      </c>
    </row>
    <row r="1165" spans="1:3" ht="14" x14ac:dyDescent="0.2">
      <c r="A1165" s="9">
        <v>45.09</v>
      </c>
      <c r="B1165" s="10">
        <f t="shared" si="64"/>
        <v>3.8086604924329928</v>
      </c>
      <c r="C1165" s="11">
        <f t="shared" si="63"/>
        <v>-5.1912189741890771</v>
      </c>
    </row>
    <row r="1166" spans="1:3" ht="14" x14ac:dyDescent="0.2">
      <c r="A1166" s="9">
        <v>104.4</v>
      </c>
      <c r="B1166" s="10">
        <f t="shared" si="64"/>
        <v>4.6482296754485386</v>
      </c>
      <c r="C1166" s="11">
        <f t="shared" si="63"/>
        <v>-3.8415310610905085</v>
      </c>
    </row>
    <row r="1167" spans="1:3" ht="14" x14ac:dyDescent="0.2">
      <c r="A1167" s="9">
        <v>100.69</v>
      </c>
      <c r="B1167" s="10">
        <f t="shared" si="64"/>
        <v>4.6120464899275238</v>
      </c>
      <c r="C1167" s="11">
        <f t="shared" si="63"/>
        <v>-3.5907109979207985</v>
      </c>
    </row>
    <row r="1168" spans="1:3" ht="14" x14ac:dyDescent="0.2">
      <c r="A1168" s="9">
        <v>94.33</v>
      </c>
      <c r="B1168" s="10">
        <f t="shared" si="64"/>
        <v>4.5467992726617616</v>
      </c>
      <c r="C1168" s="11">
        <f t="shared" si="63"/>
        <v>-4.0384172524615201</v>
      </c>
    </row>
    <row r="1169" spans="1:3" ht="14" x14ac:dyDescent="0.2">
      <c r="A1169" s="9">
        <v>0.34</v>
      </c>
      <c r="B1169" s="10">
        <f t="shared" si="64"/>
        <v>-1.0788096613719298</v>
      </c>
      <c r="C1169" s="11">
        <f t="shared" si="63"/>
        <v>-4.0013787683882196</v>
      </c>
    </row>
    <row r="1170" spans="1:3" ht="14" x14ac:dyDescent="0.2">
      <c r="A1170" s="9">
        <v>114.83</v>
      </c>
      <c r="B1170" s="10">
        <f t="shared" si="64"/>
        <v>4.743452773788098</v>
      </c>
      <c r="C1170" s="11">
        <f t="shared" si="63"/>
        <v>-5.8106589504026456</v>
      </c>
    </row>
    <row r="1171" spans="1:3" ht="14" x14ac:dyDescent="0.2">
      <c r="A1171" s="9">
        <v>32.61</v>
      </c>
      <c r="B1171" s="10">
        <f t="shared" si="64"/>
        <v>3.4846189898012279</v>
      </c>
      <c r="C1171" s="11">
        <f t="shared" si="63"/>
        <v>-5.1261699760966604</v>
      </c>
    </row>
    <row r="1172" spans="1:3" ht="14" x14ac:dyDescent="0.2">
      <c r="A1172" s="9">
        <v>6.03</v>
      </c>
      <c r="B1172" s="10">
        <f t="shared" si="64"/>
        <v>1.7967470107390942</v>
      </c>
      <c r="C1172" s="11">
        <f t="shared" si="63"/>
        <v>-4.6847890361509279</v>
      </c>
    </row>
    <row r="1173" spans="1:3" ht="14" x14ac:dyDescent="0.2">
      <c r="A1173" s="9">
        <v>95.43</v>
      </c>
      <c r="B1173" s="10">
        <f t="shared" si="64"/>
        <v>4.5583929944291626</v>
      </c>
      <c r="C1173" s="11">
        <f t="shared" si="63"/>
        <v>-3.8790296880552573</v>
      </c>
    </row>
    <row r="1174" spans="1:3" ht="14" x14ac:dyDescent="0.2">
      <c r="A1174" s="9">
        <v>104.1</v>
      </c>
      <c r="B1174" s="10">
        <f t="shared" si="64"/>
        <v>4.6453519756209234</v>
      </c>
      <c r="C1174" s="11">
        <f t="shared" si="63"/>
        <v>-3.8085415934322597</v>
      </c>
    </row>
    <row r="1175" spans="1:3" ht="14" x14ac:dyDescent="0.2">
      <c r="A1175" s="9">
        <v>6.48</v>
      </c>
      <c r="B1175" s="10">
        <f t="shared" si="64"/>
        <v>1.8687205103641833</v>
      </c>
      <c r="C1175" s="11">
        <f t="shared" si="63"/>
        <v>-4.7478090441106557</v>
      </c>
    </row>
    <row r="1176" spans="1:3" ht="14" x14ac:dyDescent="0.2">
      <c r="A1176" s="9">
        <v>104.45</v>
      </c>
      <c r="B1176" s="10">
        <f t="shared" si="64"/>
        <v>4.6487084880025744</v>
      </c>
      <c r="C1176" s="11">
        <f t="shared" si="63"/>
        <v>-3.8472333600851627</v>
      </c>
    </row>
    <row r="1177" spans="1:3" ht="14" x14ac:dyDescent="0.2">
      <c r="A1177" s="9">
        <v>59.91</v>
      </c>
      <c r="B1177" s="10">
        <f t="shared" si="64"/>
        <v>4.0928434360958335</v>
      </c>
      <c r="C1177" s="11">
        <f t="shared" si="63"/>
        <v>-5.4021411066007969</v>
      </c>
    </row>
    <row r="1178" spans="1:3" ht="14" x14ac:dyDescent="0.2">
      <c r="A1178" s="9">
        <v>99.63</v>
      </c>
      <c r="B1178" s="10">
        <f t="shared" si="64"/>
        <v>4.6014633240567653</v>
      </c>
      <c r="C1178" s="11">
        <f t="shared" si="63"/>
        <v>-3.5857064300299859</v>
      </c>
    </row>
    <row r="1179" spans="1:3" ht="14" x14ac:dyDescent="0.2">
      <c r="A1179" s="9">
        <v>99.29</v>
      </c>
      <c r="B1179" s="10">
        <f t="shared" si="64"/>
        <v>4.5980448610455031</v>
      </c>
      <c r="C1179" s="11">
        <f t="shared" si="63"/>
        <v>-3.5907190923681269</v>
      </c>
    </row>
    <row r="1180" spans="1:3" ht="14" x14ac:dyDescent="0.2">
      <c r="A1180" s="9">
        <v>91.66</v>
      </c>
      <c r="B1180" s="10">
        <f t="shared" si="64"/>
        <v>4.5180860790809776</v>
      </c>
      <c r="C1180" s="11">
        <f t="shared" si="63"/>
        <v>-4.5470247218909536</v>
      </c>
    </row>
    <row r="1181" spans="1:3" ht="14" x14ac:dyDescent="0.2">
      <c r="A1181" s="9">
        <v>41.96</v>
      </c>
      <c r="B1181" s="10">
        <f t="shared" si="64"/>
        <v>3.7367167835280966</v>
      </c>
      <c r="C1181" s="11">
        <f t="shared" si="63"/>
        <v>-5.1618008748737418</v>
      </c>
    </row>
    <row r="1182" spans="1:3" ht="14" x14ac:dyDescent="0.2">
      <c r="A1182" s="9">
        <v>83.69</v>
      </c>
      <c r="B1182" s="10">
        <f t="shared" si="64"/>
        <v>4.4271194960447824</v>
      </c>
      <c r="C1182" s="11">
        <f t="shared" si="63"/>
        <v>-5.7835226824356631</v>
      </c>
    </row>
    <row r="1183" spans="1:3" ht="14" x14ac:dyDescent="0.2">
      <c r="A1183" s="9">
        <v>130.52000000000001</v>
      </c>
      <c r="B1183" s="10">
        <f t="shared" si="64"/>
        <v>4.8715264717251197</v>
      </c>
      <c r="C1183" s="11">
        <f t="shared" si="63"/>
        <v>-6.8224872443133915</v>
      </c>
    </row>
    <row r="1184" spans="1:3" ht="14" x14ac:dyDescent="0.2">
      <c r="A1184" s="9">
        <v>147.19999999999999</v>
      </c>
      <c r="B1184" s="10">
        <f t="shared" si="64"/>
        <v>4.9917922062947762</v>
      </c>
      <c r="C1184" s="11">
        <f t="shared" si="63"/>
        <v>-7.1560331412494556</v>
      </c>
    </row>
    <row r="1185" spans="1:3" ht="14" x14ac:dyDescent="0.2">
      <c r="A1185" s="9">
        <v>127.04</v>
      </c>
      <c r="B1185" s="10">
        <f t="shared" si="64"/>
        <v>4.8445019974988259</v>
      </c>
      <c r="C1185" s="11">
        <f t="shared" si="63"/>
        <v>-6.7481805459122146</v>
      </c>
    </row>
    <row r="1186" spans="1:3" ht="14" x14ac:dyDescent="0.2">
      <c r="A1186" s="9">
        <v>42.48</v>
      </c>
      <c r="B1186" s="10">
        <f t="shared" si="64"/>
        <v>3.7490333769336832</v>
      </c>
      <c r="C1186" s="11">
        <f t="shared" si="63"/>
        <v>-5.1661869366662145</v>
      </c>
    </row>
    <row r="1187" spans="1:3" ht="14" x14ac:dyDescent="0.2">
      <c r="A1187" s="9">
        <v>20.91</v>
      </c>
      <c r="B1187" s="10">
        <f t="shared" si="64"/>
        <v>3.0402275134405423</v>
      </c>
      <c r="C1187" s="11">
        <f t="shared" si="63"/>
        <v>-5.2296953146473335</v>
      </c>
    </row>
    <row r="1188" spans="1:3" ht="14" x14ac:dyDescent="0.2">
      <c r="A1188" s="9">
        <v>142.61000000000001</v>
      </c>
      <c r="B1188" s="10">
        <f t="shared" si="64"/>
        <v>4.9601136317486754</v>
      </c>
      <c r="C1188" s="11">
        <f t="shared" si="63"/>
        <v>-7.0653858101313105</v>
      </c>
    </row>
    <row r="1189" spans="1:3" ht="14" x14ac:dyDescent="0.2">
      <c r="A1189" s="9">
        <v>109.35</v>
      </c>
      <c r="B1189" s="10">
        <f t="shared" si="64"/>
        <v>4.694553747122777</v>
      </c>
      <c r="C1189" s="11">
        <f t="shared" si="63"/>
        <v>-4.6513883607770303</v>
      </c>
    </row>
    <row r="1190" spans="1:3" ht="14" x14ac:dyDescent="0.2">
      <c r="A1190" s="9">
        <v>89.88</v>
      </c>
      <c r="B1190" s="10">
        <f t="shared" si="64"/>
        <v>4.4984754473171282</v>
      </c>
      <c r="C1190" s="11">
        <f t="shared" si="63"/>
        <v>-4.9431277961388727</v>
      </c>
    </row>
    <row r="1191" spans="1:3" ht="14" x14ac:dyDescent="0.2">
      <c r="A1191" s="9">
        <v>55.04</v>
      </c>
      <c r="B1191" s="10">
        <f t="shared" si="64"/>
        <v>4.0080601936250879</v>
      </c>
      <c r="C1191" s="11">
        <f t="shared" si="63"/>
        <v>-5.3228337129381051</v>
      </c>
    </row>
    <row r="1192" spans="1:3" ht="14" x14ac:dyDescent="0.2">
      <c r="A1192" s="9">
        <v>101.71</v>
      </c>
      <c r="B1192" s="10">
        <f t="shared" si="64"/>
        <v>4.622125626637505</v>
      </c>
      <c r="C1192" s="11">
        <f t="shared" si="63"/>
        <v>-3.6243846556714168</v>
      </c>
    </row>
    <row r="1193" spans="1:3" ht="14" x14ac:dyDescent="0.2">
      <c r="A1193" s="9">
        <v>100.87</v>
      </c>
      <c r="B1193" s="10">
        <f t="shared" si="64"/>
        <v>4.6138325590667444</v>
      </c>
      <c r="C1193" s="11">
        <f t="shared" si="63"/>
        <v>-3.5946220034747012</v>
      </c>
    </row>
    <row r="1194" spans="1:3" ht="14" x14ac:dyDescent="0.2">
      <c r="A1194" s="9">
        <v>57.24</v>
      </c>
      <c r="B1194" s="10">
        <f t="shared" si="64"/>
        <v>4.0472529546882505</v>
      </c>
      <c r="C1194" s="11">
        <f t="shared" si="63"/>
        <v>-5.3577227676578723</v>
      </c>
    </row>
    <row r="1195" spans="1:3" ht="14" x14ac:dyDescent="0.2">
      <c r="A1195" s="9">
        <v>58.86</v>
      </c>
      <c r="B1195" s="10">
        <f t="shared" si="64"/>
        <v>4.0751617428053271</v>
      </c>
      <c r="C1195" s="11">
        <f t="shared" si="63"/>
        <v>-5.3844219325988192</v>
      </c>
    </row>
    <row r="1196" spans="1:3" ht="14" x14ac:dyDescent="0.2">
      <c r="A1196" s="9">
        <v>100.82</v>
      </c>
      <c r="B1196" s="10">
        <f t="shared" si="64"/>
        <v>4.6133367486544845</v>
      </c>
      <c r="C1196" s="11">
        <f t="shared" si="63"/>
        <v>-3.5934474644319732</v>
      </c>
    </row>
    <row r="1197" spans="1:3" ht="14" x14ac:dyDescent="0.2">
      <c r="A1197" s="9">
        <v>77.7</v>
      </c>
      <c r="B1197" s="10">
        <f t="shared" si="64"/>
        <v>4.3528552573736015</v>
      </c>
      <c r="C1197" s="11">
        <f t="shared" si="63"/>
        <v>-5.7354914074690599</v>
      </c>
    </row>
    <row r="1198" spans="1:3" ht="14" x14ac:dyDescent="0.2">
      <c r="A1198" s="9">
        <v>5.7</v>
      </c>
      <c r="B1198" s="10">
        <f t="shared" si="64"/>
        <v>1.7404661748405046</v>
      </c>
      <c r="C1198" s="11">
        <f t="shared" si="63"/>
        <v>-4.6361795276592632</v>
      </c>
    </row>
    <row r="1199" spans="1:3" ht="14" x14ac:dyDescent="0.2">
      <c r="A1199" s="9">
        <v>10.97</v>
      </c>
      <c r="B1199" s="10">
        <f t="shared" si="64"/>
        <v>2.3951642742871391</v>
      </c>
      <c r="C1199" s="11">
        <f t="shared" si="63"/>
        <v>-5.170410491674291</v>
      </c>
    </row>
    <row r="1200" spans="1:3" ht="14" x14ac:dyDescent="0.2">
      <c r="A1200" s="9">
        <v>91.43</v>
      </c>
      <c r="B1200" s="10">
        <f t="shared" si="64"/>
        <v>4.515573652176335</v>
      </c>
      <c r="C1200" s="11">
        <f t="shared" si="63"/>
        <v>-4.5969726584848472</v>
      </c>
    </row>
    <row r="1201" spans="1:3" ht="14" x14ac:dyDescent="0.2">
      <c r="A1201" s="9">
        <v>98.97</v>
      </c>
      <c r="B1201" s="10">
        <f t="shared" si="64"/>
        <v>4.5948167739086001</v>
      </c>
      <c r="C1201" s="11">
        <f t="shared" si="63"/>
        <v>-3.5984116599348099</v>
      </c>
    </row>
    <row r="1202" spans="1:3" ht="14" x14ac:dyDescent="0.2">
      <c r="A1202" s="9">
        <v>32.82</v>
      </c>
      <c r="B1202" s="10">
        <f t="shared" si="64"/>
        <v>3.4910380856619447</v>
      </c>
      <c r="C1202" s="11">
        <f t="shared" si="63"/>
        <v>-5.1259106794739902</v>
      </c>
    </row>
    <row r="1203" spans="1:3" ht="14" x14ac:dyDescent="0.2">
      <c r="A1203" s="9">
        <v>102.22</v>
      </c>
      <c r="B1203" s="10">
        <f t="shared" si="64"/>
        <v>4.6271273533401338</v>
      </c>
      <c r="C1203" s="11">
        <f t="shared" si="63"/>
        <v>-3.6515471164016171</v>
      </c>
    </row>
    <row r="1204" spans="1:3" ht="14" x14ac:dyDescent="0.2">
      <c r="A1204" s="9">
        <v>103</v>
      </c>
      <c r="B1204" s="10">
        <f t="shared" si="64"/>
        <v>4.6347289882296359</v>
      </c>
      <c r="C1204" s="11">
        <f t="shared" si="63"/>
        <v>-3.7060273031512572</v>
      </c>
    </row>
    <row r="1205" spans="1:3" ht="14" x14ac:dyDescent="0.2">
      <c r="A1205" s="9">
        <v>34.94</v>
      </c>
      <c r="B1205" s="10">
        <f t="shared" si="64"/>
        <v>3.5536323047059106</v>
      </c>
      <c r="C1205" s="11">
        <f t="shared" si="63"/>
        <v>-5.1263249448934385</v>
      </c>
    </row>
    <row r="1206" spans="1:3" ht="14" x14ac:dyDescent="0.2">
      <c r="A1206" s="9">
        <v>49.2</v>
      </c>
      <c r="B1206" s="10">
        <f t="shared" si="64"/>
        <v>3.8958936234982624</v>
      </c>
      <c r="C1206" s="11">
        <f t="shared" si="63"/>
        <v>-5.2395241467862803</v>
      </c>
    </row>
    <row r="1207" spans="1:3" ht="14" x14ac:dyDescent="0.2">
      <c r="A1207" s="9">
        <v>101.66</v>
      </c>
      <c r="B1207" s="10">
        <f t="shared" si="64"/>
        <v>4.6216339120187566</v>
      </c>
      <c r="C1207" s="11">
        <f t="shared" si="63"/>
        <v>-3.6220879955224614</v>
      </c>
    </row>
    <row r="1208" spans="1:3" ht="14" x14ac:dyDescent="0.2">
      <c r="A1208" s="9">
        <v>27.9</v>
      </c>
      <c r="B1208" s="10">
        <f t="shared" si="64"/>
        <v>3.3286266888273199</v>
      </c>
      <c r="C1208" s="11">
        <f t="shared" si="63"/>
        <v>-5.1473651448215634</v>
      </c>
    </row>
    <row r="1209" spans="1:3" ht="14" x14ac:dyDescent="0.2">
      <c r="A1209" s="9">
        <v>24.06</v>
      </c>
      <c r="B1209" s="10">
        <f t="shared" si="64"/>
        <v>3.1805507105465329</v>
      </c>
      <c r="C1209" s="11">
        <f t="shared" si="63"/>
        <v>-5.1867201062685053</v>
      </c>
    </row>
    <row r="1210" spans="1:3" ht="14" x14ac:dyDescent="0.2">
      <c r="A1210" s="9">
        <v>130.13</v>
      </c>
      <c r="B1210" s="10">
        <f t="shared" si="64"/>
        <v>4.8685339507886658</v>
      </c>
      <c r="C1210" s="11">
        <f t="shared" si="63"/>
        <v>-6.814437071572403</v>
      </c>
    </row>
    <row r="1211" spans="1:3" ht="14" x14ac:dyDescent="0.2">
      <c r="A1211" s="9">
        <v>56.39</v>
      </c>
      <c r="B1211" s="10">
        <f t="shared" si="64"/>
        <v>4.0322918378190904</v>
      </c>
      <c r="C1211" s="11">
        <f t="shared" si="63"/>
        <v>-5.3440466817238521</v>
      </c>
    </row>
    <row r="1212" spans="1:3" ht="14" x14ac:dyDescent="0.2">
      <c r="A1212" s="9">
        <v>1.06</v>
      </c>
      <c r="B1212" s="10">
        <f t="shared" si="64"/>
        <v>5.8268908123975824E-2</v>
      </c>
      <c r="C1212" s="11">
        <f t="shared" si="63"/>
        <v>-3.8023528222477982</v>
      </c>
    </row>
    <row r="1213" spans="1:3" ht="14" x14ac:dyDescent="0.2">
      <c r="A1213" s="9">
        <v>112.79</v>
      </c>
      <c r="B1213" s="10">
        <f t="shared" si="64"/>
        <v>4.7255276826518253</v>
      </c>
      <c r="C1213" s="11">
        <f t="shared" si="63"/>
        <v>-5.3923413132764519</v>
      </c>
    </row>
    <row r="1214" spans="1:3" ht="14" x14ac:dyDescent="0.2">
      <c r="A1214" s="9">
        <v>98.8</v>
      </c>
      <c r="B1214" s="10">
        <f t="shared" si="64"/>
        <v>4.5930976047538223</v>
      </c>
      <c r="C1214" s="11">
        <f t="shared" si="63"/>
        <v>-3.6036779185800429</v>
      </c>
    </row>
    <row r="1215" spans="1:3" ht="14" x14ac:dyDescent="0.2">
      <c r="A1215" s="9">
        <v>57.32</v>
      </c>
      <c r="B1215" s="10">
        <f t="shared" si="64"/>
        <v>4.048649602959971</v>
      </c>
      <c r="C1215" s="11">
        <f t="shared" si="63"/>
        <v>-5.359022083005148</v>
      </c>
    </row>
    <row r="1216" spans="1:3" ht="14" x14ac:dyDescent="0.2">
      <c r="A1216" s="9">
        <v>89.62</v>
      </c>
      <c r="B1216" s="10">
        <f t="shared" si="64"/>
        <v>4.4955785093579967</v>
      </c>
      <c r="C1216" s="11">
        <f t="shared" si="63"/>
        <v>-5.0010251057929072</v>
      </c>
    </row>
    <row r="1217" spans="1:3" ht="14" x14ac:dyDescent="0.2">
      <c r="A1217" s="9">
        <v>65.930000000000007</v>
      </c>
      <c r="B1217" s="10">
        <f t="shared" si="64"/>
        <v>4.1885935731252086</v>
      </c>
      <c r="C1217" s="11">
        <f t="shared" si="63"/>
        <v>-5.5090297633686509</v>
      </c>
    </row>
    <row r="1218" spans="1:3" ht="14" x14ac:dyDescent="0.2">
      <c r="A1218" s="9">
        <v>119.37</v>
      </c>
      <c r="B1218" s="10">
        <f t="shared" si="64"/>
        <v>4.7822279131069472</v>
      </c>
      <c r="C1218" s="11">
        <f t="shared" ref="C1218:C1281" si="65">LN((NORMDIST(B1218,$F$45,$G$45,0)*$H$45+NORMDIST(B1218,$F$46,$G$46,0)*$H$46+NORMDIST(B1218,$F$47,$G$47,0)*$H$47)/A1218)</f>
        <v>-6.4332324493173587</v>
      </c>
    </row>
    <row r="1219" spans="1:3" ht="14" x14ac:dyDescent="0.2">
      <c r="A1219" s="9">
        <v>58.72</v>
      </c>
      <c r="B1219" s="10">
        <f t="shared" ref="B1219:B1282" si="66">LN(A1219)</f>
        <v>4.0727803843062604</v>
      </c>
      <c r="C1219" s="11">
        <f t="shared" si="65"/>
        <v>-5.382083259566703</v>
      </c>
    </row>
    <row r="1220" spans="1:3" ht="14" x14ac:dyDescent="0.2">
      <c r="A1220" s="9">
        <v>100.09</v>
      </c>
      <c r="B1220" s="10">
        <f t="shared" si="66"/>
        <v>4.6060697812309277</v>
      </c>
      <c r="C1220" s="11">
        <f t="shared" si="65"/>
        <v>-3.5840661053914515</v>
      </c>
    </row>
    <row r="1221" spans="1:3" ht="14" x14ac:dyDescent="0.2">
      <c r="A1221" s="9">
        <v>72.400000000000006</v>
      </c>
      <c r="B1221" s="10">
        <f t="shared" si="66"/>
        <v>4.282206299391671</v>
      </c>
      <c r="C1221" s="11">
        <f t="shared" si="65"/>
        <v>-5.6315902781605676</v>
      </c>
    </row>
    <row r="1222" spans="1:3" ht="14" x14ac:dyDescent="0.2">
      <c r="A1222" s="9">
        <v>129.47999999999999</v>
      </c>
      <c r="B1222" s="10">
        <f t="shared" si="66"/>
        <v>4.8635264290580436</v>
      </c>
      <c r="C1222" s="11">
        <f t="shared" si="65"/>
        <v>-6.8009218905937088</v>
      </c>
    </row>
    <row r="1223" spans="1:3" ht="14" x14ac:dyDescent="0.2">
      <c r="A1223" s="9">
        <v>88.5</v>
      </c>
      <c r="B1223" s="10">
        <f t="shared" si="66"/>
        <v>4.4830025520138834</v>
      </c>
      <c r="C1223" s="11">
        <f t="shared" si="65"/>
        <v>-5.2399067155474111</v>
      </c>
    </row>
    <row r="1224" spans="1:3" ht="14" x14ac:dyDescent="0.2">
      <c r="A1224" s="9">
        <v>118.49</v>
      </c>
      <c r="B1224" s="10">
        <f t="shared" si="66"/>
        <v>4.7748285688286485</v>
      </c>
      <c r="C1224" s="11">
        <f t="shared" si="65"/>
        <v>-6.3512000730564351</v>
      </c>
    </row>
    <row r="1225" spans="1:3" ht="14" x14ac:dyDescent="0.2">
      <c r="A1225" s="9">
        <v>60.22</v>
      </c>
      <c r="B1225" s="10">
        <f t="shared" si="66"/>
        <v>4.0980045230535875</v>
      </c>
      <c r="C1225" s="11">
        <f t="shared" si="65"/>
        <v>-5.4074311321841444</v>
      </c>
    </row>
    <row r="1226" spans="1:3" ht="14" x14ac:dyDescent="0.2">
      <c r="A1226" s="9">
        <v>31.45</v>
      </c>
      <c r="B1226" s="10">
        <f t="shared" si="66"/>
        <v>3.4483989831464497</v>
      </c>
      <c r="C1226" s="11">
        <f t="shared" si="65"/>
        <v>-5.1286227422685098</v>
      </c>
    </row>
    <row r="1227" spans="1:3" ht="14" x14ac:dyDescent="0.2">
      <c r="A1227" s="9">
        <v>3.5</v>
      </c>
      <c r="B1227" s="10">
        <f t="shared" si="66"/>
        <v>1.2527629684953681</v>
      </c>
      <c r="C1227" s="11">
        <f t="shared" si="65"/>
        <v>-4.2607096229599319</v>
      </c>
    </row>
    <row r="1228" spans="1:3" ht="14" x14ac:dyDescent="0.2">
      <c r="A1228" s="9">
        <v>140.12</v>
      </c>
      <c r="B1228" s="10">
        <f t="shared" si="66"/>
        <v>4.9424991983292861</v>
      </c>
      <c r="C1228" s="11">
        <f t="shared" si="65"/>
        <v>-7.0158923893769627</v>
      </c>
    </row>
    <row r="1229" spans="1:3" ht="14" x14ac:dyDescent="0.2">
      <c r="A1229" s="9">
        <v>105.53</v>
      </c>
      <c r="B1229" s="10">
        <f t="shared" si="66"/>
        <v>4.6589952726829988</v>
      </c>
      <c r="C1229" s="11">
        <f t="shared" si="65"/>
        <v>-3.9842093075615002</v>
      </c>
    </row>
    <row r="1230" spans="1:3" ht="14" x14ac:dyDescent="0.2">
      <c r="A1230" s="9">
        <v>101.79</v>
      </c>
      <c r="B1230" s="10">
        <f t="shared" si="66"/>
        <v>4.6229118674642482</v>
      </c>
      <c r="C1230" s="11">
        <f t="shared" si="65"/>
        <v>-3.6281960952477212</v>
      </c>
    </row>
    <row r="1231" spans="1:3" ht="14" x14ac:dyDescent="0.2">
      <c r="A1231" s="9">
        <v>15.7</v>
      </c>
      <c r="B1231" s="10">
        <f t="shared" si="66"/>
        <v>2.7536607123542622</v>
      </c>
      <c r="C1231" s="11">
        <f t="shared" si="65"/>
        <v>-5.2799676556930777</v>
      </c>
    </row>
    <row r="1232" spans="1:3" ht="14" x14ac:dyDescent="0.2">
      <c r="A1232" s="9">
        <v>135.35</v>
      </c>
      <c r="B1232" s="10">
        <f t="shared" si="66"/>
        <v>4.9078640160603104</v>
      </c>
      <c r="C1232" s="11">
        <f t="shared" si="65"/>
        <v>-6.9204474820417703</v>
      </c>
    </row>
    <row r="1233" spans="1:3" ht="14" x14ac:dyDescent="0.2">
      <c r="A1233" s="9">
        <v>146.33000000000001</v>
      </c>
      <c r="B1233" s="10">
        <f t="shared" si="66"/>
        <v>4.9858643451043356</v>
      </c>
      <c r="C1233" s="11">
        <f t="shared" si="65"/>
        <v>-7.138910786200622</v>
      </c>
    </row>
    <row r="1234" spans="1:3" ht="14" x14ac:dyDescent="0.2">
      <c r="A1234" s="9">
        <v>30.81</v>
      </c>
      <c r="B1234" s="10">
        <f t="shared" si="66"/>
        <v>3.4278393126085764</v>
      </c>
      <c r="C1234" s="11">
        <f t="shared" si="65"/>
        <v>-5.1307324434164654</v>
      </c>
    </row>
    <row r="1235" spans="1:3" ht="14" x14ac:dyDescent="0.2">
      <c r="A1235" s="9">
        <v>5.96</v>
      </c>
      <c r="B1235" s="10">
        <f t="shared" si="66"/>
        <v>1.7850704810772584</v>
      </c>
      <c r="C1235" s="11">
        <f t="shared" si="65"/>
        <v>-4.6746470329563294</v>
      </c>
    </row>
    <row r="1236" spans="1:3" ht="14" x14ac:dyDescent="0.2">
      <c r="A1236" s="9">
        <v>136.79</v>
      </c>
      <c r="B1236" s="10">
        <f t="shared" si="66"/>
        <v>4.9184469031013531</v>
      </c>
      <c r="C1236" s="11">
        <f t="shared" si="65"/>
        <v>-6.9493529934921963</v>
      </c>
    </row>
    <row r="1237" spans="1:3" ht="14" x14ac:dyDescent="0.2">
      <c r="A1237" s="9">
        <v>103.15</v>
      </c>
      <c r="B1237" s="10">
        <f t="shared" si="66"/>
        <v>4.6361842395172612</v>
      </c>
      <c r="C1237" s="11">
        <f t="shared" si="65"/>
        <v>-3.7182623409901394</v>
      </c>
    </row>
    <row r="1238" spans="1:3" ht="14" x14ac:dyDescent="0.2">
      <c r="A1238" s="9">
        <v>7.8</v>
      </c>
      <c r="B1238" s="10">
        <f t="shared" si="66"/>
        <v>2.0541237336955462</v>
      </c>
      <c r="C1238" s="11">
        <f t="shared" si="65"/>
        <v>-4.9107979222133302</v>
      </c>
    </row>
    <row r="1239" spans="1:3" ht="14" x14ac:dyDescent="0.2">
      <c r="A1239" s="9">
        <v>94.51</v>
      </c>
      <c r="B1239" s="10">
        <f t="shared" si="66"/>
        <v>4.5487056490069646</v>
      </c>
      <c r="C1239" s="11">
        <f t="shared" si="65"/>
        <v>-4.0101043913518826</v>
      </c>
    </row>
    <row r="1240" spans="1:3" ht="14" x14ac:dyDescent="0.2">
      <c r="A1240" s="9">
        <v>7.74</v>
      </c>
      <c r="B1240" s="10">
        <f t="shared" si="66"/>
        <v>2.046401687601636</v>
      </c>
      <c r="C1240" s="11">
        <f t="shared" si="65"/>
        <v>-4.9040998918469114</v>
      </c>
    </row>
    <row r="1241" spans="1:3" ht="14" x14ac:dyDescent="0.2">
      <c r="A1241" s="9">
        <v>102.16</v>
      </c>
      <c r="B1241" s="10">
        <f t="shared" si="66"/>
        <v>4.6265402117242838</v>
      </c>
      <c r="C1241" s="11">
        <f t="shared" si="65"/>
        <v>-3.6480004904663961</v>
      </c>
    </row>
    <row r="1242" spans="1:3" ht="14" x14ac:dyDescent="0.2">
      <c r="A1242" s="9">
        <v>21.44</v>
      </c>
      <c r="B1242" s="10">
        <f t="shared" si="66"/>
        <v>3.0652583362026014</v>
      </c>
      <c r="C1242" s="11">
        <f t="shared" si="65"/>
        <v>-5.2221970211383404</v>
      </c>
    </row>
    <row r="1243" spans="1:3" ht="14" x14ac:dyDescent="0.2">
      <c r="A1243" s="9">
        <v>104.89</v>
      </c>
      <c r="B1243" s="10">
        <f t="shared" si="66"/>
        <v>4.6529121819735124</v>
      </c>
      <c r="C1243" s="11">
        <f t="shared" si="65"/>
        <v>-3.8998872818926316</v>
      </c>
    </row>
    <row r="1244" spans="1:3" ht="14" x14ac:dyDescent="0.2">
      <c r="A1244" s="9">
        <v>15.17</v>
      </c>
      <c r="B1244" s="10">
        <f t="shared" si="66"/>
        <v>2.7193197933604409</v>
      </c>
      <c r="C1244" s="11">
        <f t="shared" si="65"/>
        <v>-5.2789165223021124</v>
      </c>
    </row>
    <row r="1245" spans="1:3" ht="14" x14ac:dyDescent="0.2">
      <c r="A1245" s="9">
        <v>63.9</v>
      </c>
      <c r="B1245" s="10">
        <f t="shared" si="66"/>
        <v>4.1573193613834887</v>
      </c>
      <c r="C1245" s="11">
        <f t="shared" si="65"/>
        <v>-5.4720767702904016</v>
      </c>
    </row>
    <row r="1246" spans="1:3" ht="14" x14ac:dyDescent="0.2">
      <c r="A1246" s="9">
        <v>0.55000000000000004</v>
      </c>
      <c r="B1246" s="10">
        <f t="shared" si="66"/>
        <v>-0.59783700075562041</v>
      </c>
      <c r="C1246" s="11">
        <f t="shared" si="65"/>
        <v>-3.8414956871697399</v>
      </c>
    </row>
    <row r="1247" spans="1:3" ht="14" x14ac:dyDescent="0.2">
      <c r="A1247" s="9">
        <v>3.7</v>
      </c>
      <c r="B1247" s="10">
        <f t="shared" si="66"/>
        <v>1.3083328196501789</v>
      </c>
      <c r="C1247" s="11">
        <f t="shared" si="65"/>
        <v>-4.2984801981911236</v>
      </c>
    </row>
    <row r="1248" spans="1:3" ht="14" x14ac:dyDescent="0.2">
      <c r="A1248" s="9">
        <v>103.62</v>
      </c>
      <c r="B1248" s="10">
        <f t="shared" si="66"/>
        <v>4.640730361386642</v>
      </c>
      <c r="C1248" s="11">
        <f t="shared" si="65"/>
        <v>-3.760193877748955</v>
      </c>
    </row>
    <row r="1249" spans="1:3" ht="14" x14ac:dyDescent="0.2">
      <c r="A1249" s="9">
        <v>127</v>
      </c>
      <c r="B1249" s="10">
        <f t="shared" si="66"/>
        <v>4.8441870864585912</v>
      </c>
      <c r="C1249" s="11">
        <f t="shared" si="65"/>
        <v>-6.7472730621579382</v>
      </c>
    </row>
    <row r="1250" spans="1:3" ht="14" x14ac:dyDescent="0.2">
      <c r="A1250" s="9">
        <v>20.83</v>
      </c>
      <c r="B1250" s="10">
        <f t="shared" si="66"/>
        <v>3.0363942552728806</v>
      </c>
      <c r="C1250" s="11">
        <f t="shared" si="65"/>
        <v>-5.2308243169586381</v>
      </c>
    </row>
    <row r="1251" spans="1:3" ht="14" x14ac:dyDescent="0.2">
      <c r="A1251" s="9">
        <v>22.6</v>
      </c>
      <c r="B1251" s="10">
        <f t="shared" si="66"/>
        <v>3.1179499062782403</v>
      </c>
      <c r="C1251" s="11">
        <f t="shared" si="65"/>
        <v>-5.2059705002843595</v>
      </c>
    </row>
    <row r="1252" spans="1:3" ht="14" x14ac:dyDescent="0.2">
      <c r="A1252" s="9">
        <v>132.72</v>
      </c>
      <c r="B1252" s="10">
        <f t="shared" si="66"/>
        <v>4.8882416458821893</v>
      </c>
      <c r="C1252" s="11">
        <f t="shared" si="65"/>
        <v>-6.8673811544340282</v>
      </c>
    </row>
    <row r="1253" spans="1:3" ht="14" x14ac:dyDescent="0.2">
      <c r="A1253" s="9">
        <v>95.54</v>
      </c>
      <c r="B1253" s="10">
        <f t="shared" si="66"/>
        <v>4.5595450079618161</v>
      </c>
      <c r="C1253" s="11">
        <f t="shared" si="65"/>
        <v>-3.8649201086303053</v>
      </c>
    </row>
    <row r="1254" spans="1:3" ht="14" x14ac:dyDescent="0.2">
      <c r="A1254" s="9">
        <v>102.08</v>
      </c>
      <c r="B1254" s="10">
        <f t="shared" si="66"/>
        <v>4.6257568195964796</v>
      </c>
      <c r="C1254" s="11">
        <f t="shared" si="65"/>
        <v>-3.6434165876211702</v>
      </c>
    </row>
    <row r="1255" spans="1:3" ht="14" x14ac:dyDescent="0.2">
      <c r="A1255" s="9">
        <v>100.38</v>
      </c>
      <c r="B1255" s="10">
        <f t="shared" si="66"/>
        <v>4.6089629842267872</v>
      </c>
      <c r="C1255" s="11">
        <f t="shared" si="65"/>
        <v>-3.586044283592519</v>
      </c>
    </row>
    <row r="1256" spans="1:3" ht="14" x14ac:dyDescent="0.2">
      <c r="A1256" s="9">
        <v>21.78</v>
      </c>
      <c r="B1256" s="10">
        <f t="shared" si="66"/>
        <v>3.0809921175048145</v>
      </c>
      <c r="C1256" s="11">
        <f t="shared" si="65"/>
        <v>-5.217395312523144</v>
      </c>
    </row>
    <row r="1257" spans="1:3" ht="14" x14ac:dyDescent="0.2">
      <c r="A1257" s="9">
        <v>148.31</v>
      </c>
      <c r="B1257" s="10">
        <f t="shared" si="66"/>
        <v>4.9993046777538712</v>
      </c>
      <c r="C1257" s="11">
        <f t="shared" si="65"/>
        <v>-7.1778383126073741</v>
      </c>
    </row>
    <row r="1258" spans="1:3" ht="14" x14ac:dyDescent="0.2">
      <c r="A1258" s="9">
        <v>25.83</v>
      </c>
      <c r="B1258" s="10">
        <f t="shared" si="66"/>
        <v>3.2515366071077492</v>
      </c>
      <c r="C1258" s="11">
        <f t="shared" si="65"/>
        <v>-5.1662642713931826</v>
      </c>
    </row>
    <row r="1259" spans="1:3" ht="14" x14ac:dyDescent="0.2">
      <c r="A1259" s="9">
        <v>93.04</v>
      </c>
      <c r="B1259" s="10">
        <f t="shared" si="66"/>
        <v>4.5330295082104088</v>
      </c>
      <c r="C1259" s="11">
        <f t="shared" si="65"/>
        <v>-4.2651135153206798</v>
      </c>
    </row>
    <row r="1260" spans="1:3" ht="14" x14ac:dyDescent="0.2">
      <c r="A1260" s="9">
        <v>102.76</v>
      </c>
      <c r="B1260" s="10">
        <f t="shared" si="66"/>
        <v>4.6323961722416831</v>
      </c>
      <c r="C1260" s="11">
        <f t="shared" si="65"/>
        <v>-3.6876215657664653</v>
      </c>
    </row>
    <row r="1261" spans="1:3" ht="14" x14ac:dyDescent="0.2">
      <c r="A1261" s="9">
        <v>97.35</v>
      </c>
      <c r="B1261" s="10">
        <f t="shared" si="66"/>
        <v>4.5783127318182082</v>
      </c>
      <c r="C1261" s="11">
        <f t="shared" si="65"/>
        <v>-3.682174974865609</v>
      </c>
    </row>
    <row r="1262" spans="1:3" ht="14" x14ac:dyDescent="0.2">
      <c r="A1262" s="9">
        <v>117.97</v>
      </c>
      <c r="B1262" s="10">
        <f t="shared" si="66"/>
        <v>4.770430354853751</v>
      </c>
      <c r="C1262" s="11">
        <f t="shared" si="65"/>
        <v>-6.2944340318285912</v>
      </c>
    </row>
    <row r="1263" spans="1:3" ht="14" x14ac:dyDescent="0.2">
      <c r="A1263" s="9">
        <v>15.44</v>
      </c>
      <c r="B1263" s="10">
        <f t="shared" si="66"/>
        <v>2.73696154459663</v>
      </c>
      <c r="C1263" s="11">
        <f t="shared" si="65"/>
        <v>-5.2796955784054198</v>
      </c>
    </row>
    <row r="1264" spans="1:3" ht="14" x14ac:dyDescent="0.2">
      <c r="A1264" s="9">
        <v>92.68</v>
      </c>
      <c r="B1264" s="10">
        <f t="shared" si="66"/>
        <v>4.5291526995641753</v>
      </c>
      <c r="C1264" s="11">
        <f t="shared" si="65"/>
        <v>-4.3352152104983457</v>
      </c>
    </row>
    <row r="1265" spans="1:3" ht="14" x14ac:dyDescent="0.2">
      <c r="A1265" s="9">
        <v>95.96</v>
      </c>
      <c r="B1265" s="10">
        <f t="shared" si="66"/>
        <v>4.5639314379714939</v>
      </c>
      <c r="C1265" s="11">
        <f t="shared" si="65"/>
        <v>-3.8141799767322406</v>
      </c>
    </row>
    <row r="1266" spans="1:3" ht="14" x14ac:dyDescent="0.2">
      <c r="A1266" s="9">
        <v>3.28</v>
      </c>
      <c r="B1266" s="10">
        <f t="shared" si="66"/>
        <v>1.1878434223960523</v>
      </c>
      <c r="C1266" s="11">
        <f t="shared" si="65"/>
        <v>-4.2183778376742165</v>
      </c>
    </row>
    <row r="1267" spans="1:3" ht="14" x14ac:dyDescent="0.2">
      <c r="A1267" s="9">
        <v>76.73</v>
      </c>
      <c r="B1267" s="10">
        <f t="shared" si="66"/>
        <v>4.3402927661895738</v>
      </c>
      <c r="C1267" s="11">
        <f t="shared" si="65"/>
        <v>-5.7165125345943997</v>
      </c>
    </row>
    <row r="1268" spans="1:3" ht="14" x14ac:dyDescent="0.2">
      <c r="A1268" s="9">
        <v>100.37</v>
      </c>
      <c r="B1268" s="10">
        <f t="shared" si="66"/>
        <v>4.608863357825709</v>
      </c>
      <c r="C1268" s="11">
        <f t="shared" si="65"/>
        <v>-3.585937538656621</v>
      </c>
    </row>
    <row r="1269" spans="1:3" ht="14" x14ac:dyDescent="0.2">
      <c r="A1269" s="9">
        <v>122.1</v>
      </c>
      <c r="B1269" s="10">
        <f t="shared" si="66"/>
        <v>4.8048403811166587</v>
      </c>
      <c r="C1269" s="11">
        <f t="shared" si="65"/>
        <v>-6.6006892886502966</v>
      </c>
    </row>
    <row r="1270" spans="1:3" ht="14" x14ac:dyDescent="0.2">
      <c r="A1270" s="9">
        <v>37.880000000000003</v>
      </c>
      <c r="B1270" s="10">
        <f t="shared" si="66"/>
        <v>3.6344232683178777</v>
      </c>
      <c r="C1270" s="11">
        <f t="shared" si="65"/>
        <v>-5.1353421148399034</v>
      </c>
    </row>
    <row r="1271" spans="1:3" ht="14" x14ac:dyDescent="0.2">
      <c r="A1271" s="9">
        <v>94.22</v>
      </c>
      <c r="B1271" s="10">
        <f t="shared" si="66"/>
        <v>4.5456324732718949</v>
      </c>
      <c r="C1271" s="11">
        <f t="shared" si="65"/>
        <v>-4.0561369303293207</v>
      </c>
    </row>
    <row r="1272" spans="1:3" ht="14" x14ac:dyDescent="0.2">
      <c r="A1272" s="9">
        <v>16.62</v>
      </c>
      <c r="B1272" s="10">
        <f t="shared" si="66"/>
        <v>2.8106067894273021</v>
      </c>
      <c r="C1272" s="11">
        <f t="shared" si="65"/>
        <v>-5.2776550864394824</v>
      </c>
    </row>
    <row r="1273" spans="1:3" ht="14" x14ac:dyDescent="0.2">
      <c r="A1273" s="9">
        <v>95.52</v>
      </c>
      <c r="B1273" s="10">
        <f t="shared" si="66"/>
        <v>4.5593356496442921</v>
      </c>
      <c r="C1273" s="11">
        <f t="shared" si="65"/>
        <v>-3.8674602799435673</v>
      </c>
    </row>
    <row r="1274" spans="1:3" ht="14" x14ac:dyDescent="0.2">
      <c r="A1274" s="9">
        <v>133.97</v>
      </c>
      <c r="B1274" s="10">
        <f t="shared" si="66"/>
        <v>4.8976158942888945</v>
      </c>
      <c r="C1274" s="11">
        <f t="shared" si="65"/>
        <v>-6.8926560605832297</v>
      </c>
    </row>
    <row r="1275" spans="1:3" ht="14" x14ac:dyDescent="0.2">
      <c r="A1275" s="9">
        <v>44.25</v>
      </c>
      <c r="B1275" s="10">
        <f t="shared" si="66"/>
        <v>3.7898553714539385</v>
      </c>
      <c r="C1275" s="11">
        <f t="shared" si="65"/>
        <v>-5.1826373689346523</v>
      </c>
    </row>
    <row r="1276" spans="1:3" ht="14" x14ac:dyDescent="0.2">
      <c r="A1276" s="9">
        <v>74.72</v>
      </c>
      <c r="B1276" s="10">
        <f t="shared" si="66"/>
        <v>4.3137477939205873</v>
      </c>
      <c r="C1276" s="11">
        <f t="shared" si="65"/>
        <v>-5.6769282653603188</v>
      </c>
    </row>
    <row r="1277" spans="1:3" ht="14" x14ac:dyDescent="0.2">
      <c r="A1277" s="9">
        <v>99.15</v>
      </c>
      <c r="B1277" s="10">
        <f t="shared" si="66"/>
        <v>4.5966338549658055</v>
      </c>
      <c r="C1277" s="11">
        <f t="shared" si="65"/>
        <v>-3.5937285095859766</v>
      </c>
    </row>
    <row r="1278" spans="1:3" ht="14" x14ac:dyDescent="0.2">
      <c r="A1278" s="9">
        <v>98.18</v>
      </c>
      <c r="B1278" s="10">
        <f t="shared" si="66"/>
        <v>4.5868025286299066</v>
      </c>
      <c r="C1278" s="11">
        <f t="shared" si="65"/>
        <v>-3.6298625639424853</v>
      </c>
    </row>
    <row r="1279" spans="1:3" ht="14" x14ac:dyDescent="0.2">
      <c r="A1279" s="9">
        <v>34.06</v>
      </c>
      <c r="B1279" s="10">
        <f t="shared" si="66"/>
        <v>3.5281236752345424</v>
      </c>
      <c r="C1279" s="11">
        <f t="shared" si="65"/>
        <v>-5.1254966873876286</v>
      </c>
    </row>
    <row r="1280" spans="1:3" ht="14" x14ac:dyDescent="0.2">
      <c r="A1280" s="9">
        <v>107.74</v>
      </c>
      <c r="B1280" s="10">
        <f t="shared" si="66"/>
        <v>4.6797209172523875</v>
      </c>
      <c r="C1280" s="11">
        <f t="shared" si="65"/>
        <v>-4.339787554825957</v>
      </c>
    </row>
    <row r="1281" spans="1:3" ht="14" x14ac:dyDescent="0.2">
      <c r="A1281" s="9">
        <v>83.8</v>
      </c>
      <c r="B1281" s="10">
        <f t="shared" si="66"/>
        <v>4.4284330074880369</v>
      </c>
      <c r="C1281" s="11">
        <f t="shared" si="65"/>
        <v>-5.7804740396765393</v>
      </c>
    </row>
    <row r="1282" spans="1:3" ht="14" x14ac:dyDescent="0.2">
      <c r="A1282" s="9">
        <v>141.41999999999999</v>
      </c>
      <c r="B1282" s="10">
        <f t="shared" si="66"/>
        <v>4.9517341861760951</v>
      </c>
      <c r="C1282" s="11">
        <f t="shared" ref="C1282:C1311" si="67">LN((NORMDIST(B1282,$F$45,$G$45,0)*$H$45+NORMDIST(B1282,$F$46,$G$46,0)*$H$46+NORMDIST(B1282,$F$47,$G$47,0)*$H$47)/A1282)</f>
        <v>-7.0417600431870655</v>
      </c>
    </row>
    <row r="1283" spans="1:3" ht="14" x14ac:dyDescent="0.2">
      <c r="A1283" s="9">
        <v>98.93</v>
      </c>
      <c r="B1283" s="10">
        <f t="shared" ref="B1283:B1311" si="68">LN(A1283)</f>
        <v>4.5944125293351314</v>
      </c>
      <c r="C1283" s="11">
        <f t="shared" si="67"/>
        <v>-3.5995769850208732</v>
      </c>
    </row>
    <row r="1284" spans="1:3" ht="14" x14ac:dyDescent="0.2">
      <c r="A1284" s="9">
        <v>56.95</v>
      </c>
      <c r="B1284" s="10">
        <f t="shared" si="68"/>
        <v>4.0421736898931915</v>
      </c>
      <c r="C1284" s="11">
        <f t="shared" si="67"/>
        <v>-5.3530300827968302</v>
      </c>
    </row>
    <row r="1285" spans="1:3" ht="14" x14ac:dyDescent="0.2">
      <c r="A1285" s="9">
        <v>53.68</v>
      </c>
      <c r="B1285" s="10">
        <f t="shared" si="68"/>
        <v>3.9830404926634264</v>
      </c>
      <c r="C1285" s="11">
        <f t="shared" si="67"/>
        <v>-5.3021401924617644</v>
      </c>
    </row>
    <row r="1286" spans="1:3" ht="14" x14ac:dyDescent="0.2">
      <c r="A1286" s="9">
        <v>85.06</v>
      </c>
      <c r="B1286" s="10">
        <f t="shared" si="68"/>
        <v>4.4433568898254876</v>
      </c>
      <c r="C1286" s="11">
        <f t="shared" si="67"/>
        <v>-5.7198259086616643</v>
      </c>
    </row>
    <row r="1287" spans="1:3" ht="14" x14ac:dyDescent="0.2">
      <c r="A1287" s="9">
        <v>96.54</v>
      </c>
      <c r="B1287" s="10">
        <f t="shared" si="68"/>
        <v>4.5699574302323471</v>
      </c>
      <c r="C1287" s="11">
        <f t="shared" si="67"/>
        <v>-3.7523551861635704</v>
      </c>
    </row>
    <row r="1288" spans="1:3" ht="14" x14ac:dyDescent="0.2">
      <c r="A1288" s="9">
        <v>127</v>
      </c>
      <c r="B1288" s="10">
        <f t="shared" si="68"/>
        <v>4.8441870864585912</v>
      </c>
      <c r="C1288" s="11">
        <f t="shared" si="67"/>
        <v>-6.7472730621579382</v>
      </c>
    </row>
    <row r="1289" spans="1:3" ht="14" x14ac:dyDescent="0.2">
      <c r="A1289" s="9">
        <v>61.73</v>
      </c>
      <c r="B1289" s="10">
        <f t="shared" si="68"/>
        <v>4.1227700364058046</v>
      </c>
      <c r="C1289" s="11">
        <f t="shared" si="67"/>
        <v>-5.433559603710659</v>
      </c>
    </row>
    <row r="1290" spans="1:3" ht="14" x14ac:dyDescent="0.2">
      <c r="A1290" s="9">
        <v>4.9000000000000004</v>
      </c>
      <c r="B1290" s="10">
        <f t="shared" si="68"/>
        <v>1.589235205116581</v>
      </c>
      <c r="C1290" s="11">
        <f t="shared" si="67"/>
        <v>-4.5099541188521144</v>
      </c>
    </row>
    <row r="1291" spans="1:3" ht="14" x14ac:dyDescent="0.2">
      <c r="A1291" s="9">
        <v>96.35</v>
      </c>
      <c r="B1291" s="10">
        <f t="shared" si="68"/>
        <v>4.5679873948603751</v>
      </c>
      <c r="C1291" s="11">
        <f t="shared" si="67"/>
        <v>-3.7715487009553512</v>
      </c>
    </row>
    <row r="1292" spans="1:3" ht="14" x14ac:dyDescent="0.2">
      <c r="A1292" s="9">
        <v>98.76</v>
      </c>
      <c r="B1292" s="10">
        <f t="shared" si="68"/>
        <v>4.5926926644769788</v>
      </c>
      <c r="C1292" s="11">
        <f t="shared" si="67"/>
        <v>-3.6050363595205397</v>
      </c>
    </row>
    <row r="1293" spans="1:3" ht="14" x14ac:dyDescent="0.2">
      <c r="A1293" s="9">
        <v>97.62</v>
      </c>
      <c r="B1293" s="10">
        <f t="shared" si="68"/>
        <v>4.5810823904590015</v>
      </c>
      <c r="C1293" s="11">
        <f t="shared" si="67"/>
        <v>-3.6629819881669521</v>
      </c>
    </row>
    <row r="1294" spans="1:3" ht="14" x14ac:dyDescent="0.2">
      <c r="A1294" s="9">
        <v>39.659999999999997</v>
      </c>
      <c r="B1294" s="10">
        <f t="shared" si="68"/>
        <v>3.6803431230916499</v>
      </c>
      <c r="C1294" s="11">
        <f t="shared" si="67"/>
        <v>-5.1450575047500742</v>
      </c>
    </row>
    <row r="1295" spans="1:3" ht="14" x14ac:dyDescent="0.2">
      <c r="A1295" s="9">
        <v>13.34</v>
      </c>
      <c r="B1295" s="10">
        <f t="shared" si="68"/>
        <v>2.5907670404874779</v>
      </c>
      <c r="C1295" s="11">
        <f t="shared" si="67"/>
        <v>-5.2571969805380379</v>
      </c>
    </row>
    <row r="1296" spans="1:3" ht="14" x14ac:dyDescent="0.2">
      <c r="A1296" s="9">
        <v>135.62</v>
      </c>
      <c r="B1296" s="10">
        <f t="shared" si="68"/>
        <v>4.9098568572556962</v>
      </c>
      <c r="C1296" s="11">
        <f t="shared" si="67"/>
        <v>-6.9258739897700865</v>
      </c>
    </row>
    <row r="1297" spans="1:3" ht="14" x14ac:dyDescent="0.2">
      <c r="A1297" s="9">
        <v>7.33</v>
      </c>
      <c r="B1297" s="10">
        <f t="shared" si="68"/>
        <v>1.9919755158985601</v>
      </c>
      <c r="C1297" s="11">
        <f t="shared" si="67"/>
        <v>-4.8565164368641254</v>
      </c>
    </row>
    <row r="1298" spans="1:3" ht="14" x14ac:dyDescent="0.2">
      <c r="A1298" s="9">
        <v>97.6</v>
      </c>
      <c r="B1298" s="10">
        <f t="shared" si="68"/>
        <v>4.580877493419047</v>
      </c>
      <c r="C1298" s="11">
        <f t="shared" si="67"/>
        <v>-3.6643316683465872</v>
      </c>
    </row>
    <row r="1299" spans="1:3" ht="14" x14ac:dyDescent="0.2">
      <c r="A1299" s="9">
        <v>5.7</v>
      </c>
      <c r="B1299" s="10">
        <f t="shared" si="68"/>
        <v>1.7404661748405046</v>
      </c>
      <c r="C1299" s="11">
        <f t="shared" si="67"/>
        <v>-4.6361795276592632</v>
      </c>
    </row>
    <row r="1300" spans="1:3" ht="14" x14ac:dyDescent="0.2">
      <c r="A1300" s="9">
        <v>104.81</v>
      </c>
      <c r="B1300" s="10">
        <f t="shared" si="68"/>
        <v>4.6521491871820864</v>
      </c>
      <c r="C1300" s="11">
        <f t="shared" si="67"/>
        <v>-3.8899862771932971</v>
      </c>
    </row>
    <row r="1301" spans="1:3" ht="14" x14ac:dyDescent="0.2">
      <c r="A1301" s="9">
        <v>100.85</v>
      </c>
      <c r="B1301" s="10">
        <f t="shared" si="68"/>
        <v>4.6136342644002211</v>
      </c>
      <c r="C1301" s="11">
        <f t="shared" si="67"/>
        <v>-3.5941440641780922</v>
      </c>
    </row>
    <row r="1302" spans="1:3" ht="14" x14ac:dyDescent="0.2">
      <c r="A1302" s="9">
        <v>22.11</v>
      </c>
      <c r="B1302" s="10">
        <f t="shared" si="68"/>
        <v>3.096029994869355</v>
      </c>
      <c r="C1302" s="11">
        <f t="shared" si="67"/>
        <v>-5.2127631631917213</v>
      </c>
    </row>
    <row r="1303" spans="1:3" ht="14" x14ac:dyDescent="0.2">
      <c r="A1303" s="9">
        <v>29.95</v>
      </c>
      <c r="B1303" s="10">
        <f t="shared" si="68"/>
        <v>3.3995293245614584</v>
      </c>
      <c r="C1303" s="11">
        <f t="shared" si="67"/>
        <v>-5.1344359545081666</v>
      </c>
    </row>
    <row r="1304" spans="1:3" ht="14" x14ac:dyDescent="0.2">
      <c r="A1304" s="9">
        <v>115.24</v>
      </c>
      <c r="B1304" s="10">
        <f t="shared" si="68"/>
        <v>4.7470169102163275</v>
      </c>
      <c r="C1304" s="11">
        <f t="shared" si="67"/>
        <v>-5.8868160857587197</v>
      </c>
    </row>
    <row r="1305" spans="1:3" ht="14" x14ac:dyDescent="0.2">
      <c r="A1305" s="9">
        <v>105.58</v>
      </c>
      <c r="B1305" s="10">
        <f t="shared" si="68"/>
        <v>4.6594689593954701</v>
      </c>
      <c r="C1305" s="11">
        <f t="shared" si="67"/>
        <v>-3.9911727274802802</v>
      </c>
    </row>
    <row r="1306" spans="1:3" ht="14" x14ac:dyDescent="0.2">
      <c r="A1306" s="9">
        <v>105.49</v>
      </c>
      <c r="B1306" s="10">
        <f t="shared" si="68"/>
        <v>4.6586161616937174</v>
      </c>
      <c r="C1306" s="11">
        <f t="shared" si="67"/>
        <v>-3.9786771848254827</v>
      </c>
    </row>
    <row r="1307" spans="1:3" ht="14" x14ac:dyDescent="0.2">
      <c r="A1307" s="9">
        <v>86.92</v>
      </c>
      <c r="B1307" s="10">
        <f t="shared" si="68"/>
        <v>4.4649881553882294</v>
      </c>
      <c r="C1307" s="11">
        <f t="shared" si="67"/>
        <v>-5.5192376259067197</v>
      </c>
    </row>
    <row r="1308" spans="1:3" ht="14" x14ac:dyDescent="0.2">
      <c r="A1308" s="9">
        <v>82.08</v>
      </c>
      <c r="B1308" s="10">
        <f t="shared" si="68"/>
        <v>4.4076943814224592</v>
      </c>
      <c r="C1308" s="11">
        <f t="shared" si="67"/>
        <v>-5.7998776179469749</v>
      </c>
    </row>
    <row r="1309" spans="1:3" ht="14" x14ac:dyDescent="0.2">
      <c r="A1309" s="9">
        <v>105.62</v>
      </c>
      <c r="B1309" s="10">
        <f t="shared" si="68"/>
        <v>4.6598477472787874</v>
      </c>
      <c r="C1309" s="11">
        <f t="shared" si="67"/>
        <v>-3.9967819430225773</v>
      </c>
    </row>
    <row r="1310" spans="1:3" ht="14" x14ac:dyDescent="0.2">
      <c r="A1310" s="9">
        <v>6.22</v>
      </c>
      <c r="B1310" s="10">
        <f t="shared" si="68"/>
        <v>1.827769906751088</v>
      </c>
      <c r="C1310" s="11">
        <f t="shared" si="67"/>
        <v>-4.7118577453268351</v>
      </c>
    </row>
    <row r="1311" spans="1:3" ht="14" x14ac:dyDescent="0.2">
      <c r="A1311" s="9">
        <v>22.95</v>
      </c>
      <c r="B1311" s="10">
        <f t="shared" si="68"/>
        <v>3.133317936506554</v>
      </c>
      <c r="C1311" s="11">
        <f t="shared" si="67"/>
        <v>-5.2012032558689265</v>
      </c>
    </row>
  </sheetData>
  <mergeCells count="3">
    <mergeCell ref="E1:F1"/>
    <mergeCell ref="G1:H1"/>
    <mergeCell ref="I1:J1"/>
  </mergeCells>
  <pageMargins left="0.3" right="0.3" top="0.60999999999999988" bottom="0.36999999999999988" header="0.10000000000000002" footer="0.10000000000000002"/>
  <pageSetup paperSize="9" pageOrder="overThenDown" orientation="portrait" useFirstPageNumber="1" horizontalDpi="300" verticalDpi="300" r:id="rId1"/>
  <headerFooter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Расщепление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Антонян</dc:creator>
  <cp:lastModifiedBy>Microsoft Office User</cp:lastModifiedBy>
  <cp:revision>2</cp:revision>
  <dcterms:created xsi:type="dcterms:W3CDTF">2021-05-12T13:14:35Z</dcterms:created>
  <dcterms:modified xsi:type="dcterms:W3CDTF">2024-06-02T14:15:14Z</dcterms:modified>
</cp:coreProperties>
</file>