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temev/Desktop/СР1/"/>
    </mc:Choice>
  </mc:AlternateContent>
  <xr:revisionPtr revIDLastSave="0" documentId="13_ncr:1_{5930195C-A4A8-4B47-B71E-506981CF9000}" xr6:coauthVersionLast="47" xr6:coauthVersionMax="47" xr10:uidLastSave="{00000000-0000-0000-0000-000000000000}"/>
  <bookViews>
    <workbookView xWindow="1160" yWindow="500" windowWidth="28800" windowHeight="15960" activeTab="1" xr2:uid="{D7ABCA75-E8BF-1B4F-9620-496E93A3A993}"/>
  </bookViews>
  <sheets>
    <sheet name="2 пункт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U29" i="1"/>
  <c r="V29" i="1" s="1"/>
  <c r="W29" i="1" s="1"/>
  <c r="U24" i="1"/>
  <c r="U55" i="1"/>
  <c r="V55" i="1" s="1"/>
  <c r="W55" i="1" s="1"/>
  <c r="U54" i="1"/>
  <c r="V54" i="1" s="1"/>
  <c r="W54" i="1" s="1"/>
  <c r="U53" i="1"/>
  <c r="V53" i="1" s="1"/>
  <c r="W53" i="1" s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U48" i="1"/>
  <c r="V48" i="1" s="1"/>
  <c r="W48" i="1" s="1"/>
  <c r="U47" i="1"/>
  <c r="V47" i="1" s="1"/>
  <c r="W47" i="1" s="1"/>
  <c r="U46" i="1"/>
  <c r="V46" i="1" s="1"/>
  <c r="W46" i="1" s="1"/>
  <c r="U45" i="1"/>
  <c r="V45" i="1" s="1"/>
  <c r="W45" i="1" s="1"/>
  <c r="U44" i="1"/>
  <c r="V44" i="1" s="1"/>
  <c r="W44" i="1" s="1"/>
  <c r="U43" i="1"/>
  <c r="U42" i="1"/>
  <c r="V42" i="1" s="1"/>
  <c r="W42" i="1" s="1"/>
  <c r="U41" i="1"/>
  <c r="V41" i="1" s="1"/>
  <c r="W41" i="1" s="1"/>
  <c r="U40" i="1"/>
  <c r="V40" i="1" s="1"/>
  <c r="W40" i="1" s="1"/>
  <c r="U39" i="1"/>
  <c r="V39" i="1" s="1"/>
  <c r="W39" i="1" s="1"/>
  <c r="U38" i="1"/>
  <c r="V38" i="1" s="1"/>
  <c r="W38" i="1" s="1"/>
  <c r="U37" i="1"/>
  <c r="V37" i="1" s="1"/>
  <c r="W37" i="1" s="1"/>
  <c r="U36" i="1"/>
  <c r="V36" i="1" s="1"/>
  <c r="W36" i="1" s="1"/>
  <c r="U35" i="1"/>
  <c r="V35" i="1" s="1"/>
  <c r="W35" i="1" s="1"/>
  <c r="U34" i="1"/>
  <c r="V34" i="1" s="1"/>
  <c r="W34" i="1" s="1"/>
  <c r="U33" i="1"/>
  <c r="V33" i="1" s="1"/>
  <c r="W33" i="1" s="1"/>
  <c r="U32" i="1"/>
  <c r="V32" i="1" s="1"/>
  <c r="W32" i="1" s="1"/>
  <c r="U31" i="1"/>
  <c r="V31" i="1" s="1"/>
  <c r="W31" i="1" s="1"/>
  <c r="U30" i="1"/>
  <c r="V30" i="1" s="1"/>
  <c r="W30" i="1" s="1"/>
  <c r="U28" i="1"/>
  <c r="V28" i="1" s="1"/>
  <c r="U27" i="1"/>
  <c r="V27" i="1" s="1"/>
  <c r="W27" i="1" s="1"/>
  <c r="U26" i="1"/>
  <c r="V26" i="1" s="1"/>
  <c r="W26" i="1" s="1"/>
  <c r="U25" i="1"/>
  <c r="V25" i="1" s="1"/>
  <c r="W25" i="1" s="1"/>
  <c r="V24" i="1"/>
  <c r="W24" i="1" s="1"/>
  <c r="J34" i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39" i="1"/>
  <c r="I38" i="1"/>
  <c r="I37" i="1"/>
  <c r="J37" i="1" s="1"/>
  <c r="K37" i="1" s="1"/>
  <c r="I36" i="1"/>
  <c r="I35" i="1"/>
  <c r="I34" i="1"/>
  <c r="I33" i="1"/>
  <c r="I32" i="1"/>
  <c r="I31" i="1"/>
  <c r="I30" i="1"/>
  <c r="I29" i="1"/>
  <c r="J29" i="1" s="1"/>
  <c r="K29" i="1" s="1"/>
  <c r="I28" i="1"/>
  <c r="J28" i="1" s="1"/>
  <c r="K28" i="1" s="1"/>
  <c r="I27" i="1"/>
  <c r="I26" i="1"/>
  <c r="I25" i="1"/>
  <c r="I24" i="1"/>
  <c r="J24" i="1" s="1"/>
  <c r="K24" i="1" s="1"/>
  <c r="V43" i="1" l="1"/>
  <c r="W43" i="1" s="1"/>
  <c r="J36" i="1"/>
  <c r="K36" i="1" s="1"/>
  <c r="W28" i="1"/>
  <c r="J35" i="1"/>
  <c r="K35" i="1" s="1"/>
  <c r="J33" i="1"/>
  <c r="K33" i="1" s="1"/>
  <c r="J27" i="1"/>
  <c r="K27" i="1" s="1"/>
  <c r="J26" i="1"/>
  <c r="K26" i="1" s="1"/>
  <c r="K34" i="1"/>
  <c r="J25" i="1"/>
  <c r="K25" i="1" s="1"/>
  <c r="J31" i="1"/>
  <c r="K31" i="1" s="1"/>
  <c r="J39" i="1"/>
  <c r="K39" i="1" s="1"/>
  <c r="J32" i="1"/>
  <c r="K32" i="1" s="1"/>
  <c r="J30" i="1"/>
  <c r="K30" i="1" s="1"/>
  <c r="J38" i="1"/>
  <c r="K38" i="1" s="1"/>
</calcChain>
</file>

<file path=xl/sharedStrings.xml><?xml version="1.0" encoding="utf-8"?>
<sst xmlns="http://schemas.openxmlformats.org/spreadsheetml/2006/main" count="87" uniqueCount="31">
  <si>
    <t>t</t>
  </si>
  <si>
    <t>yt</t>
  </si>
  <si>
    <t>yt-1</t>
  </si>
  <si>
    <t>Прирост</t>
  </si>
  <si>
    <t>Темп Прироста</t>
  </si>
  <si>
    <t>-</t>
  </si>
  <si>
    <t>Год</t>
  </si>
  <si>
    <t>Значение показателя</t>
  </si>
  <si>
    <t>США</t>
  </si>
  <si>
    <t>ВР</t>
  </si>
  <si>
    <t>Тест</t>
  </si>
  <si>
    <t>Нулевая гипотеза</t>
  </si>
  <si>
    <t>Вывод</t>
  </si>
  <si>
    <t>y</t>
  </si>
  <si>
    <t>Δ y</t>
  </si>
  <si>
    <t>Япония</t>
  </si>
  <si>
    <t>ADF (с трендом)</t>
  </si>
  <si>
    <t>Ряд нестационарен (есть корень)</t>
  </si>
  <si>
    <t>Не стационарен</t>
  </si>
  <si>
    <t>PP (с трендом)</t>
  </si>
  <si>
    <t>KPSS (с трендом)</t>
  </si>
  <si>
    <t>Ряд стационарен по тренду</t>
  </si>
  <si>
    <t>Статистика критерия</t>
  </si>
  <si>
    <t>p-value</t>
  </si>
  <si>
    <t>0.01323</t>
  </si>
  <si>
    <t>0.1</t>
  </si>
  <si>
    <t>-3.3577</t>
  </si>
  <si>
    <t>-5.843</t>
  </si>
  <si>
    <t>0.0659</t>
  </si>
  <si>
    <t>Стационарен</t>
  </si>
  <si>
    <t>Почти Стационарен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</si>
</sst>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D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4"/>
          <c:order val="0"/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 пункт'!$A$2:$A$34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'2 пункт'!$B$2:$B$34</c:f>
              <c:numCache>
                <c:formatCode>0.00</c:formatCode>
                <c:ptCount val="33"/>
                <c:pt idx="0">
                  <c:v>9.2503795593970608</c:v>
                </c:pt>
                <c:pt idx="1">
                  <c:v>9.6318723385253602</c:v>
                </c:pt>
                <c:pt idx="2">
                  <c:v>9.1523301523445593</c:v>
                </c:pt>
                <c:pt idx="3">
                  <c:v>9.3384983715179608</c:v>
                </c:pt>
                <c:pt idx="4">
                  <c:v>8.7865210262322098</c:v>
                </c:pt>
                <c:pt idx="5">
                  <c:v>8.0557543658886104</c:v>
                </c:pt>
                <c:pt idx="6">
                  <c:v>7.2528057005361903</c:v>
                </c:pt>
                <c:pt idx="7">
                  <c:v>6.6581827371857596</c:v>
                </c:pt>
                <c:pt idx="8">
                  <c:v>6.14734210977422</c:v>
                </c:pt>
                <c:pt idx="9">
                  <c:v>5.5677217397732202</c:v>
                </c:pt>
                <c:pt idx="10">
                  <c:v>5.5370794695653398</c:v>
                </c:pt>
                <c:pt idx="11">
                  <c:v>6.6951682155034096</c:v>
                </c:pt>
                <c:pt idx="12">
                  <c:v>5.6530426261010396</c:v>
                </c:pt>
                <c:pt idx="13">
                  <c:v>5.7011170189813871</c:v>
                </c:pt>
                <c:pt idx="14">
                  <c:v>5.5152862564293725</c:v>
                </c:pt>
                <c:pt idx="15">
                  <c:v>5.660824047543068</c:v>
                </c:pt>
                <c:pt idx="16">
                  <c:v>5.7941913638299098</c:v>
                </c:pt>
                <c:pt idx="17">
                  <c:v>5.6744501146668496</c:v>
                </c:pt>
                <c:pt idx="18">
                  <c:v>5.3988858080154403</c:v>
                </c:pt>
                <c:pt idx="19">
                  <c:v>4.9992946235203002</c:v>
                </c:pt>
                <c:pt idx="20">
                  <c:v>4.7328065179380703</c:v>
                </c:pt>
                <c:pt idx="21">
                  <c:v>4.6675463170958302</c:v>
                </c:pt>
                <c:pt idx="22">
                  <c:v>4.6847305843716196</c:v>
                </c:pt>
                <c:pt idx="23">
                  <c:v>4.4731392486561203</c:v>
                </c:pt>
                <c:pt idx="24">
                  <c:v>4.3835734874357302</c:v>
                </c:pt>
                <c:pt idx="25">
                  <c:v>4.8701961264898301</c:v>
                </c:pt>
                <c:pt idx="26">
                  <c:v>5.2898202615952403</c:v>
                </c:pt>
                <c:pt idx="27">
                  <c:v>5.2058270422904798</c:v>
                </c:pt>
                <c:pt idx="28">
                  <c:v>4.8869370157491101</c:v>
                </c:pt>
                <c:pt idx="29">
                  <c:v>4.9347217852541601</c:v>
                </c:pt>
                <c:pt idx="30">
                  <c:v>6.3546559374581202</c:v>
                </c:pt>
                <c:pt idx="31">
                  <c:v>6.7797219850088801</c:v>
                </c:pt>
                <c:pt idx="32">
                  <c:v>6.5126742979419898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20-2743-9141-8F60E8FCC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82672"/>
        <c:axId val="1005284320"/>
      </c:lineChart>
      <c:dateAx>
        <c:axId val="10052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284320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005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убийств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282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'2 пункт'!$D$2:$D$34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'2 пункт'!$E$2:$E$34</c:f>
              <c:numCache>
                <c:formatCode>0.00</c:formatCode>
                <c:ptCount val="33"/>
                <c:pt idx="0">
                  <c:v>0.54781303897869305</c:v>
                </c:pt>
                <c:pt idx="1">
                  <c:v>0.51578066666878997</c:v>
                </c:pt>
                <c:pt idx="2">
                  <c:v>0.54106764746500302</c:v>
                </c:pt>
                <c:pt idx="3">
                  <c:v>0.57273329105093096</c:v>
                </c:pt>
                <c:pt idx="4">
                  <c:v>0.599424390556901</c:v>
                </c:pt>
                <c:pt idx="5">
                  <c:v>0.57609982250316705</c:v>
                </c:pt>
                <c:pt idx="6">
                  <c:v>0.51756176778206897</c:v>
                </c:pt>
                <c:pt idx="7">
                  <c:v>0.56230529139812502</c:v>
                </c:pt>
                <c:pt idx="8">
                  <c:v>0.61241012693713104</c:v>
                </c:pt>
                <c:pt idx="9">
                  <c:v>0.58043448107627404</c:v>
                </c:pt>
                <c:pt idx="10">
                  <c:v>0.533741479197123</c:v>
                </c:pt>
                <c:pt idx="11">
                  <c:v>0.54769698994849503</c:v>
                </c:pt>
                <c:pt idx="12">
                  <c:v>0.51927841510705497</c:v>
                </c:pt>
                <c:pt idx="13">
                  <c:v>0.54593339676003705</c:v>
                </c:pt>
                <c:pt idx="14">
                  <c:v>0.54688085681818899</c:v>
                </c:pt>
                <c:pt idx="15">
                  <c:v>0.50268412016681896</c:v>
                </c:pt>
                <c:pt idx="16">
                  <c:v>0.48360414937828999</c:v>
                </c:pt>
                <c:pt idx="17">
                  <c:v>0.448130523589302</c:v>
                </c:pt>
                <c:pt idx="18">
                  <c:v>0.51031559273975402</c:v>
                </c:pt>
                <c:pt idx="19">
                  <c:v>0.39471897372255499</c:v>
                </c:pt>
                <c:pt idx="20">
                  <c:v>0.36275617460741899</c:v>
                </c:pt>
                <c:pt idx="21">
                  <c:v>0.34505254469128199</c:v>
                </c:pt>
                <c:pt idx="22">
                  <c:v>0.33534413441093203</c:v>
                </c:pt>
                <c:pt idx="23">
                  <c:v>0.28968794192458303</c:v>
                </c:pt>
                <c:pt idx="24">
                  <c:v>0.30983647383910101</c:v>
                </c:pt>
                <c:pt idx="25">
                  <c:v>0.28520723753042798</c:v>
                </c:pt>
                <c:pt idx="26">
                  <c:v>0.28468082690594898</c:v>
                </c:pt>
                <c:pt idx="27">
                  <c:v>0.24082221425952399</c:v>
                </c:pt>
                <c:pt idx="28">
                  <c:v>0.26317151259777</c:v>
                </c:pt>
                <c:pt idx="29">
                  <c:v>0.25177699407606202</c:v>
                </c:pt>
                <c:pt idx="30">
                  <c:v>0.251772416452194</c:v>
                </c:pt>
                <c:pt idx="31">
                  <c:v>0.22676758529711499</c:v>
                </c:pt>
                <c:pt idx="32">
                  <c:v>0.23120447981800099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4-5749-8192-FED598B4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82672"/>
        <c:axId val="1005284320"/>
      </c:lineChart>
      <c:dateAx>
        <c:axId val="10052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284320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005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убийств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282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165100</xdr:rowOff>
    </xdr:from>
    <xdr:to>
      <xdr:col>16</xdr:col>
      <xdr:colOff>800100</xdr:colOff>
      <xdr:row>19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6B34BE-F754-CF4C-97CC-2B38FA52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</xdr:colOff>
      <xdr:row>0</xdr:row>
      <xdr:rowOff>177800</xdr:rowOff>
    </xdr:from>
    <xdr:to>
      <xdr:col>29</xdr:col>
      <xdr:colOff>8465</xdr:colOff>
      <xdr:row>20</xdr:row>
      <xdr:rowOff>8466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7013AD-520D-3242-95B7-66559621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B8D6-B2A5-4244-99E9-41F07BBE2823}">
  <dimension ref="A1:W64"/>
  <sheetViews>
    <sheetView topLeftCell="F1" zoomScale="84" workbookViewId="0">
      <selection activeCell="E2" sqref="E2:E34"/>
    </sheetView>
  </sheetViews>
  <sheetFormatPr baseColWidth="10" defaultRowHeight="16" x14ac:dyDescent="0.2"/>
  <cols>
    <col min="2" max="2" width="19.6640625" bestFit="1" customWidth="1"/>
    <col min="5" max="5" width="19.6640625" bestFit="1" customWidth="1"/>
    <col min="10" max="10" width="8.5" bestFit="1" customWidth="1"/>
    <col min="11" max="11" width="14" bestFit="1" customWidth="1"/>
    <col min="12" max="12" width="12.33203125" bestFit="1" customWidth="1"/>
    <col min="13" max="13" width="19.1640625" bestFit="1" customWidth="1"/>
    <col min="23" max="23" width="14.33203125" bestFit="1" customWidth="1"/>
  </cols>
  <sheetData>
    <row r="1" spans="1:5" ht="17" thickBot="1" x14ac:dyDescent="0.25">
      <c r="A1" s="11" t="s">
        <v>6</v>
      </c>
      <c r="B1" s="1" t="s">
        <v>7</v>
      </c>
      <c r="C1" s="27"/>
      <c r="D1" s="11" t="s">
        <v>6</v>
      </c>
      <c r="E1" s="1" t="s">
        <v>7</v>
      </c>
    </row>
    <row r="2" spans="1:5" x14ac:dyDescent="0.2">
      <c r="A2" s="28">
        <v>1990</v>
      </c>
      <c r="B2" s="29">
        <v>9.2503795593970608</v>
      </c>
      <c r="C2" s="27"/>
      <c r="D2" s="28">
        <v>1990</v>
      </c>
      <c r="E2" s="29">
        <v>0.54781303897869305</v>
      </c>
    </row>
    <row r="3" spans="1:5" x14ac:dyDescent="0.2">
      <c r="A3" s="30">
        <v>1991</v>
      </c>
      <c r="B3" s="31">
        <v>9.6318723385253602</v>
      </c>
      <c r="C3" s="27"/>
      <c r="D3" s="30">
        <v>1991</v>
      </c>
      <c r="E3" s="31">
        <v>0.51578066666878997</v>
      </c>
    </row>
    <row r="4" spans="1:5" x14ac:dyDescent="0.2">
      <c r="A4" s="30">
        <v>1992</v>
      </c>
      <c r="B4" s="31">
        <v>9.1523301523445593</v>
      </c>
      <c r="C4" s="27"/>
      <c r="D4" s="30">
        <v>1992</v>
      </c>
      <c r="E4" s="31">
        <v>0.54106764746500302</v>
      </c>
    </row>
    <row r="5" spans="1:5" x14ac:dyDescent="0.2">
      <c r="A5" s="30">
        <v>1993</v>
      </c>
      <c r="B5" s="31">
        <v>9.3384983715179608</v>
      </c>
      <c r="C5" s="27"/>
      <c r="D5" s="30">
        <v>1993</v>
      </c>
      <c r="E5" s="31">
        <v>0.57273329105093096</v>
      </c>
    </row>
    <row r="6" spans="1:5" x14ac:dyDescent="0.2">
      <c r="A6" s="30">
        <v>1994</v>
      </c>
      <c r="B6" s="31">
        <v>8.7865210262322098</v>
      </c>
      <c r="C6" s="27"/>
      <c r="D6" s="30">
        <v>1994</v>
      </c>
      <c r="E6" s="31">
        <v>0.599424390556901</v>
      </c>
    </row>
    <row r="7" spans="1:5" x14ac:dyDescent="0.2">
      <c r="A7" s="30">
        <v>1995</v>
      </c>
      <c r="B7" s="31">
        <v>8.0557543658886104</v>
      </c>
      <c r="C7" s="27"/>
      <c r="D7" s="30">
        <v>1995</v>
      </c>
      <c r="E7" s="31">
        <v>0.57609982250316705</v>
      </c>
    </row>
    <row r="8" spans="1:5" x14ac:dyDescent="0.2">
      <c r="A8" s="30">
        <v>1996</v>
      </c>
      <c r="B8" s="31">
        <v>7.2528057005361903</v>
      </c>
      <c r="C8" s="27"/>
      <c r="D8" s="30">
        <v>1996</v>
      </c>
      <c r="E8" s="31">
        <v>0.51756176778206897</v>
      </c>
    </row>
    <row r="9" spans="1:5" x14ac:dyDescent="0.2">
      <c r="A9" s="30">
        <v>1997</v>
      </c>
      <c r="B9" s="31">
        <v>6.6581827371857596</v>
      </c>
      <c r="C9" s="27"/>
      <c r="D9" s="30">
        <v>1997</v>
      </c>
      <c r="E9" s="31">
        <v>0.56230529139812502</v>
      </c>
    </row>
    <row r="10" spans="1:5" x14ac:dyDescent="0.2">
      <c r="A10" s="30">
        <v>1998</v>
      </c>
      <c r="B10" s="31">
        <v>6.14734210977422</v>
      </c>
      <c r="C10" s="27"/>
      <c r="D10" s="30">
        <v>1998</v>
      </c>
      <c r="E10" s="31">
        <v>0.61241012693713104</v>
      </c>
    </row>
    <row r="11" spans="1:5" x14ac:dyDescent="0.2">
      <c r="A11" s="30">
        <v>1999</v>
      </c>
      <c r="B11" s="31">
        <v>5.5677217397732202</v>
      </c>
      <c r="C11" s="27"/>
      <c r="D11" s="30">
        <v>1999</v>
      </c>
      <c r="E11" s="31">
        <v>0.58043448107627404</v>
      </c>
    </row>
    <row r="12" spans="1:5" x14ac:dyDescent="0.2">
      <c r="A12" s="30">
        <v>2000</v>
      </c>
      <c r="B12" s="31">
        <v>5.5370794695653398</v>
      </c>
      <c r="C12" s="27"/>
      <c r="D12" s="30">
        <v>2000</v>
      </c>
      <c r="E12" s="31">
        <v>0.533741479197123</v>
      </c>
    </row>
    <row r="13" spans="1:5" x14ac:dyDescent="0.2">
      <c r="A13" s="30">
        <v>2001</v>
      </c>
      <c r="B13" s="31">
        <v>6.6951682155034096</v>
      </c>
      <c r="C13" s="27"/>
      <c r="D13" s="30">
        <v>2001</v>
      </c>
      <c r="E13" s="31">
        <v>0.54769698994849503</v>
      </c>
    </row>
    <row r="14" spans="1:5" x14ac:dyDescent="0.2">
      <c r="A14" s="30">
        <v>2002</v>
      </c>
      <c r="B14" s="31">
        <v>5.6530426261010396</v>
      </c>
      <c r="C14" s="27"/>
      <c r="D14" s="30">
        <v>2002</v>
      </c>
      <c r="E14" s="31">
        <v>0.51927841510705497</v>
      </c>
    </row>
    <row r="15" spans="1:5" x14ac:dyDescent="0.2">
      <c r="A15" s="30">
        <v>2003</v>
      </c>
      <c r="B15" s="6">
        <v>5.7011170189813871</v>
      </c>
      <c r="C15" s="27"/>
      <c r="D15" s="30">
        <v>2003</v>
      </c>
      <c r="E15" s="31">
        <v>0.54593339676003705</v>
      </c>
    </row>
    <row r="16" spans="1:5" x14ac:dyDescent="0.2">
      <c r="A16" s="30">
        <v>2004</v>
      </c>
      <c r="B16" s="6">
        <v>5.5152862564293725</v>
      </c>
      <c r="C16" s="27"/>
      <c r="D16" s="30">
        <v>2004</v>
      </c>
      <c r="E16" s="31">
        <v>0.54688085681818899</v>
      </c>
    </row>
    <row r="17" spans="1:23" x14ac:dyDescent="0.2">
      <c r="A17" s="30">
        <v>2005</v>
      </c>
      <c r="B17" s="6">
        <v>5.660824047543068</v>
      </c>
      <c r="C17" s="27"/>
      <c r="D17" s="30">
        <v>2005</v>
      </c>
      <c r="E17" s="31">
        <v>0.50268412016681896</v>
      </c>
    </row>
    <row r="18" spans="1:23" x14ac:dyDescent="0.2">
      <c r="A18" s="30">
        <v>2006</v>
      </c>
      <c r="B18" s="31">
        <v>5.7941913638299098</v>
      </c>
      <c r="C18" s="27"/>
      <c r="D18" s="30">
        <v>2006</v>
      </c>
      <c r="E18" s="31">
        <v>0.48360414937828999</v>
      </c>
    </row>
    <row r="19" spans="1:23" x14ac:dyDescent="0.2">
      <c r="A19" s="30">
        <v>2007</v>
      </c>
      <c r="B19" s="31">
        <v>5.6744501146668496</v>
      </c>
      <c r="C19" s="27"/>
      <c r="D19" s="30">
        <v>2007</v>
      </c>
      <c r="E19" s="31">
        <v>0.448130523589302</v>
      </c>
    </row>
    <row r="20" spans="1:23" x14ac:dyDescent="0.2">
      <c r="A20" s="30">
        <v>2008</v>
      </c>
      <c r="B20" s="31">
        <v>5.3988858080154403</v>
      </c>
      <c r="C20" s="27"/>
      <c r="D20" s="30">
        <v>2008</v>
      </c>
      <c r="E20" s="31">
        <v>0.51031559273975402</v>
      </c>
    </row>
    <row r="21" spans="1:23" ht="17" thickBot="1" x14ac:dyDescent="0.25">
      <c r="A21" s="30">
        <v>2009</v>
      </c>
      <c r="B21" s="31">
        <v>4.9992946235203002</v>
      </c>
      <c r="C21" s="27"/>
      <c r="D21" s="30">
        <v>2009</v>
      </c>
      <c r="E21" s="31">
        <v>0.39471897372255499</v>
      </c>
      <c r="L21" s="9"/>
      <c r="M21" s="9"/>
      <c r="N21" s="9"/>
    </row>
    <row r="22" spans="1:23" ht="17" thickBot="1" x14ac:dyDescent="0.25">
      <c r="A22" s="30">
        <v>2010</v>
      </c>
      <c r="B22" s="31">
        <v>4.7328065179380703</v>
      </c>
      <c r="C22" s="27"/>
      <c r="D22" s="30">
        <v>2010</v>
      </c>
      <c r="E22" s="31">
        <v>0.36275617460741899</v>
      </c>
      <c r="G22" s="11" t="s">
        <v>0</v>
      </c>
      <c r="H22" s="1" t="s">
        <v>1</v>
      </c>
      <c r="I22" s="1" t="s">
        <v>2</v>
      </c>
      <c r="J22" s="1" t="s">
        <v>3</v>
      </c>
      <c r="K22" s="2" t="s">
        <v>4</v>
      </c>
      <c r="L22" s="10"/>
      <c r="M22" s="10"/>
      <c r="N22" s="9"/>
      <c r="S22" s="18" t="s">
        <v>0</v>
      </c>
      <c r="T22" s="19" t="s">
        <v>1</v>
      </c>
      <c r="U22" s="19" t="s">
        <v>2</v>
      </c>
      <c r="V22" s="19" t="s">
        <v>3</v>
      </c>
      <c r="W22" s="20" t="s">
        <v>4</v>
      </c>
    </row>
    <row r="23" spans="1:23" x14ac:dyDescent="0.2">
      <c r="A23" s="30">
        <v>2011</v>
      </c>
      <c r="B23" s="31">
        <v>4.6675463170958302</v>
      </c>
      <c r="C23" s="27"/>
      <c r="D23" s="30">
        <v>2011</v>
      </c>
      <c r="E23" s="31">
        <v>0.34505254469128199</v>
      </c>
      <c r="G23" s="12">
        <v>1990</v>
      </c>
      <c r="H23" s="15">
        <v>9.2503795593970608</v>
      </c>
      <c r="I23" s="3" t="s">
        <v>5</v>
      </c>
      <c r="J23" s="3" t="s">
        <v>5</v>
      </c>
      <c r="K23" s="4" t="s">
        <v>5</v>
      </c>
      <c r="L23" s="10"/>
      <c r="M23" s="10"/>
      <c r="N23" s="9"/>
      <c r="S23" s="21">
        <v>1990</v>
      </c>
      <c r="T23" s="26">
        <v>0.54781303897869305</v>
      </c>
      <c r="U23" s="22" t="s">
        <v>5</v>
      </c>
      <c r="V23" s="22" t="s">
        <v>5</v>
      </c>
      <c r="W23" s="23" t="s">
        <v>5</v>
      </c>
    </row>
    <row r="24" spans="1:23" x14ac:dyDescent="0.2">
      <c r="A24" s="30">
        <v>2012</v>
      </c>
      <c r="B24" s="31">
        <v>4.6847305843716196</v>
      </c>
      <c r="C24" s="27"/>
      <c r="D24" s="30">
        <v>2012</v>
      </c>
      <c r="E24" s="31">
        <v>0.33534413441093203</v>
      </c>
      <c r="G24" s="13">
        <v>1991</v>
      </c>
      <c r="H24" s="16">
        <v>9.6318723385253602</v>
      </c>
      <c r="I24" s="5">
        <f>H23</f>
        <v>9.2503795593970608</v>
      </c>
      <c r="J24" s="5">
        <f t="shared" ref="J24:J55" si="0">H24-I24</f>
        <v>0.38149277912829938</v>
      </c>
      <c r="K24" s="6">
        <f t="shared" ref="K24:K55" si="1">J24/I24 * 100</f>
        <v>4.1240770357445209</v>
      </c>
      <c r="L24" s="10"/>
      <c r="M24" s="10"/>
      <c r="N24" s="9"/>
      <c r="S24" s="13">
        <v>1991</v>
      </c>
      <c r="T24" s="16">
        <v>0.51578066666878997</v>
      </c>
      <c r="U24" s="16">
        <f>T23</f>
        <v>0.54781303897869305</v>
      </c>
      <c r="V24" s="16">
        <f t="shared" ref="V24:V55" si="2">T24-U24</f>
        <v>-3.2032372309903079E-2</v>
      </c>
      <c r="W24" s="24">
        <f t="shared" ref="W24:W55" si="3">V24/U24 * 100</f>
        <v>-5.8473183423348498</v>
      </c>
    </row>
    <row r="25" spans="1:23" x14ac:dyDescent="0.2">
      <c r="A25" s="30">
        <v>2013</v>
      </c>
      <c r="B25" s="31">
        <v>4.4731392486561203</v>
      </c>
      <c r="C25" s="27"/>
      <c r="D25" s="30">
        <v>2013</v>
      </c>
      <c r="E25" s="31">
        <v>0.28968794192458303</v>
      </c>
      <c r="G25" s="13">
        <v>1992</v>
      </c>
      <c r="H25" s="16">
        <v>9.1523301523445593</v>
      </c>
      <c r="I25" s="5">
        <f t="shared" ref="I25:I41" si="4">H24</f>
        <v>9.6318723385253602</v>
      </c>
      <c r="J25" s="5">
        <f t="shared" si="0"/>
        <v>-0.47954218618080091</v>
      </c>
      <c r="K25" s="6">
        <f t="shared" si="1"/>
        <v>-4.9787016410375182</v>
      </c>
      <c r="L25" s="10"/>
      <c r="M25" s="10"/>
      <c r="N25" s="9"/>
      <c r="S25" s="13">
        <v>1992</v>
      </c>
      <c r="T25" s="16">
        <v>0.54106764746500302</v>
      </c>
      <c r="U25" s="16">
        <f t="shared" ref="U25:U39" si="5">T24</f>
        <v>0.51578066666878997</v>
      </c>
      <c r="V25" s="16">
        <f t="shared" si="2"/>
        <v>2.5286980796213054E-2</v>
      </c>
      <c r="W25" s="24">
        <f t="shared" si="3"/>
        <v>4.902661621563098</v>
      </c>
    </row>
    <row r="26" spans="1:23" x14ac:dyDescent="0.2">
      <c r="A26" s="30">
        <v>2014</v>
      </c>
      <c r="B26" s="31">
        <v>4.3835734874357302</v>
      </c>
      <c r="C26" s="27"/>
      <c r="D26" s="30">
        <v>2014</v>
      </c>
      <c r="E26" s="31">
        <v>0.30983647383910101</v>
      </c>
      <c r="G26" s="13">
        <v>1993</v>
      </c>
      <c r="H26" s="16">
        <v>9.3384983715179608</v>
      </c>
      <c r="I26" s="5">
        <f t="shared" si="4"/>
        <v>9.1523301523445593</v>
      </c>
      <c r="J26" s="5">
        <f t="shared" si="0"/>
        <v>0.18616821917340154</v>
      </c>
      <c r="K26" s="6">
        <f t="shared" si="1"/>
        <v>2.0341073374162608</v>
      </c>
      <c r="L26" s="10"/>
      <c r="M26" s="10"/>
      <c r="N26" s="9"/>
      <c r="S26" s="13">
        <v>1993</v>
      </c>
      <c r="T26" s="16">
        <v>0.57273329105093096</v>
      </c>
      <c r="U26" s="16">
        <f t="shared" si="5"/>
        <v>0.54106764746500302</v>
      </c>
      <c r="V26" s="16">
        <f t="shared" si="2"/>
        <v>3.1665643585927938E-2</v>
      </c>
      <c r="W26" s="24">
        <f t="shared" si="3"/>
        <v>5.8524370722010532</v>
      </c>
    </row>
    <row r="27" spans="1:23" x14ac:dyDescent="0.2">
      <c r="A27" s="30">
        <v>2015</v>
      </c>
      <c r="B27" s="31">
        <v>4.8701961264898301</v>
      </c>
      <c r="C27" s="27"/>
      <c r="D27" s="30">
        <v>2015</v>
      </c>
      <c r="E27" s="31">
        <v>0.28520723753042798</v>
      </c>
      <c r="G27" s="13">
        <v>1994</v>
      </c>
      <c r="H27" s="16">
        <v>8.7865210262322098</v>
      </c>
      <c r="I27" s="5">
        <f t="shared" si="4"/>
        <v>9.3384983715179608</v>
      </c>
      <c r="J27" s="5">
        <f t="shared" si="0"/>
        <v>-0.55197734528575104</v>
      </c>
      <c r="K27" s="6">
        <f t="shared" si="1"/>
        <v>-5.910771982027212</v>
      </c>
      <c r="L27" s="10"/>
      <c r="M27" s="10"/>
      <c r="N27" s="9"/>
      <c r="S27" s="13">
        <v>1994</v>
      </c>
      <c r="T27" s="16">
        <v>0.599424390556901</v>
      </c>
      <c r="U27" s="16">
        <f t="shared" si="5"/>
        <v>0.57273329105093096</v>
      </c>
      <c r="V27" s="16">
        <f t="shared" si="2"/>
        <v>2.669109950597004E-2</v>
      </c>
      <c r="W27" s="24">
        <f t="shared" si="3"/>
        <v>4.6603017360826868</v>
      </c>
    </row>
    <row r="28" spans="1:23" x14ac:dyDescent="0.2">
      <c r="A28" s="30">
        <v>2016</v>
      </c>
      <c r="B28" s="31">
        <v>5.2898202615952403</v>
      </c>
      <c r="C28" s="27"/>
      <c r="D28" s="30">
        <v>2016</v>
      </c>
      <c r="E28" s="31">
        <v>0.28468082690594898</v>
      </c>
      <c r="G28" s="13">
        <v>1995</v>
      </c>
      <c r="H28" s="16">
        <v>8.0557543658886104</v>
      </c>
      <c r="I28" s="5">
        <f t="shared" si="4"/>
        <v>8.7865210262322098</v>
      </c>
      <c r="J28" s="5">
        <f t="shared" si="0"/>
        <v>-0.73076666034359938</v>
      </c>
      <c r="K28" s="6">
        <f t="shared" si="1"/>
        <v>-8.3169056121517411</v>
      </c>
      <c r="L28" s="10"/>
      <c r="M28" s="10"/>
      <c r="N28" s="9"/>
      <c r="S28" s="13">
        <v>1995</v>
      </c>
      <c r="T28" s="16">
        <v>0.57609982250316705</v>
      </c>
      <c r="U28" s="16">
        <f t="shared" si="5"/>
        <v>0.599424390556901</v>
      </c>
      <c r="V28" s="16">
        <f t="shared" si="2"/>
        <v>-2.3324568053733952E-2</v>
      </c>
      <c r="W28" s="24">
        <f t="shared" si="3"/>
        <v>-3.891160990640377</v>
      </c>
    </row>
    <row r="29" spans="1:23" x14ac:dyDescent="0.2">
      <c r="A29" s="30">
        <v>2017</v>
      </c>
      <c r="B29" s="31">
        <v>5.2058270422904798</v>
      </c>
      <c r="C29" s="27"/>
      <c r="D29" s="30">
        <v>2017</v>
      </c>
      <c r="E29" s="31">
        <v>0.24082221425952399</v>
      </c>
      <c r="G29" s="13">
        <v>1996</v>
      </c>
      <c r="H29" s="16">
        <v>7.2528057005361903</v>
      </c>
      <c r="I29" s="5">
        <f t="shared" si="4"/>
        <v>8.0557543658886104</v>
      </c>
      <c r="J29" s="5">
        <f t="shared" si="0"/>
        <v>-0.80294866535242004</v>
      </c>
      <c r="K29" s="6">
        <f t="shared" si="1"/>
        <v>-9.9673926100879662</v>
      </c>
      <c r="L29" s="10"/>
      <c r="M29" s="10"/>
      <c r="N29" s="9"/>
      <c r="S29" s="13">
        <v>1996</v>
      </c>
      <c r="T29" s="16">
        <v>0.51756176778206897</v>
      </c>
      <c r="U29" s="16">
        <f>T28</f>
        <v>0.57609982250316705</v>
      </c>
      <c r="V29" s="16">
        <f t="shared" si="2"/>
        <v>-5.8538054721098076E-2</v>
      </c>
      <c r="W29" s="24">
        <f t="shared" si="3"/>
        <v>-10.161095774469931</v>
      </c>
    </row>
    <row r="30" spans="1:23" x14ac:dyDescent="0.2">
      <c r="A30" s="30">
        <v>2018</v>
      </c>
      <c r="B30" s="31">
        <v>4.8869370157491101</v>
      </c>
      <c r="C30" s="27"/>
      <c r="D30" s="30">
        <v>2018</v>
      </c>
      <c r="E30" s="31">
        <v>0.26317151259777</v>
      </c>
      <c r="G30" s="13">
        <v>1997</v>
      </c>
      <c r="H30" s="16">
        <v>6.6581827371857596</v>
      </c>
      <c r="I30" s="5">
        <f t="shared" si="4"/>
        <v>7.2528057005361903</v>
      </c>
      <c r="J30" s="5">
        <f t="shared" si="0"/>
        <v>-0.59462296335043074</v>
      </c>
      <c r="K30" s="6">
        <f t="shared" si="1"/>
        <v>-8.198523273641138</v>
      </c>
      <c r="L30" s="10"/>
      <c r="M30" s="10"/>
      <c r="N30" s="9"/>
      <c r="S30" s="13">
        <v>1997</v>
      </c>
      <c r="T30" s="16">
        <v>0.56230529139812502</v>
      </c>
      <c r="U30" s="16">
        <f t="shared" si="5"/>
        <v>0.51756176778206897</v>
      </c>
      <c r="V30" s="16">
        <f t="shared" si="2"/>
        <v>4.4743523616056047E-2</v>
      </c>
      <c r="W30" s="24">
        <f t="shared" si="3"/>
        <v>8.6450596626944645</v>
      </c>
    </row>
    <row r="31" spans="1:23" x14ac:dyDescent="0.2">
      <c r="A31" s="30">
        <v>2019</v>
      </c>
      <c r="B31" s="31">
        <v>4.9347217852541601</v>
      </c>
      <c r="C31" s="27"/>
      <c r="D31" s="30">
        <v>2019</v>
      </c>
      <c r="E31" s="31">
        <v>0.25177699407606202</v>
      </c>
      <c r="G31" s="13">
        <v>1998</v>
      </c>
      <c r="H31" s="16">
        <v>6.14734210977422</v>
      </c>
      <c r="I31" s="5">
        <f t="shared" si="4"/>
        <v>6.6581827371857596</v>
      </c>
      <c r="J31" s="5">
        <f t="shared" si="0"/>
        <v>-0.51084062741153957</v>
      </c>
      <c r="K31" s="6">
        <f t="shared" si="1"/>
        <v>-7.6723731921400917</v>
      </c>
      <c r="L31" s="10"/>
      <c r="M31" s="10"/>
      <c r="N31" s="9"/>
      <c r="S31" s="13">
        <v>1998</v>
      </c>
      <c r="T31" s="16">
        <v>0.61241012693713104</v>
      </c>
      <c r="U31" s="16">
        <f t="shared" si="5"/>
        <v>0.56230529139812502</v>
      </c>
      <c r="V31" s="16">
        <f t="shared" si="2"/>
        <v>5.0104835539006021E-2</v>
      </c>
      <c r="W31" s="24">
        <f t="shared" si="3"/>
        <v>8.9106107136969221</v>
      </c>
    </row>
    <row r="32" spans="1:23" x14ac:dyDescent="0.2">
      <c r="A32" s="30">
        <v>2020</v>
      </c>
      <c r="B32" s="31">
        <v>6.3546559374581202</v>
      </c>
      <c r="C32" s="27"/>
      <c r="D32" s="30">
        <v>2020</v>
      </c>
      <c r="E32" s="31">
        <v>0.251772416452194</v>
      </c>
      <c r="G32" s="13">
        <v>1999</v>
      </c>
      <c r="H32" s="16">
        <v>5.5677217397732202</v>
      </c>
      <c r="I32" s="5">
        <f t="shared" si="4"/>
        <v>6.14734210977422</v>
      </c>
      <c r="J32" s="5">
        <f t="shared" si="0"/>
        <v>-0.57962037000099986</v>
      </c>
      <c r="K32" s="6">
        <f t="shared" si="1"/>
        <v>-9.4287963749310215</v>
      </c>
      <c r="L32" s="10"/>
      <c r="M32" s="10"/>
      <c r="N32" s="9"/>
      <c r="S32" s="13">
        <v>1999</v>
      </c>
      <c r="T32" s="16">
        <v>0.58043448107627404</v>
      </c>
      <c r="U32" s="16">
        <f t="shared" si="5"/>
        <v>0.61241012693713104</v>
      </c>
      <c r="V32" s="16">
        <f t="shared" si="2"/>
        <v>-3.1975645860856994E-2</v>
      </c>
      <c r="W32" s="24">
        <f t="shared" si="3"/>
        <v>-5.2212797363064434</v>
      </c>
    </row>
    <row r="33" spans="1:23" x14ac:dyDescent="0.2">
      <c r="A33" s="30">
        <v>2021</v>
      </c>
      <c r="B33" s="31">
        <v>6.7797219850088801</v>
      </c>
      <c r="C33" s="27"/>
      <c r="D33" s="30">
        <v>2021</v>
      </c>
      <c r="E33" s="31">
        <v>0.22676758529711499</v>
      </c>
      <c r="G33" s="13">
        <v>2000</v>
      </c>
      <c r="H33" s="16">
        <v>5.5370794695653398</v>
      </c>
      <c r="I33" s="5">
        <f t="shared" si="4"/>
        <v>5.5677217397732202</v>
      </c>
      <c r="J33" s="5">
        <f t="shared" si="0"/>
        <v>-3.0642270207880351E-2</v>
      </c>
      <c r="K33" s="6">
        <f t="shared" si="1"/>
        <v>-0.55035563269956889</v>
      </c>
      <c r="L33" s="10"/>
      <c r="M33" s="10"/>
      <c r="N33" s="9"/>
      <c r="S33" s="13">
        <v>2000</v>
      </c>
      <c r="T33" s="16">
        <v>0.533741479197123</v>
      </c>
      <c r="U33" s="16">
        <f t="shared" si="5"/>
        <v>0.58043448107627404</v>
      </c>
      <c r="V33" s="16">
        <f t="shared" si="2"/>
        <v>-4.6693001879151041E-2</v>
      </c>
      <c r="W33" s="24">
        <f t="shared" si="3"/>
        <v>-8.0444913942001293</v>
      </c>
    </row>
    <row r="34" spans="1:23" ht="17" thickBot="1" x14ac:dyDescent="0.25">
      <c r="A34" s="32">
        <v>2022</v>
      </c>
      <c r="B34" s="33">
        <v>6.5126742979419898</v>
      </c>
      <c r="C34" s="27"/>
      <c r="D34" s="32">
        <v>2022</v>
      </c>
      <c r="E34" s="33">
        <v>0.23120447981800099</v>
      </c>
      <c r="G34" s="13">
        <v>2001</v>
      </c>
      <c r="H34" s="16">
        <v>6.6951682155034096</v>
      </c>
      <c r="I34" s="5">
        <f t="shared" si="4"/>
        <v>5.5370794695653398</v>
      </c>
      <c r="J34" s="5">
        <f t="shared" si="0"/>
        <v>1.1580887459380698</v>
      </c>
      <c r="K34" s="6">
        <f t="shared" si="1"/>
        <v>20.915154862839266</v>
      </c>
      <c r="L34" s="10"/>
      <c r="M34" s="10"/>
      <c r="N34" s="9"/>
      <c r="S34" s="13">
        <v>2001</v>
      </c>
      <c r="T34" s="16">
        <v>0.54769698994849503</v>
      </c>
      <c r="U34" s="16">
        <f t="shared" si="5"/>
        <v>0.533741479197123</v>
      </c>
      <c r="V34" s="16">
        <f t="shared" si="2"/>
        <v>1.3955510751372024E-2</v>
      </c>
      <c r="W34" s="24">
        <f t="shared" si="3"/>
        <v>2.6146573379240654</v>
      </c>
    </row>
    <row r="35" spans="1:23" x14ac:dyDescent="0.2">
      <c r="G35" s="13">
        <v>2002</v>
      </c>
      <c r="H35" s="16">
        <v>5.6530426261010396</v>
      </c>
      <c r="I35" s="5">
        <f t="shared" si="4"/>
        <v>6.6951682155034096</v>
      </c>
      <c r="J35" s="5">
        <f t="shared" si="0"/>
        <v>-1.04212558940237</v>
      </c>
      <c r="K35" s="6">
        <f t="shared" si="1"/>
        <v>-15.565338403136932</v>
      </c>
      <c r="L35" s="10"/>
      <c r="M35" s="10"/>
      <c r="N35" s="9"/>
      <c r="S35" s="13">
        <v>2002</v>
      </c>
      <c r="T35" s="16">
        <v>0.51927841510705497</v>
      </c>
      <c r="U35" s="16">
        <f t="shared" si="5"/>
        <v>0.54769698994849503</v>
      </c>
      <c r="V35" s="16">
        <f t="shared" si="2"/>
        <v>-2.8418574841440059E-2</v>
      </c>
      <c r="W35" s="24">
        <f t="shared" si="3"/>
        <v>-5.1887403734156941</v>
      </c>
    </row>
    <row r="36" spans="1:23" x14ac:dyDescent="0.2">
      <c r="G36" s="13">
        <v>2003</v>
      </c>
      <c r="H36" s="16">
        <v>5.7011170189813871</v>
      </c>
      <c r="I36" s="5">
        <f t="shared" si="4"/>
        <v>5.6530426261010396</v>
      </c>
      <c r="J36" s="5">
        <f t="shared" si="0"/>
        <v>4.8074392880347538E-2</v>
      </c>
      <c r="K36" s="6">
        <f t="shared" si="1"/>
        <v>0.85041624590587828</v>
      </c>
      <c r="L36" s="10"/>
      <c r="M36" s="10"/>
      <c r="N36" s="9"/>
      <c r="S36" s="13">
        <v>2003</v>
      </c>
      <c r="T36" s="16">
        <v>0.54593339676003705</v>
      </c>
      <c r="U36" s="16">
        <f t="shared" si="5"/>
        <v>0.51927841510705497</v>
      </c>
      <c r="V36" s="16">
        <f t="shared" si="2"/>
        <v>2.6654981652982079E-2</v>
      </c>
      <c r="W36" s="24">
        <f t="shared" si="3"/>
        <v>5.1330809980782393</v>
      </c>
    </row>
    <row r="37" spans="1:23" x14ac:dyDescent="0.2">
      <c r="G37" s="13">
        <v>2004</v>
      </c>
      <c r="H37" s="16">
        <v>5.5152862564293725</v>
      </c>
      <c r="I37" s="5">
        <f t="shared" si="4"/>
        <v>5.7011170189813871</v>
      </c>
      <c r="J37" s="5">
        <f t="shared" si="0"/>
        <v>-0.18583076255201458</v>
      </c>
      <c r="K37" s="6">
        <f t="shared" si="1"/>
        <v>-3.2595500484081761</v>
      </c>
      <c r="L37" s="10"/>
      <c r="M37" s="10"/>
      <c r="N37" s="9"/>
      <c r="S37" s="13">
        <v>2004</v>
      </c>
      <c r="T37" s="16">
        <v>0.54688085681818899</v>
      </c>
      <c r="U37" s="16">
        <f t="shared" si="5"/>
        <v>0.54593339676003705</v>
      </c>
      <c r="V37" s="16">
        <f t="shared" si="2"/>
        <v>9.4746005815193879E-4</v>
      </c>
      <c r="W37" s="24">
        <f t="shared" si="3"/>
        <v>0.1735486533292982</v>
      </c>
    </row>
    <row r="38" spans="1:23" x14ac:dyDescent="0.2">
      <c r="G38" s="13">
        <v>2005</v>
      </c>
      <c r="H38" s="16">
        <v>5.660824047543068</v>
      </c>
      <c r="I38" s="5">
        <f t="shared" si="4"/>
        <v>5.5152862564293725</v>
      </c>
      <c r="J38" s="5">
        <f t="shared" si="0"/>
        <v>0.14553779111369547</v>
      </c>
      <c r="K38" s="6">
        <f t="shared" si="1"/>
        <v>2.6388075676767766</v>
      </c>
      <c r="L38" s="10"/>
      <c r="M38" s="10"/>
      <c r="N38" s="9"/>
      <c r="S38" s="13">
        <v>2005</v>
      </c>
      <c r="T38" s="16">
        <v>0.50268412016681896</v>
      </c>
      <c r="U38" s="16">
        <f t="shared" si="5"/>
        <v>0.54688085681818899</v>
      </c>
      <c r="V38" s="16">
        <f t="shared" si="2"/>
        <v>-4.4196736651370028E-2</v>
      </c>
      <c r="W38" s="24">
        <f t="shared" si="3"/>
        <v>-8.0816024368655626</v>
      </c>
    </row>
    <row r="39" spans="1:23" x14ac:dyDescent="0.2">
      <c r="G39" s="13">
        <v>2006</v>
      </c>
      <c r="H39" s="16">
        <v>5.7941913638299098</v>
      </c>
      <c r="I39" s="5">
        <f t="shared" si="4"/>
        <v>5.660824047543068</v>
      </c>
      <c r="J39" s="5">
        <f t="shared" si="0"/>
        <v>0.13336731628684184</v>
      </c>
      <c r="K39" s="6">
        <f t="shared" si="1"/>
        <v>2.3559699995396683</v>
      </c>
      <c r="L39" s="10"/>
      <c r="M39" s="10"/>
      <c r="N39" s="9"/>
      <c r="S39" s="13">
        <v>2006</v>
      </c>
      <c r="T39" s="16">
        <v>0.48360414937828999</v>
      </c>
      <c r="U39" s="16">
        <f t="shared" si="5"/>
        <v>0.50268412016681896</v>
      </c>
      <c r="V39" s="16">
        <f t="shared" si="2"/>
        <v>-1.9079970788528966E-2</v>
      </c>
      <c r="W39" s="24">
        <f t="shared" si="3"/>
        <v>-3.7956183661017882</v>
      </c>
    </row>
    <row r="40" spans="1:23" x14ac:dyDescent="0.2">
      <c r="G40" s="13">
        <v>2007</v>
      </c>
      <c r="H40" s="16">
        <v>5.6744501146668496</v>
      </c>
      <c r="I40" s="5">
        <f>H39</f>
        <v>5.7941913638299098</v>
      </c>
      <c r="J40" s="5">
        <f t="shared" si="0"/>
        <v>-0.11974124916306028</v>
      </c>
      <c r="K40" s="6">
        <f t="shared" si="1"/>
        <v>-2.0665739469797622</v>
      </c>
      <c r="L40" s="9"/>
      <c r="M40" s="9"/>
      <c r="N40" s="9"/>
      <c r="S40" s="13">
        <v>2007</v>
      </c>
      <c r="T40" s="16">
        <v>0.448130523589302</v>
      </c>
      <c r="U40" s="16">
        <f>T39</f>
        <v>0.48360414937828999</v>
      </c>
      <c r="V40" s="16">
        <f t="shared" si="2"/>
        <v>-3.5473625788987995E-2</v>
      </c>
      <c r="W40" s="24">
        <f t="shared" si="3"/>
        <v>-7.3352608397988401</v>
      </c>
    </row>
    <row r="41" spans="1:23" x14ac:dyDescent="0.2">
      <c r="G41" s="13">
        <v>2008</v>
      </c>
      <c r="H41" s="16">
        <v>5.3988858080154403</v>
      </c>
      <c r="I41" s="5">
        <f t="shared" si="4"/>
        <v>5.6744501146668496</v>
      </c>
      <c r="J41" s="5">
        <f t="shared" si="0"/>
        <v>-0.2755643066514093</v>
      </c>
      <c r="K41" s="6">
        <f t="shared" si="1"/>
        <v>-4.8562292571601509</v>
      </c>
      <c r="L41" s="9"/>
      <c r="M41" s="9"/>
      <c r="N41" s="9"/>
      <c r="S41" s="13">
        <v>2008</v>
      </c>
      <c r="T41" s="16">
        <v>0.51031559273975402</v>
      </c>
      <c r="U41" s="16">
        <f t="shared" ref="U41:U55" si="6">T40</f>
        <v>0.448130523589302</v>
      </c>
      <c r="V41" s="16">
        <f t="shared" si="2"/>
        <v>6.2185069150452021E-2</v>
      </c>
      <c r="W41" s="24">
        <f t="shared" si="3"/>
        <v>13.87655289632597</v>
      </c>
    </row>
    <row r="42" spans="1:23" x14ac:dyDescent="0.2">
      <c r="G42" s="13">
        <v>2009</v>
      </c>
      <c r="H42" s="16">
        <v>4.9992946235203002</v>
      </c>
      <c r="I42" s="5">
        <f t="shared" ref="I42:I55" si="7">H41</f>
        <v>5.3988858080154403</v>
      </c>
      <c r="J42" s="5">
        <f t="shared" si="0"/>
        <v>-0.39959118449514008</v>
      </c>
      <c r="K42" s="6">
        <f t="shared" si="1"/>
        <v>-7.401363887005874</v>
      </c>
      <c r="S42" s="13">
        <v>2009</v>
      </c>
      <c r="T42" s="16">
        <v>0.39471897372255499</v>
      </c>
      <c r="U42" s="16">
        <f t="shared" si="6"/>
        <v>0.51031559273975402</v>
      </c>
      <c r="V42" s="16">
        <f t="shared" si="2"/>
        <v>-0.11559661901719903</v>
      </c>
      <c r="W42" s="24">
        <f t="shared" si="3"/>
        <v>-22.651986469116164</v>
      </c>
    </row>
    <row r="43" spans="1:23" x14ac:dyDescent="0.2">
      <c r="G43" s="13">
        <v>2010</v>
      </c>
      <c r="H43" s="16">
        <v>4.7328065179380703</v>
      </c>
      <c r="I43" s="5">
        <f t="shared" si="7"/>
        <v>4.9992946235203002</v>
      </c>
      <c r="J43" s="5">
        <f t="shared" si="0"/>
        <v>-0.26648810558222991</v>
      </c>
      <c r="K43" s="6">
        <f t="shared" si="1"/>
        <v>-5.3305141155009546</v>
      </c>
      <c r="S43" s="13">
        <v>2010</v>
      </c>
      <c r="T43" s="16">
        <v>0.36275617460741899</v>
      </c>
      <c r="U43" s="16">
        <f t="shared" si="6"/>
        <v>0.39471897372255499</v>
      </c>
      <c r="V43" s="16">
        <f t="shared" si="2"/>
        <v>-3.1962799115135998E-2</v>
      </c>
      <c r="W43" s="24">
        <f t="shared" si="3"/>
        <v>-8.0976089934816287</v>
      </c>
    </row>
    <row r="44" spans="1:23" x14ac:dyDescent="0.2">
      <c r="G44" s="13">
        <v>2011</v>
      </c>
      <c r="H44" s="16">
        <v>4.6675463170958302</v>
      </c>
      <c r="I44" s="5">
        <f t="shared" si="7"/>
        <v>4.7328065179380703</v>
      </c>
      <c r="J44" s="5">
        <f t="shared" si="0"/>
        <v>-6.5260200842240046E-2</v>
      </c>
      <c r="K44" s="6">
        <f t="shared" si="1"/>
        <v>-1.3788901066395547</v>
      </c>
      <c r="S44" s="13">
        <v>2011</v>
      </c>
      <c r="T44" s="16">
        <v>0.34505254469128199</v>
      </c>
      <c r="U44" s="16">
        <f t="shared" si="6"/>
        <v>0.36275617460741899</v>
      </c>
      <c r="V44" s="16">
        <f t="shared" si="2"/>
        <v>-1.7703629916136998E-2</v>
      </c>
      <c r="W44" s="24">
        <f t="shared" si="3"/>
        <v>-4.8803111167704234</v>
      </c>
    </row>
    <row r="45" spans="1:23" x14ac:dyDescent="0.2">
      <c r="G45" s="13">
        <v>2012</v>
      </c>
      <c r="H45" s="16">
        <v>4.6847305843716196</v>
      </c>
      <c r="I45" s="5">
        <f t="shared" si="7"/>
        <v>4.6675463170958302</v>
      </c>
      <c r="J45" s="5">
        <f t="shared" si="0"/>
        <v>1.7184267275789367E-2</v>
      </c>
      <c r="K45" s="6">
        <f t="shared" si="1"/>
        <v>0.36816490096410015</v>
      </c>
      <c r="S45" s="13">
        <v>2012</v>
      </c>
      <c r="T45" s="16">
        <v>0.33534413441093203</v>
      </c>
      <c r="U45" s="16">
        <f t="shared" si="6"/>
        <v>0.34505254469128199</v>
      </c>
      <c r="V45" s="16">
        <f t="shared" si="2"/>
        <v>-9.7084102803499661E-3</v>
      </c>
      <c r="W45" s="24">
        <f t="shared" si="3"/>
        <v>-2.8136034437989919</v>
      </c>
    </row>
    <row r="46" spans="1:23" x14ac:dyDescent="0.2">
      <c r="G46" s="13">
        <v>2013</v>
      </c>
      <c r="H46" s="16">
        <v>4.4731392486561203</v>
      </c>
      <c r="I46" s="5">
        <f t="shared" si="7"/>
        <v>4.6847305843716196</v>
      </c>
      <c r="J46" s="5">
        <f t="shared" si="0"/>
        <v>-0.21159133571549926</v>
      </c>
      <c r="K46" s="6">
        <f t="shared" si="1"/>
        <v>-4.5166169517063235</v>
      </c>
      <c r="S46" s="13">
        <v>2013</v>
      </c>
      <c r="T46" s="16">
        <v>0.28968794192458303</v>
      </c>
      <c r="U46" s="16">
        <f t="shared" si="6"/>
        <v>0.33534413441093203</v>
      </c>
      <c r="V46" s="16">
        <f t="shared" si="2"/>
        <v>-4.5656192486349001E-2</v>
      </c>
      <c r="W46" s="24">
        <f t="shared" si="3"/>
        <v>-13.614728215404453</v>
      </c>
    </row>
    <row r="47" spans="1:23" x14ac:dyDescent="0.2">
      <c r="G47" s="13">
        <v>2014</v>
      </c>
      <c r="H47" s="16">
        <v>4.3835734874357302</v>
      </c>
      <c r="I47" s="5">
        <f t="shared" si="7"/>
        <v>4.4731392486561203</v>
      </c>
      <c r="J47" s="5">
        <f t="shared" si="0"/>
        <v>-8.9565761220390172E-2</v>
      </c>
      <c r="K47" s="6">
        <f t="shared" si="1"/>
        <v>-2.0023021024283718</v>
      </c>
      <c r="S47" s="13">
        <v>2014</v>
      </c>
      <c r="T47" s="16">
        <v>0.30983647383910101</v>
      </c>
      <c r="U47" s="16">
        <f t="shared" si="6"/>
        <v>0.28968794192458303</v>
      </c>
      <c r="V47" s="16">
        <f t="shared" si="2"/>
        <v>2.0148531914517986E-2</v>
      </c>
      <c r="W47" s="24">
        <f t="shared" si="3"/>
        <v>6.9552539124198089</v>
      </c>
    </row>
    <row r="48" spans="1:23" x14ac:dyDescent="0.2">
      <c r="G48" s="13">
        <v>2015</v>
      </c>
      <c r="H48" s="16">
        <v>4.8701961264898301</v>
      </c>
      <c r="I48" s="5">
        <f t="shared" si="7"/>
        <v>4.3835734874357302</v>
      </c>
      <c r="J48" s="5">
        <f t="shared" si="0"/>
        <v>0.48662263905409997</v>
      </c>
      <c r="K48" s="6">
        <f t="shared" si="1"/>
        <v>11.101048960371388</v>
      </c>
      <c r="S48" s="13">
        <v>2015</v>
      </c>
      <c r="T48" s="16">
        <v>0.28520723753042798</v>
      </c>
      <c r="U48" s="16">
        <f t="shared" si="6"/>
        <v>0.30983647383910101</v>
      </c>
      <c r="V48" s="16">
        <f t="shared" si="2"/>
        <v>-2.462923630867303E-2</v>
      </c>
      <c r="W48" s="24">
        <f t="shared" si="3"/>
        <v>-7.9491081225843878</v>
      </c>
    </row>
    <row r="49" spans="7:23" x14ac:dyDescent="0.2">
      <c r="G49" s="13">
        <v>2016</v>
      </c>
      <c r="H49" s="16">
        <v>5.2898202615952403</v>
      </c>
      <c r="I49" s="5">
        <f t="shared" si="7"/>
        <v>4.8701961264898301</v>
      </c>
      <c r="J49" s="5">
        <f t="shared" si="0"/>
        <v>0.41962413510541019</v>
      </c>
      <c r="K49" s="6">
        <f t="shared" si="1"/>
        <v>8.6161650210143019</v>
      </c>
      <c r="S49" s="13">
        <v>2016</v>
      </c>
      <c r="T49" s="16">
        <v>0.28468082690594898</v>
      </c>
      <c r="U49" s="16">
        <f t="shared" si="6"/>
        <v>0.28520723753042798</v>
      </c>
      <c r="V49" s="16">
        <f t="shared" si="2"/>
        <v>-5.2641062447900122E-4</v>
      </c>
      <c r="W49" s="24">
        <f t="shared" si="3"/>
        <v>-0.18457127141552288</v>
      </c>
    </row>
    <row r="50" spans="7:23" x14ac:dyDescent="0.2">
      <c r="G50" s="13">
        <v>2017</v>
      </c>
      <c r="H50" s="16">
        <v>5.2058270422904798</v>
      </c>
      <c r="I50" s="5">
        <f t="shared" si="7"/>
        <v>5.2898202615952403</v>
      </c>
      <c r="J50" s="5">
        <f t="shared" si="0"/>
        <v>-8.3993219304760558E-2</v>
      </c>
      <c r="K50" s="6">
        <f t="shared" si="1"/>
        <v>-1.5878274714655596</v>
      </c>
      <c r="S50" s="13">
        <v>2017</v>
      </c>
      <c r="T50" s="16">
        <v>0.24082221425952399</v>
      </c>
      <c r="U50" s="16">
        <f t="shared" si="6"/>
        <v>0.28468082690594898</v>
      </c>
      <c r="V50" s="16">
        <f t="shared" si="2"/>
        <v>-4.3858612646424988E-2</v>
      </c>
      <c r="W50" s="24">
        <f t="shared" si="3"/>
        <v>-15.406240428307704</v>
      </c>
    </row>
    <row r="51" spans="7:23" x14ac:dyDescent="0.2">
      <c r="G51" s="13">
        <v>2018</v>
      </c>
      <c r="H51" s="16">
        <v>4.8869370157491101</v>
      </c>
      <c r="I51" s="5">
        <f t="shared" si="7"/>
        <v>5.2058270422904798</v>
      </c>
      <c r="J51" s="5">
        <f t="shared" si="0"/>
        <v>-0.31889002654136966</v>
      </c>
      <c r="K51" s="6">
        <f t="shared" si="1"/>
        <v>-6.1256362140118892</v>
      </c>
      <c r="S51" s="13">
        <v>2018</v>
      </c>
      <c r="T51" s="16">
        <v>0.26317151259777</v>
      </c>
      <c r="U51" s="16">
        <f t="shared" si="6"/>
        <v>0.24082221425952399</v>
      </c>
      <c r="V51" s="16">
        <f t="shared" si="2"/>
        <v>2.2349298338246004E-2</v>
      </c>
      <c r="W51" s="24">
        <f t="shared" si="3"/>
        <v>9.2804139381266157</v>
      </c>
    </row>
    <row r="52" spans="7:23" x14ac:dyDescent="0.2">
      <c r="G52" s="13">
        <v>2019</v>
      </c>
      <c r="H52" s="16">
        <v>4.9347217852541601</v>
      </c>
      <c r="I52" s="5">
        <f t="shared" si="7"/>
        <v>4.8869370157491101</v>
      </c>
      <c r="J52" s="5">
        <f t="shared" si="0"/>
        <v>4.7784769505049951E-2</v>
      </c>
      <c r="K52" s="6">
        <f t="shared" si="1"/>
        <v>0.97780612582184268</v>
      </c>
      <c r="S52" s="13">
        <v>2019</v>
      </c>
      <c r="T52" s="16">
        <v>0.25177699407606202</v>
      </c>
      <c r="U52" s="16">
        <f t="shared" si="6"/>
        <v>0.26317151259777</v>
      </c>
      <c r="V52" s="16">
        <f t="shared" si="2"/>
        <v>-1.1394518521707975E-2</v>
      </c>
      <c r="W52" s="24">
        <f t="shared" si="3"/>
        <v>-4.3296929858526516</v>
      </c>
    </row>
    <row r="53" spans="7:23" x14ac:dyDescent="0.2">
      <c r="G53" s="13">
        <v>2020</v>
      </c>
      <c r="H53" s="16">
        <v>6.3546559374581202</v>
      </c>
      <c r="I53" s="5">
        <f t="shared" si="7"/>
        <v>4.9347217852541601</v>
      </c>
      <c r="J53" s="5">
        <f t="shared" si="0"/>
        <v>1.4199341522039601</v>
      </c>
      <c r="K53" s="6">
        <f t="shared" si="1"/>
        <v>28.774350692818789</v>
      </c>
      <c r="S53" s="13">
        <v>2020</v>
      </c>
      <c r="T53" s="16">
        <v>0.251772416452194</v>
      </c>
      <c r="U53" s="16">
        <f t="shared" si="6"/>
        <v>0.25177699407606202</v>
      </c>
      <c r="V53" s="16">
        <f t="shared" si="2"/>
        <v>-4.57762386801841E-6</v>
      </c>
      <c r="W53" s="24">
        <f t="shared" si="3"/>
        <v>-1.8181263482061852E-3</v>
      </c>
    </row>
    <row r="54" spans="7:23" x14ac:dyDescent="0.2">
      <c r="G54" s="13">
        <v>2021</v>
      </c>
      <c r="H54" s="16">
        <v>6.7797219850088801</v>
      </c>
      <c r="I54" s="5">
        <f t="shared" si="7"/>
        <v>6.3546559374581202</v>
      </c>
      <c r="J54" s="5">
        <f t="shared" si="0"/>
        <v>0.42506604755075994</v>
      </c>
      <c r="K54" s="6">
        <f t="shared" si="1"/>
        <v>6.6890489703017266</v>
      </c>
      <c r="S54" s="13">
        <v>2021</v>
      </c>
      <c r="T54" s="16">
        <v>0.22676758529711499</v>
      </c>
      <c r="U54" s="16">
        <f t="shared" si="6"/>
        <v>0.251772416452194</v>
      </c>
      <c r="V54" s="16">
        <f t="shared" si="2"/>
        <v>-2.500483115507901E-2</v>
      </c>
      <c r="W54" s="24">
        <f t="shared" si="3"/>
        <v>-9.9315212950767666</v>
      </c>
    </row>
    <row r="55" spans="7:23" ht="17" thickBot="1" x14ac:dyDescent="0.25">
      <c r="G55" s="14">
        <v>2022</v>
      </c>
      <c r="H55" s="17">
        <v>6.5126742979419898</v>
      </c>
      <c r="I55" s="7">
        <f t="shared" si="7"/>
        <v>6.7797219850088801</v>
      </c>
      <c r="J55" s="7">
        <f t="shared" si="0"/>
        <v>-0.2670476870668903</v>
      </c>
      <c r="K55" s="8">
        <f t="shared" si="1"/>
        <v>-3.9389179623792572</v>
      </c>
      <c r="S55" s="14">
        <v>2022</v>
      </c>
      <c r="T55" s="17">
        <v>0.23120447981800099</v>
      </c>
      <c r="U55" s="17">
        <f t="shared" si="6"/>
        <v>0.22676758529711499</v>
      </c>
      <c r="V55" s="17">
        <f t="shared" si="2"/>
        <v>4.4368945208859978E-3</v>
      </c>
      <c r="W55" s="25">
        <f t="shared" si="3"/>
        <v>1.9565823374062472</v>
      </c>
    </row>
    <row r="64" spans="7:23" x14ac:dyDescent="0.2">
      <c r="K64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C2F1-CD80-644B-8D53-7A084BE33EE0}">
  <dimension ref="A1:F16"/>
  <sheetViews>
    <sheetView tabSelected="1" workbookViewId="0">
      <selection activeCell="F23" sqref="F23"/>
    </sheetView>
  </sheetViews>
  <sheetFormatPr baseColWidth="10" defaultRowHeight="16" x14ac:dyDescent="0.2"/>
  <cols>
    <col min="1" max="1" width="3.33203125" bestFit="1" customWidth="1"/>
    <col min="2" max="2" width="12.5" bestFit="1" customWidth="1"/>
    <col min="3" max="3" width="22.6640625" bestFit="1" customWidth="1"/>
    <col min="4" max="4" width="14.6640625" bestFit="1" customWidth="1"/>
    <col min="5" max="5" width="6.5" bestFit="1" customWidth="1"/>
    <col min="6" max="6" width="13.6640625" bestFit="1" customWidth="1"/>
  </cols>
  <sheetData>
    <row r="1" spans="1:6" x14ac:dyDescent="0.2">
      <c r="A1" s="35" t="s">
        <v>8</v>
      </c>
      <c r="B1" s="35"/>
      <c r="C1" s="35"/>
      <c r="D1" s="35"/>
      <c r="E1" s="35"/>
      <c r="F1" s="35"/>
    </row>
    <row r="2" spans="1:6" x14ac:dyDescent="0.2">
      <c r="A2" s="36" t="s">
        <v>9</v>
      </c>
      <c r="B2" s="36" t="s">
        <v>10</v>
      </c>
      <c r="C2" s="36" t="s">
        <v>11</v>
      </c>
      <c r="D2" s="36" t="s">
        <v>22</v>
      </c>
      <c r="E2" s="36" t="s">
        <v>23</v>
      </c>
      <c r="F2" s="36" t="s">
        <v>12</v>
      </c>
    </row>
    <row r="3" spans="1:6" x14ac:dyDescent="0.2">
      <c r="A3" s="35" t="s">
        <v>13</v>
      </c>
      <c r="B3" s="37" t="s">
        <v>16</v>
      </c>
      <c r="C3" s="37" t="s">
        <v>17</v>
      </c>
      <c r="D3" s="37">
        <f>-0.9951</f>
        <v>-0.99509999999999998</v>
      </c>
      <c r="E3" s="36" t="s">
        <v>5</v>
      </c>
      <c r="F3" s="37" t="s">
        <v>18</v>
      </c>
    </row>
    <row r="4" spans="1:6" x14ac:dyDescent="0.2">
      <c r="A4" s="35"/>
      <c r="B4" s="37" t="s">
        <v>19</v>
      </c>
      <c r="C4" s="37" t="s">
        <v>17</v>
      </c>
      <c r="D4" s="37">
        <f>-0.459</f>
        <v>-0.45900000000000002</v>
      </c>
      <c r="E4" s="36" t="s">
        <v>5</v>
      </c>
      <c r="F4" s="37" t="s">
        <v>18</v>
      </c>
    </row>
    <row r="5" spans="1:6" x14ac:dyDescent="0.2">
      <c r="A5" s="35"/>
      <c r="B5" s="37" t="s">
        <v>20</v>
      </c>
      <c r="C5" s="37" t="s">
        <v>21</v>
      </c>
      <c r="D5" s="37">
        <f>0.20738</f>
        <v>0.20738000000000001</v>
      </c>
      <c r="E5" s="36" t="s">
        <v>24</v>
      </c>
      <c r="F5" s="37" t="s">
        <v>18</v>
      </c>
    </row>
    <row r="6" spans="1:6" x14ac:dyDescent="0.2">
      <c r="A6" s="35" t="s">
        <v>14</v>
      </c>
      <c r="B6" s="37" t="s">
        <v>16</v>
      </c>
      <c r="C6" s="37" t="s">
        <v>17</v>
      </c>
      <c r="D6" s="37" t="s">
        <v>26</v>
      </c>
      <c r="E6" s="36" t="s">
        <v>5</v>
      </c>
      <c r="F6" s="37" t="s">
        <v>29</v>
      </c>
    </row>
    <row r="7" spans="1:6" x14ac:dyDescent="0.2">
      <c r="A7" s="35"/>
      <c r="B7" s="37" t="s">
        <v>19</v>
      </c>
      <c r="C7" s="37" t="s">
        <v>17</v>
      </c>
      <c r="D7" s="37" t="s">
        <v>27</v>
      </c>
      <c r="E7" s="36" t="s">
        <v>5</v>
      </c>
      <c r="F7" s="37" t="s">
        <v>29</v>
      </c>
    </row>
    <row r="8" spans="1:6" x14ac:dyDescent="0.2">
      <c r="A8" s="35"/>
      <c r="B8" s="37" t="s">
        <v>20</v>
      </c>
      <c r="C8" s="37" t="s">
        <v>21</v>
      </c>
      <c r="D8" s="37" t="s">
        <v>28</v>
      </c>
      <c r="E8" s="36" t="s">
        <v>25</v>
      </c>
      <c r="F8" s="37" t="s">
        <v>29</v>
      </c>
    </row>
    <row r="9" spans="1:6" x14ac:dyDescent="0.2">
      <c r="A9" s="38" t="s">
        <v>15</v>
      </c>
      <c r="B9" s="38"/>
      <c r="C9" s="38"/>
      <c r="D9" s="38"/>
      <c r="E9" s="38"/>
      <c r="F9" s="39"/>
    </row>
    <row r="10" spans="1:6" x14ac:dyDescent="0.2">
      <c r="A10" s="40" t="s">
        <v>9</v>
      </c>
      <c r="B10" s="40" t="s">
        <v>10</v>
      </c>
      <c r="C10" s="40" t="s">
        <v>11</v>
      </c>
      <c r="D10" s="40" t="s">
        <v>22</v>
      </c>
      <c r="E10" s="40" t="s">
        <v>23</v>
      </c>
      <c r="F10" s="40" t="s">
        <v>12</v>
      </c>
    </row>
    <row r="11" spans="1:6" x14ac:dyDescent="0.2">
      <c r="A11" s="41" t="s">
        <v>13</v>
      </c>
      <c r="B11" s="42" t="s">
        <v>16</v>
      </c>
      <c r="C11" s="42" t="s">
        <v>17</v>
      </c>
      <c r="D11" s="42">
        <v>-2.4340000000000002</v>
      </c>
      <c r="E11" s="40" t="s">
        <v>5</v>
      </c>
      <c r="F11" s="42" t="s">
        <v>18</v>
      </c>
    </row>
    <row r="12" spans="1:6" x14ac:dyDescent="0.2">
      <c r="A12" s="41"/>
      <c r="B12" s="42" t="s">
        <v>19</v>
      </c>
      <c r="C12" s="42" t="s">
        <v>17</v>
      </c>
      <c r="D12" s="43">
        <v>-2.3570000000000002</v>
      </c>
      <c r="E12" s="40" t="s">
        <v>5</v>
      </c>
      <c r="F12" s="42" t="s">
        <v>18</v>
      </c>
    </row>
    <row r="13" spans="1:6" x14ac:dyDescent="0.2">
      <c r="A13" s="41"/>
      <c r="B13" s="42" t="s">
        <v>20</v>
      </c>
      <c r="C13" s="37" t="s">
        <v>21</v>
      </c>
      <c r="D13" s="43">
        <v>0.18609999999999999</v>
      </c>
      <c r="E13" s="40">
        <v>2.12E-2</v>
      </c>
      <c r="F13" s="42" t="s">
        <v>18</v>
      </c>
    </row>
    <row r="14" spans="1:6" x14ac:dyDescent="0.2">
      <c r="A14" s="41" t="s">
        <v>14</v>
      </c>
      <c r="B14" s="42" t="s">
        <v>16</v>
      </c>
      <c r="C14" s="42" t="s">
        <v>17</v>
      </c>
      <c r="D14" s="42">
        <v>-2.8119999999999998</v>
      </c>
      <c r="E14" s="40" t="s">
        <v>5</v>
      </c>
      <c r="F14" s="42" t="s">
        <v>18</v>
      </c>
    </row>
    <row r="15" spans="1:6" x14ac:dyDescent="0.2">
      <c r="A15" s="41"/>
      <c r="B15" s="42" t="s">
        <v>19</v>
      </c>
      <c r="C15" s="42" t="s">
        <v>17</v>
      </c>
      <c r="D15" s="40">
        <v>-7.226</v>
      </c>
      <c r="E15" s="40" t="s">
        <v>5</v>
      </c>
      <c r="F15" s="40" t="s">
        <v>29</v>
      </c>
    </row>
    <row r="16" spans="1:6" x14ac:dyDescent="0.2">
      <c r="A16" s="41"/>
      <c r="B16" s="42" t="s">
        <v>20</v>
      </c>
      <c r="C16" s="37" t="s">
        <v>21</v>
      </c>
      <c r="D16" s="40">
        <v>0.14530000000000001</v>
      </c>
      <c r="E16" s="40">
        <v>5.0999999999999997E-2</v>
      </c>
      <c r="F16" s="40" t="s">
        <v>30</v>
      </c>
    </row>
  </sheetData>
  <mergeCells count="6">
    <mergeCell ref="A9:E9"/>
    <mergeCell ref="A3:A5"/>
    <mergeCell ref="A6:A8"/>
    <mergeCell ref="A11:A13"/>
    <mergeCell ref="A14:A16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пункт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2025-04-10T06:36:23Z</dcterms:created>
  <dcterms:modified xsi:type="dcterms:W3CDTF">2025-04-10T20:55:52Z</dcterms:modified>
</cp:coreProperties>
</file>