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ksandrartemev/Desktop/"/>
    </mc:Choice>
  </mc:AlternateContent>
  <xr:revisionPtr revIDLastSave="0" documentId="13_ncr:1_{6EA3F349-B696-0E40-BC97-786576DCF77E}" xr6:coauthVersionLast="47" xr6:coauthVersionMax="47" xr10:uidLastSave="{00000000-0000-0000-0000-000000000000}"/>
  <bookViews>
    <workbookView xWindow="500" yWindow="500" windowWidth="28040" windowHeight="16320" xr2:uid="{24C774CB-5D4E-994D-9DC3-427AA4C1D47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2" i="1" l="1"/>
  <c r="H50" i="1"/>
  <c r="K35" i="1"/>
  <c r="K34" i="1"/>
  <c r="K33" i="1"/>
  <c r="K32" i="1"/>
  <c r="K31" i="1"/>
  <c r="K29" i="1"/>
  <c r="Q67" i="1"/>
  <c r="N51" i="1"/>
  <c r="O32" i="1" l="1"/>
  <c r="S15" i="1"/>
  <c r="O14" i="1" s="1"/>
  <c r="R15" i="1"/>
  <c r="N15" i="1" s="1"/>
  <c r="I37" i="1"/>
  <c r="I36" i="1"/>
  <c r="I35" i="1"/>
  <c r="I34" i="1"/>
  <c r="I33" i="1"/>
  <c r="I32" i="1"/>
  <c r="I31" i="1"/>
  <c r="I30" i="1"/>
  <c r="I29" i="1"/>
  <c r="I28" i="1"/>
  <c r="I27" i="1"/>
  <c r="J20" i="1"/>
  <c r="I20" i="1"/>
  <c r="J19" i="1"/>
  <c r="J18" i="1"/>
  <c r="J17" i="1"/>
  <c r="J16" i="1"/>
  <c r="J15" i="1"/>
  <c r="J13" i="1"/>
  <c r="J14" i="1"/>
  <c r="J12" i="1"/>
  <c r="J11" i="1"/>
  <c r="J10" i="1"/>
  <c r="J9" i="1"/>
  <c r="I19" i="1"/>
  <c r="I16" i="1"/>
  <c r="I15" i="1"/>
  <c r="I17" i="1"/>
  <c r="I18" i="1"/>
  <c r="I13" i="1"/>
  <c r="I12" i="1"/>
  <c r="I11" i="1"/>
  <c r="I9" i="1"/>
  <c r="I14" i="1"/>
  <c r="I10" i="1"/>
  <c r="K37" i="1" l="1"/>
  <c r="O18" i="1"/>
  <c r="O17" i="1"/>
  <c r="P33" i="1" s="1"/>
  <c r="N14" i="1"/>
  <c r="O16" i="1"/>
  <c r="N18" i="1"/>
  <c r="O15" i="1"/>
  <c r="N17" i="1"/>
  <c r="N16" i="1"/>
  <c r="O33" i="1" l="1"/>
  <c r="P32" i="1"/>
</calcChain>
</file>

<file path=xl/sharedStrings.xml><?xml version="1.0" encoding="utf-8"?>
<sst xmlns="http://schemas.openxmlformats.org/spreadsheetml/2006/main" count="34" uniqueCount="27">
  <si>
    <t>Найти взаимную информацию между признаками x1 и x2, если:</t>
  </si>
  <si>
    <t>x1</t>
  </si>
  <si>
    <t>x2</t>
  </si>
  <si>
    <t>Px1</t>
  </si>
  <si>
    <t>Px2</t>
  </si>
  <si>
    <t>P(x1i,x2j)</t>
  </si>
  <si>
    <t>x1i</t>
  </si>
  <si>
    <t>x2j</t>
  </si>
  <si>
    <t>2.  Теперь найдем совместные вероятности P(x1i,x2j) = (частота встречаемости строки (x1i,x2j) / 11(кол-во строк))</t>
  </si>
  <si>
    <t>3.  Найдем взаимную информацию по следующией формуле(можем не учитывать слагаемые, где P(x1i,x2j)=0, они обнулятся)</t>
  </si>
  <si>
    <t>MI</t>
  </si>
  <si>
    <t>Вклад в MI</t>
  </si>
  <si>
    <t>Получили умеренную взаимосвязь  между x1 и x2</t>
  </si>
  <si>
    <t>Найти первую ГК:</t>
  </si>
  <si>
    <t>1.  Сначала центрируем данные: вычтим из каждого вектора матожидание элементов</t>
  </si>
  <si>
    <t>2.  Найдем ковариационную матрицу по следующей формуле,где матрица X уже отцентрирована</t>
  </si>
  <si>
    <t>XT</t>
  </si>
  <si>
    <t>cov</t>
  </si>
  <si>
    <t>n=</t>
  </si>
  <si>
    <t>8-λ</t>
  </si>
  <si>
    <t>1.5-λ</t>
  </si>
  <si>
    <t>3.  Находим с.з. для матрицы cov: det(cov - λE) = 0</t>
  </si>
  <si>
    <t>3.  Для нахождения первой ГК, корректируем ковариационную матрицу на большую λ</t>
  </si>
  <si>
    <t>cov_upd(λ=8.85)</t>
  </si>
  <si>
    <t>То есть первая гк v1:</t>
  </si>
  <si>
    <t>4.  Находим с. в. для с.з. λ=8.85 и рассматриваем x1 = 1</t>
  </si>
  <si>
    <t>Кол-во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</si>
</sst>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0" xfId="0" applyNumberFormat="1"/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64" fontId="0" fillId="4" borderId="10" xfId="0" applyNumberFormat="1" applyFill="1" applyBorder="1" applyAlignment="1">
      <alignment horizontal="center" vertical="center"/>
    </xf>
    <xf numFmtId="164" fontId="0" fillId="5" borderId="10" xfId="0" applyNumberFormat="1" applyFill="1" applyBorder="1" applyAlignment="1">
      <alignment horizontal="center" vertical="center"/>
    </xf>
    <xf numFmtId="164" fontId="0" fillId="5" borderId="6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164" fontId="0" fillId="6" borderId="6" xfId="0" applyNumberForma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164" fontId="0" fillId="7" borderId="8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8" borderId="7" xfId="0" applyNumberFormat="1" applyFill="1" applyBorder="1" applyAlignment="1">
      <alignment horizontal="center" vertical="center"/>
    </xf>
    <xf numFmtId="164" fontId="0" fillId="8" borderId="9" xfId="0" applyNumberForma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6" xfId="0" applyBorder="1"/>
    <xf numFmtId="0" fontId="0" fillId="0" borderId="17" xfId="0" applyBorder="1" applyAlignment="1">
      <alignment horizontal="right"/>
    </xf>
    <xf numFmtId="2" fontId="0" fillId="0" borderId="4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distributed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12700</xdr:colOff>
      <xdr:row>2</xdr:row>
      <xdr:rowOff>0</xdr:rowOff>
    </xdr:from>
    <xdr:ext cx="4749800" cy="8509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AEC3E11-DD3A-A545-94D3-0899759E1F95}"/>
                </a:ext>
              </a:extLst>
            </xdr:cNvPr>
            <xdr:cNvSpPr txBox="1"/>
          </xdr:nvSpPr>
          <xdr:spPr>
            <a:xfrm>
              <a:off x="5453495" y="418523"/>
              <a:ext cx="4749800" cy="850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ru-RU" sz="1400" b="0" i="1">
                          <a:latin typeface="Cambria Math" panose="02040503050406030204" pitchFamily="18" charset="0"/>
                        </a:rPr>
                        <m:t>1</m:t>
                      </m:r>
                      <m:r>
                        <a:rPr lang="en-US" sz="1400" b="0" i="1">
                          <a:latin typeface="Cambria Math" panose="02040503050406030204" pitchFamily="18" charset="0"/>
                        </a:rPr>
                        <m:t>.  </m:t>
                      </m:r>
                      <m:r>
                        <a:rPr lang="ru-RU" sz="1400" b="0" i="1">
                          <a:latin typeface="Cambria Math" panose="02040503050406030204" pitchFamily="18" charset="0"/>
                        </a:rPr>
                        <m:t>Для начала найдем вероятности </m:t>
                      </m:r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1400" b="0" i="1">
                          <a:latin typeface="Cambria Math" panose="02040503050406030204" pitchFamily="18" charset="0"/>
                        </a:rPr>
                        <m:t>1</m:t>
                      </m:r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  <m:r>
                    <a:rPr lang="en-US" sz="1400" b="0" i="1">
                      <a:latin typeface="Cambria Math" panose="02040503050406030204" pitchFamily="18" charset="0"/>
                    </a:rPr>
                    <m:t> </m:t>
                  </m:r>
                  <m:r>
                    <a:rPr lang="ru-RU" sz="1400" b="0" i="1">
                      <a:latin typeface="Cambria Math" panose="02040503050406030204" pitchFamily="18" charset="0"/>
                    </a:rPr>
                    <m:t>и </m:t>
                  </m:r>
                  <m:sSub>
                    <m:sSubPr>
                      <m:ctrlPr>
                        <a:rPr lang="ru-RU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14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</m:oMath>
              </a14:m>
              <a:r>
                <a:rPr lang="ru-RU" sz="1400"/>
                <a:t>.</a:t>
              </a:r>
            </a:p>
            <a:p>
              <a:r>
                <a:rPr lang="en-US" sz="1400"/>
                <a:t>Pxji = </a:t>
              </a:r>
              <a:r>
                <a:rPr lang="ru-RU" sz="1400"/>
                <a:t> </a:t>
              </a:r>
              <a:r>
                <a:rPr lang="en-US" sz="1400"/>
                <a:t>(</a:t>
              </a:r>
              <a:r>
                <a:rPr lang="ru-RU" sz="1400"/>
                <a:t>частота</a:t>
              </a:r>
              <a:r>
                <a:rPr lang="ru-RU" sz="1400" baseline="0"/>
                <a:t> встречаемости </a:t>
              </a:r>
              <a:r>
                <a:rPr lang="en-US" sz="1400" baseline="0"/>
                <a:t>xji</a:t>
              </a:r>
              <a:r>
                <a:rPr lang="ru-RU" sz="1400" baseline="0"/>
                <a:t> в </a:t>
              </a:r>
              <a:r>
                <a:rPr lang="en-US" sz="1400" baseline="0"/>
                <a:t>xj)</a:t>
              </a:r>
              <a:r>
                <a:rPr lang="ru-RU" sz="1400" baseline="0"/>
                <a:t>/количество чисел в векторе</a:t>
              </a:r>
              <a:r>
                <a:rPr lang="en-US" sz="1400" baseline="0"/>
                <a:t> xj</a:t>
              </a:r>
              <a:endParaRPr lang="ru-RU" sz="14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AEC3E11-DD3A-A545-94D3-0899759E1F95}"/>
                </a:ext>
              </a:extLst>
            </xdr:cNvPr>
            <xdr:cNvSpPr txBox="1"/>
          </xdr:nvSpPr>
          <xdr:spPr>
            <a:xfrm>
              <a:off x="5453495" y="418523"/>
              <a:ext cx="4749800" cy="850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〖</a:t>
              </a:r>
              <a:r>
                <a:rPr lang="ru-RU" sz="1400" b="0" i="0">
                  <a:latin typeface="Cambria Math" panose="02040503050406030204" pitchFamily="18" charset="0"/>
                </a:rPr>
                <a:t>1</a:t>
              </a:r>
              <a:r>
                <a:rPr lang="en-US" sz="1400" b="0" i="0">
                  <a:latin typeface="Cambria Math" panose="02040503050406030204" pitchFamily="18" charset="0"/>
                </a:rPr>
                <a:t>.  </a:t>
              </a:r>
              <a:r>
                <a:rPr lang="ru-RU" sz="1400" b="0" i="0">
                  <a:latin typeface="Cambria Math" panose="02040503050406030204" pitchFamily="18" charset="0"/>
                </a:rPr>
                <a:t>Для начала найдем вероятности </a:t>
              </a:r>
              <a:r>
                <a:rPr lang="en-US" sz="1400" b="0" i="0">
                  <a:latin typeface="Cambria Math" panose="02040503050406030204" pitchFamily="18" charset="0"/>
                </a:rPr>
                <a:t>𝑥〗_1𝑖  </a:t>
              </a:r>
              <a:r>
                <a:rPr lang="ru-RU" sz="1400" b="0" i="0">
                  <a:latin typeface="Cambria Math" panose="02040503050406030204" pitchFamily="18" charset="0"/>
                </a:rPr>
                <a:t>и </a:t>
              </a:r>
              <a:r>
                <a:rPr lang="en-US" sz="1400" b="0" i="0">
                  <a:latin typeface="Cambria Math" panose="02040503050406030204" pitchFamily="18" charset="0"/>
                </a:rPr>
                <a:t>𝑥</a:t>
              </a:r>
              <a:r>
                <a:rPr lang="ru-RU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2𝑖</a:t>
              </a:r>
              <a:r>
                <a:rPr lang="ru-RU" sz="1400"/>
                <a:t>.</a:t>
              </a:r>
            </a:p>
            <a:p>
              <a:pPr/>
              <a:r>
                <a:rPr lang="en-US" sz="1400"/>
                <a:t>Pxji = </a:t>
              </a:r>
              <a:r>
                <a:rPr lang="ru-RU" sz="1400"/>
                <a:t> </a:t>
              </a:r>
              <a:r>
                <a:rPr lang="en-US" sz="1400"/>
                <a:t>(</a:t>
              </a:r>
              <a:r>
                <a:rPr lang="ru-RU" sz="1400"/>
                <a:t>частота</a:t>
              </a:r>
              <a:r>
                <a:rPr lang="ru-RU" sz="1400" baseline="0"/>
                <a:t> встречаемости </a:t>
              </a:r>
              <a:r>
                <a:rPr lang="en-US" sz="1400" baseline="0"/>
                <a:t>xji</a:t>
              </a:r>
              <a:r>
                <a:rPr lang="ru-RU" sz="1400" baseline="0"/>
                <a:t> в </a:t>
              </a:r>
              <a:r>
                <a:rPr lang="en-US" sz="1400" baseline="0"/>
                <a:t>xj)</a:t>
              </a:r>
              <a:r>
                <a:rPr lang="ru-RU" sz="1400" baseline="0"/>
                <a:t>/количество чисел в векторе</a:t>
              </a:r>
              <a:r>
                <a:rPr lang="en-US" sz="1400" baseline="0"/>
                <a:t> xj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6</xdr:col>
      <xdr:colOff>0</xdr:colOff>
      <xdr:row>43</xdr:row>
      <xdr:rowOff>12700</xdr:rowOff>
    </xdr:from>
    <xdr:ext cx="4749800" cy="990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FE81D03-D1C5-E147-9A34-D022A11009B2}"/>
                </a:ext>
              </a:extLst>
            </xdr:cNvPr>
            <xdr:cNvSpPr txBox="1"/>
          </xdr:nvSpPr>
          <xdr:spPr>
            <a:xfrm>
              <a:off x="5461000" y="8928100"/>
              <a:ext cx="4749800" cy="990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𝑀𝐼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8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5</m:t>
                        </m:r>
                      </m:sup>
                      <m:e>
                        <m:nary>
                          <m:naryPr>
                            <m:chr m:val="∑"/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8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d>
                              <m:dPr>
                                <m:ctrlP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  <m: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  <m: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func>
                              <m:funcPr>
                                <m:ctrlP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sSub>
                                  <m:sSubPr>
                                    <m:ctrlP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sz="1800" b="0" i="0">
                                        <a:latin typeface="Cambria Math" panose="02040503050406030204" pitchFamily="18" charset="0"/>
                                      </a:rPr>
                                      <m:t>log</m:t>
                                    </m:r>
                                  </m:e>
                                  <m:sub>
                                    <m: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fName>
                              <m:e>
                                <m:f>
                                  <m:fPr>
                                    <m:ctrlP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  <m:t>𝑃</m:t>
                                    </m:r>
                                    <m:d>
                                      <m:dPr>
                                        <m:ctrlPr>
                                          <a:rPr lang="en-US" sz="18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sz="18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800" b="0" i="1"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800" b="0" i="1">
                                                <a:latin typeface="Cambria Math" panose="02040503050406030204" pitchFamily="18" charset="0"/>
                                              </a:rPr>
                                              <m:t>1</m:t>
                                            </m:r>
                                            <m:r>
                                              <a:rPr lang="en-US" sz="1800" b="0" i="1"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sz="1800" b="0" i="1">
                                            <a:latin typeface="Cambria Math" panose="02040503050406030204" pitchFamily="18" charset="0"/>
                                          </a:rPr>
                                          <m:t>,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8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800" b="0" i="1"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800" b="0" i="1">
                                                <a:latin typeface="Cambria Math" panose="02040503050406030204" pitchFamily="18" charset="0"/>
                                              </a:rPr>
                                              <m:t>2</m:t>
                                            </m:r>
                                            <m:r>
                                              <a:rPr lang="en-US" sz="1800" b="0" i="1">
                                                <a:latin typeface="Cambria Math" panose="02040503050406030204" pitchFamily="18" charset="0"/>
                                              </a:rPr>
                                              <m:t>𝑗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num>
                                  <m:den>
                                    <m: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  <m:t>𝑃</m:t>
                                    </m:r>
                                    <m:d>
                                      <m:dPr>
                                        <m:ctrlPr>
                                          <a:rPr lang="en-US" sz="18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sz="18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800" b="0" i="1"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800" b="0" i="1">
                                                <a:latin typeface="Cambria Math" panose="02040503050406030204" pitchFamily="18" charset="0"/>
                                              </a:rPr>
                                              <m:t>1</m:t>
                                            </m:r>
                                            <m:r>
                                              <a:rPr lang="en-US" sz="1800" b="0" i="1"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  <m: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  <m:t>𝑃</m:t>
                                    </m:r>
                                    <m: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en-US" sz="18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8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sz="1800" b="0" i="1"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  <m:r>
                                          <a:rPr lang="en-US" sz="1800" b="0" i="1">
                                            <a:latin typeface="Cambria Math" panose="02040503050406030204" pitchFamily="18" charset="0"/>
                                          </a:rPr>
                                          <m:t>𝑗</m:t>
                                        </m:r>
                                      </m:sub>
                                    </m:sSub>
                                    <m: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  <m:t>)</m:t>
                                    </m:r>
                                  </m:den>
                                </m:f>
                              </m:e>
                            </m:func>
                          </m:e>
                        </m:nary>
                      </m:e>
                    </m:nary>
                  </m:oMath>
                </m:oMathPara>
              </a14:m>
              <a:endParaRPr lang="ru-RU" sz="18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FE81D03-D1C5-E147-9A34-D022A11009B2}"/>
                </a:ext>
              </a:extLst>
            </xdr:cNvPr>
            <xdr:cNvSpPr txBox="1"/>
          </xdr:nvSpPr>
          <xdr:spPr>
            <a:xfrm>
              <a:off x="5461000" y="8928100"/>
              <a:ext cx="4749800" cy="990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𝑀𝐼= ∑24_(𝑖=1)^5▒∑_(𝑗=1)^2▒〖𝑃(𝑥_1𝑖,𝑥_2𝑗 )∗log_2⁡〖𝑃(𝑥_1𝑖,𝑥_2𝑗 )/(𝑃(𝑥_1𝑖 )𝑃(𝑥_2𝑗))〗 〗</a:t>
              </a:r>
              <a:endParaRPr lang="ru-RU" sz="1800"/>
            </a:p>
          </xdr:txBody>
        </xdr:sp>
      </mc:Fallback>
    </mc:AlternateContent>
    <xdr:clientData/>
  </xdr:oneCellAnchor>
  <xdr:oneCellAnchor>
    <xdr:from>
      <xdr:col>17</xdr:col>
      <xdr:colOff>0</xdr:colOff>
      <xdr:row>11</xdr:row>
      <xdr:rowOff>202045</xdr:rowOff>
    </xdr:from>
    <xdr:ext cx="822614" cy="4329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81031E3-B9DB-D945-B0CD-EB22D25C8F6F}"/>
                </a:ext>
              </a:extLst>
            </xdr:cNvPr>
            <xdr:cNvSpPr txBox="1"/>
          </xdr:nvSpPr>
          <xdr:spPr>
            <a:xfrm>
              <a:off x="15124545" y="2482272"/>
              <a:ext cx="822614" cy="4329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2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ru-RU" sz="24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81031E3-B9DB-D945-B0CD-EB22D25C8F6F}"/>
                </a:ext>
              </a:extLst>
            </xdr:cNvPr>
            <xdr:cNvSpPr txBox="1"/>
          </xdr:nvSpPr>
          <xdr:spPr>
            <a:xfrm>
              <a:off x="15124545" y="2482272"/>
              <a:ext cx="822614" cy="4329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ru-RU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sz="2400" b="0" i="0">
                  <a:latin typeface="Cambria Math" panose="02040503050406030204" pitchFamily="18" charset="0"/>
                </a:rPr>
                <a:t>1</a:t>
              </a:r>
              <a:endParaRPr lang="ru-RU" sz="2400"/>
            </a:p>
          </xdr:txBody>
        </xdr:sp>
      </mc:Fallback>
    </mc:AlternateContent>
    <xdr:clientData/>
  </xdr:oneCellAnchor>
  <xdr:oneCellAnchor>
    <xdr:from>
      <xdr:col>18</xdr:col>
      <xdr:colOff>0</xdr:colOff>
      <xdr:row>12</xdr:row>
      <xdr:rowOff>0</xdr:rowOff>
    </xdr:from>
    <xdr:ext cx="822614" cy="4329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4A35629-D5E9-7844-A08F-BBE2D92C5528}"/>
                </a:ext>
              </a:extLst>
            </xdr:cNvPr>
            <xdr:cNvSpPr txBox="1"/>
          </xdr:nvSpPr>
          <xdr:spPr>
            <a:xfrm>
              <a:off x="15947159" y="2482273"/>
              <a:ext cx="822614" cy="4329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2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ru-RU" sz="2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ru-RU" sz="24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4A35629-D5E9-7844-A08F-BBE2D92C5528}"/>
                </a:ext>
              </a:extLst>
            </xdr:cNvPr>
            <xdr:cNvSpPr txBox="1"/>
          </xdr:nvSpPr>
          <xdr:spPr>
            <a:xfrm>
              <a:off x="15947159" y="2482273"/>
              <a:ext cx="822614" cy="4329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ru-RU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ru-RU" sz="2400" b="0" i="0">
                  <a:latin typeface="Cambria Math" panose="02040503050406030204" pitchFamily="18" charset="0"/>
                </a:rPr>
                <a:t>2</a:t>
              </a:r>
              <a:endParaRPr lang="ru-RU" sz="2400"/>
            </a:p>
          </xdr:txBody>
        </xdr:sp>
      </mc:Fallback>
    </mc:AlternateContent>
    <xdr:clientData/>
  </xdr:oneCellAnchor>
  <xdr:oneCellAnchor>
    <xdr:from>
      <xdr:col>13</xdr:col>
      <xdr:colOff>0</xdr:colOff>
      <xdr:row>22</xdr:row>
      <xdr:rowOff>0</xdr:rowOff>
    </xdr:from>
    <xdr:ext cx="4935682" cy="8226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A98E95A6-0B4E-E44E-B382-D734612D4EE9}"/>
                </a:ext>
              </a:extLst>
            </xdr:cNvPr>
            <xdr:cNvSpPr txBox="1"/>
          </xdr:nvSpPr>
          <xdr:spPr>
            <a:xfrm>
              <a:off x="11834091" y="4546023"/>
              <a:ext cx="4935682" cy="822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𝑚𝑎𝑡𝑟𝑖</m:t>
                    </m:r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𝑐𝑜𝑣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  <m:sSup>
                      <m:sSup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p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𝑇</m:t>
                        </m:r>
                      </m:sup>
                    </m:sSup>
                    <m:r>
                      <a:rPr lang="en-US" sz="20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ru-RU" sz="20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A98E95A6-0B4E-E44E-B382-D734612D4EE9}"/>
                </a:ext>
              </a:extLst>
            </xdr:cNvPr>
            <xdr:cNvSpPr txBox="1"/>
          </xdr:nvSpPr>
          <xdr:spPr>
            <a:xfrm>
              <a:off x="11834091" y="4546023"/>
              <a:ext cx="4935682" cy="822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𝑚𝑎𝑡𝑟𝑖𝑥_𝑐𝑜𝑣=1/(𝑛−1) 𝑋^𝑇 𝑋 </a:t>
              </a:r>
              <a:endParaRPr lang="ru-RU" sz="2000"/>
            </a:p>
          </xdr:txBody>
        </xdr:sp>
      </mc:Fallback>
    </mc:AlternateContent>
    <xdr:clientData/>
  </xdr:oneCellAnchor>
  <xdr:twoCellAnchor editAs="oneCell">
    <xdr:from>
      <xdr:col>16</xdr:col>
      <xdr:colOff>28864</xdr:colOff>
      <xdr:row>37</xdr:row>
      <xdr:rowOff>0</xdr:rowOff>
    </xdr:from>
    <xdr:to>
      <xdr:col>21</xdr:col>
      <xdr:colOff>764886</xdr:colOff>
      <xdr:row>45</xdr:row>
      <xdr:rowOff>190344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9DAD91EA-0D9B-2C48-ADD6-224D42CB3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30796" y="7634432"/>
          <a:ext cx="4849090" cy="1922162"/>
        </a:xfrm>
        <a:prstGeom prst="rect">
          <a:avLst/>
        </a:prstGeom>
      </xdr:spPr>
    </xdr:pic>
    <xdr:clientData/>
  </xdr:twoCellAnchor>
  <xdr:oneCellAnchor>
    <xdr:from>
      <xdr:col>16</xdr:col>
      <xdr:colOff>14432</xdr:colOff>
      <xdr:row>50</xdr:row>
      <xdr:rowOff>28865</xdr:rowOff>
    </xdr:from>
    <xdr:ext cx="4921250" cy="8226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AEC6BB4A-3330-CA4D-878A-CAE4E13A5641}"/>
                </a:ext>
              </a:extLst>
            </xdr:cNvPr>
            <xdr:cNvSpPr txBox="1"/>
          </xdr:nvSpPr>
          <xdr:spPr>
            <a:xfrm>
              <a:off x="14316364" y="10419774"/>
              <a:ext cx="4921250" cy="8226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𝑐𝑜</m:t>
                    </m:r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𝑢𝑝𝑑</m:t>
                        </m:r>
                        <m:d>
                          <m:d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l-GR" sz="2000" b="0" i="1">
                                <a:latin typeface="Cambria Math" panose="02040503050406030204" pitchFamily="18" charset="0"/>
                              </a:rPr>
                              <m:t>𝜆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=8.85</m:t>
                            </m:r>
                          </m:e>
                        </m:d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∗(</m:t>
                    </m:r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r>
                            <m:rPr>
                              <m:brk m:alnAt="7"/>
                            </m:rPr>
                            <a:rPr lang="en-US" sz="20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n-US" sz="20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e>
                      </m:mr>
                      <m:mr>
                        <m:e>
                          <m:r>
                            <a:rPr lang="en-US" sz="20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n-US" sz="20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e>
                      </m:mr>
                    </m:m>
                    <m:r>
                      <a:rPr lang="en-US" sz="2000" b="0" i="1">
                        <a:latin typeface="Cambria Math" panose="02040503050406030204" pitchFamily="18" charset="0"/>
                      </a:rPr>
                      <m:t>)=0</m:t>
                    </m:r>
                  </m:oMath>
                </m:oMathPara>
              </a14:m>
              <a:endParaRPr lang="ru-RU" sz="20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AEC6BB4A-3330-CA4D-878A-CAE4E13A5641}"/>
                </a:ext>
              </a:extLst>
            </xdr:cNvPr>
            <xdr:cNvSpPr txBox="1"/>
          </xdr:nvSpPr>
          <xdr:spPr>
            <a:xfrm>
              <a:off x="14316364" y="10419774"/>
              <a:ext cx="4921250" cy="8226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𝑐𝑜𝑣_𝑢𝑝𝑑(</a:t>
              </a:r>
              <a:r>
                <a:rPr lang="el-GR" sz="2000" b="0" i="0">
                  <a:latin typeface="Cambria Math" panose="02040503050406030204" pitchFamily="18" charset="0"/>
                </a:rPr>
                <a:t>𝜆</a:t>
              </a:r>
              <a:r>
                <a:rPr lang="en-US" sz="2000" b="0" i="0">
                  <a:latin typeface="Cambria Math" panose="02040503050406030204" pitchFamily="18" charset="0"/>
                </a:rPr>
                <a:t>=8.85) ∗(■8(𝑥1@𝑥2))=0</a:t>
              </a:r>
              <a:endParaRPr lang="ru-RU" sz="2000"/>
            </a:p>
          </xdr:txBody>
        </xdr:sp>
      </mc:Fallback>
    </mc:AlternateContent>
    <xdr:clientData/>
  </xdr:oneCellAnchor>
  <xdr:oneCellAnchor>
    <xdr:from>
      <xdr:col>16</xdr:col>
      <xdr:colOff>14432</xdr:colOff>
      <xdr:row>55</xdr:row>
      <xdr:rowOff>28865</xdr:rowOff>
    </xdr:from>
    <xdr:ext cx="4921250" cy="8226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16E05B59-C0F7-2546-A8A7-C1D536251A75}"/>
                </a:ext>
              </a:extLst>
            </xdr:cNvPr>
            <xdr:cNvSpPr txBox="1"/>
          </xdr:nvSpPr>
          <xdr:spPr>
            <a:xfrm>
              <a:off x="14316364" y="10419774"/>
              <a:ext cx="4921250" cy="8226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−0.85</m:t>
                    </m:r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−2.5</m:t>
                    </m:r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 0</m:t>
                    </m:r>
                  </m:oMath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−2.5</m:t>
                    </m:r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−7.35</m:t>
                    </m:r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ru-RU" sz="20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16E05B59-C0F7-2546-A8A7-C1D536251A75}"/>
                </a:ext>
              </a:extLst>
            </xdr:cNvPr>
            <xdr:cNvSpPr txBox="1"/>
          </xdr:nvSpPr>
          <xdr:spPr>
            <a:xfrm>
              <a:off x="14316364" y="10419774"/>
              <a:ext cx="4921250" cy="8226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−0.85𝑥_1−2.5𝑥_2= 0</a:t>
              </a:r>
              <a:br>
                <a:rPr lang="en-US" sz="2000" b="0"/>
              </a:br>
              <a:r>
                <a:rPr lang="en-US" sz="2000" b="0" i="0">
                  <a:latin typeface="Cambria Math" panose="02040503050406030204" pitchFamily="18" charset="0"/>
                </a:rPr>
                <a:t>−2.5𝑥_1−7.35𝑥_2=0</a:t>
              </a:r>
              <a:endParaRPr lang="ru-RU" sz="2000"/>
            </a:p>
          </xdr:txBody>
        </xdr:sp>
      </mc:Fallback>
    </mc:AlternateContent>
    <xdr:clientData/>
  </xdr:oneCellAnchor>
  <xdr:oneCellAnchor>
    <xdr:from>
      <xdr:col>16</xdr:col>
      <xdr:colOff>14432</xdr:colOff>
      <xdr:row>60</xdr:row>
      <xdr:rowOff>28865</xdr:rowOff>
    </xdr:from>
    <xdr:ext cx="4921250" cy="8226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BDD68A85-63BA-7345-B28F-3627591AD1C6}"/>
                </a:ext>
              </a:extLst>
            </xdr:cNvPr>
            <xdr:cNvSpPr txBox="1"/>
          </xdr:nvSpPr>
          <xdr:spPr>
            <a:xfrm>
              <a:off x="14316364" y="11444433"/>
              <a:ext cx="4921250" cy="8226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=1</m:t>
                    </m:r>
                  </m:oMath>
                  <m:oMath xmlns:m="http://schemas.openxmlformats.org/officeDocument/2006/math"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2000" b="0" i="1">
                        <a:latin typeface="Cambria Math" panose="02040503050406030204" pitchFamily="18" charset="0"/>
                      </a:rPr>
                      <m:t>−0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ru-RU" sz="2000" b="0" i="1">
                        <a:latin typeface="Cambria Math" panose="02040503050406030204" pitchFamily="18" charset="0"/>
                      </a:rPr>
                      <m:t>3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4</m:t>
                    </m:r>
                  </m:oMath>
                </m:oMathPara>
              </a14:m>
              <a:endParaRPr lang="ru-RU" sz="20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BDD68A85-63BA-7345-B28F-3627591AD1C6}"/>
                </a:ext>
              </a:extLst>
            </xdr:cNvPr>
            <xdr:cNvSpPr txBox="1"/>
          </xdr:nvSpPr>
          <xdr:spPr>
            <a:xfrm>
              <a:off x="14316364" y="11444433"/>
              <a:ext cx="4921250" cy="8226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𝑥_1=1</a:t>
              </a:r>
              <a:br>
                <a:rPr lang="en-US" sz="2000" b="0"/>
              </a:br>
              <a:r>
                <a:rPr lang="en-US" sz="2000" b="0" i="0">
                  <a:latin typeface="Cambria Math" panose="02040503050406030204" pitchFamily="18" charset="0"/>
                </a:rPr>
                <a:t>𝑥_2=</a:t>
              </a:r>
              <a:r>
                <a:rPr lang="ru-RU" sz="2000" b="0" i="0">
                  <a:latin typeface="Cambria Math" panose="02040503050406030204" pitchFamily="18" charset="0"/>
                </a:rPr>
                <a:t>−0</a:t>
              </a:r>
              <a:r>
                <a:rPr lang="en-US" sz="2000" b="0" i="0">
                  <a:latin typeface="Cambria Math" panose="02040503050406030204" pitchFamily="18" charset="0"/>
                </a:rPr>
                <a:t>.</a:t>
              </a:r>
              <a:r>
                <a:rPr lang="ru-RU" sz="2000" b="0" i="0">
                  <a:latin typeface="Cambria Math" panose="02040503050406030204" pitchFamily="18" charset="0"/>
                </a:rPr>
                <a:t>3</a:t>
              </a:r>
              <a:r>
                <a:rPr lang="en-US" sz="2000" b="0" i="0">
                  <a:latin typeface="Cambria Math" panose="02040503050406030204" pitchFamily="18" charset="0"/>
                </a:rPr>
                <a:t>4</a:t>
              </a:r>
              <a:endParaRPr lang="ru-RU" sz="20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47578-A1F4-9446-8E72-A73284A63068}">
  <dimension ref="A1:V67"/>
  <sheetViews>
    <sheetView tabSelected="1" topLeftCell="I45" workbookViewId="0">
      <selection activeCell="Q68" sqref="Q68"/>
    </sheetView>
  </sheetViews>
  <sheetFormatPr baseColWidth="10" defaultRowHeight="16" x14ac:dyDescent="0.2"/>
  <cols>
    <col min="5" max="5" width="17.5" customWidth="1"/>
    <col min="7" max="7" width="13.6640625" bestFit="1" customWidth="1"/>
    <col min="9" max="9" width="13.6640625" bestFit="1" customWidth="1"/>
    <col min="11" max="11" width="13.5" customWidth="1"/>
  </cols>
  <sheetData>
    <row r="1" spans="1:22" x14ac:dyDescent="0.2">
      <c r="A1" s="65" t="s">
        <v>0</v>
      </c>
      <c r="B1" s="65"/>
      <c r="C1" s="65"/>
      <c r="D1" s="65"/>
      <c r="E1" s="65"/>
      <c r="N1" s="59" t="s">
        <v>13</v>
      </c>
      <c r="O1" s="60"/>
      <c r="P1" s="60"/>
      <c r="Q1" s="60"/>
    </row>
    <row r="2" spans="1:22" ht="17" thickBot="1" x14ac:dyDescent="0.25">
      <c r="A2" s="65"/>
      <c r="B2" s="65"/>
      <c r="C2" s="65"/>
      <c r="D2" s="65"/>
      <c r="E2" s="65"/>
      <c r="N2" s="60"/>
      <c r="O2" s="60"/>
      <c r="P2" s="60"/>
      <c r="Q2" s="60"/>
    </row>
    <row r="3" spans="1:22" ht="17" thickBot="1" x14ac:dyDescent="0.25">
      <c r="A3" s="9" t="s">
        <v>1</v>
      </c>
      <c r="B3" s="10" t="s">
        <v>2</v>
      </c>
      <c r="G3" s="64"/>
      <c r="H3" s="64"/>
      <c r="I3" s="64"/>
      <c r="J3" s="64"/>
      <c r="K3" s="64"/>
      <c r="N3" s="9" t="s">
        <v>1</v>
      </c>
      <c r="O3" s="10" t="s">
        <v>2</v>
      </c>
    </row>
    <row r="4" spans="1:22" x14ac:dyDescent="0.2">
      <c r="A4" s="17">
        <v>3</v>
      </c>
      <c r="B4" s="18">
        <v>1</v>
      </c>
      <c r="G4" s="64"/>
      <c r="H4" s="64"/>
      <c r="I4" s="64"/>
      <c r="J4" s="64"/>
      <c r="K4" s="64"/>
      <c r="N4" s="17">
        <v>0</v>
      </c>
      <c r="O4" s="18">
        <v>3</v>
      </c>
    </row>
    <row r="5" spans="1:22" x14ac:dyDescent="0.2">
      <c r="A5" s="11">
        <v>5</v>
      </c>
      <c r="B5" s="12">
        <v>1</v>
      </c>
      <c r="G5" s="64"/>
      <c r="H5" s="64"/>
      <c r="I5" s="64"/>
      <c r="J5" s="64"/>
      <c r="K5" s="64"/>
      <c r="N5" s="11">
        <v>0</v>
      </c>
      <c r="O5" s="12">
        <v>1</v>
      </c>
    </row>
    <row r="6" spans="1:22" x14ac:dyDescent="0.2">
      <c r="A6" s="11">
        <v>3</v>
      </c>
      <c r="B6" s="12">
        <v>1</v>
      </c>
      <c r="G6" s="64"/>
      <c r="H6" s="64"/>
      <c r="I6" s="64"/>
      <c r="J6" s="64"/>
      <c r="K6" s="64"/>
      <c r="N6" s="11">
        <v>0</v>
      </c>
      <c r="O6" s="12">
        <v>1</v>
      </c>
    </row>
    <row r="7" spans="1:22" ht="17" thickBot="1" x14ac:dyDescent="0.25">
      <c r="A7" s="11">
        <v>3</v>
      </c>
      <c r="B7" s="12">
        <v>1</v>
      </c>
      <c r="N7" s="11">
        <v>4</v>
      </c>
      <c r="O7" s="12">
        <v>0</v>
      </c>
    </row>
    <row r="8" spans="1:22" ht="17" thickBot="1" x14ac:dyDescent="0.25">
      <c r="A8" s="11">
        <v>4</v>
      </c>
      <c r="B8" s="12">
        <v>0</v>
      </c>
      <c r="G8" s="9" t="s">
        <v>1</v>
      </c>
      <c r="H8" s="10" t="s">
        <v>2</v>
      </c>
      <c r="I8" s="9" t="s">
        <v>3</v>
      </c>
      <c r="J8" s="10" t="s">
        <v>4</v>
      </c>
      <c r="K8" s="39"/>
      <c r="N8" s="13">
        <v>6</v>
      </c>
      <c r="O8" s="14">
        <v>0</v>
      </c>
    </row>
    <row r="9" spans="1:22" x14ac:dyDescent="0.2">
      <c r="A9" s="11">
        <v>5</v>
      </c>
      <c r="B9" s="12">
        <v>1</v>
      </c>
      <c r="G9" s="23">
        <v>3</v>
      </c>
      <c r="H9" s="20">
        <v>1</v>
      </c>
      <c r="I9" s="24">
        <f>4/11</f>
        <v>0.36363636363636365</v>
      </c>
      <c r="J9" s="41">
        <f>5/11</f>
        <v>0.45454545454545453</v>
      </c>
      <c r="K9" s="40"/>
    </row>
    <row r="10" spans="1:22" ht="16" customHeight="1" x14ac:dyDescent="0.2">
      <c r="A10" s="11">
        <v>4</v>
      </c>
      <c r="B10" s="12">
        <v>0</v>
      </c>
      <c r="G10" s="26">
        <v>5</v>
      </c>
      <c r="H10" s="21">
        <v>1</v>
      </c>
      <c r="I10" s="27">
        <f>2/11</f>
        <v>0.18181818181818182</v>
      </c>
      <c r="J10" s="41">
        <f>5/11</f>
        <v>0.45454545454545453</v>
      </c>
      <c r="K10" s="40"/>
      <c r="N10" s="58" t="s">
        <v>14</v>
      </c>
      <c r="O10" s="58"/>
      <c r="P10" s="58"/>
      <c r="Q10" s="58"/>
      <c r="R10" s="58"/>
      <c r="S10" s="58"/>
      <c r="T10" s="58"/>
      <c r="U10" s="58"/>
      <c r="V10" s="58"/>
    </row>
    <row r="11" spans="1:22" ht="16" customHeight="1" x14ac:dyDescent="0.2">
      <c r="A11" s="11">
        <v>3</v>
      </c>
      <c r="B11" s="12">
        <v>0</v>
      </c>
      <c r="G11" s="22">
        <v>3</v>
      </c>
      <c r="H11" s="21">
        <v>1</v>
      </c>
      <c r="I11" s="25">
        <f>4/11</f>
        <v>0.36363636363636365</v>
      </c>
      <c r="J11" s="41">
        <f>5/11</f>
        <v>0.45454545454545453</v>
      </c>
      <c r="K11" s="40"/>
      <c r="N11" s="58"/>
      <c r="O11" s="58"/>
      <c r="P11" s="58"/>
      <c r="Q11" s="58"/>
      <c r="R11" s="58"/>
      <c r="S11" s="58"/>
      <c r="T11" s="58"/>
      <c r="U11" s="58"/>
      <c r="V11" s="58"/>
    </row>
    <row r="12" spans="1:22" ht="16" customHeight="1" thickBot="1" x14ac:dyDescent="0.25">
      <c r="A12" s="11">
        <v>1</v>
      </c>
      <c r="B12" s="12">
        <v>0</v>
      </c>
      <c r="G12" s="22">
        <v>3</v>
      </c>
      <c r="H12" s="21">
        <v>1</v>
      </c>
      <c r="I12" s="25">
        <f>4/11</f>
        <v>0.36363636363636365</v>
      </c>
      <c r="J12" s="41">
        <f>5/11</f>
        <v>0.45454545454545453</v>
      </c>
      <c r="K12" s="40"/>
      <c r="N12" s="44"/>
      <c r="O12" s="44"/>
      <c r="P12" s="44"/>
      <c r="Q12" s="44"/>
      <c r="R12" s="44"/>
      <c r="S12" s="44"/>
      <c r="T12" s="44"/>
    </row>
    <row r="13" spans="1:22" ht="16" customHeight="1" thickBot="1" x14ac:dyDescent="0.25">
      <c r="A13" s="11">
        <v>1</v>
      </c>
      <c r="B13" s="12">
        <v>0</v>
      </c>
      <c r="G13" s="30">
        <v>4</v>
      </c>
      <c r="H13" s="35">
        <v>0</v>
      </c>
      <c r="I13" s="28">
        <f>2/11</f>
        <v>0.18181818181818182</v>
      </c>
      <c r="J13" s="42">
        <f>6/11</f>
        <v>0.54545454545454541</v>
      </c>
      <c r="K13" s="40"/>
      <c r="N13" s="49" t="s">
        <v>1</v>
      </c>
      <c r="O13" s="50" t="s">
        <v>2</v>
      </c>
      <c r="P13" s="44"/>
      <c r="Q13" s="44"/>
      <c r="R13" s="61"/>
      <c r="S13" s="61"/>
      <c r="T13" s="44"/>
    </row>
    <row r="14" spans="1:22" ht="17" customHeight="1" thickBot="1" x14ac:dyDescent="0.25">
      <c r="A14" s="13">
        <v>2</v>
      </c>
      <c r="B14" s="14">
        <v>0</v>
      </c>
      <c r="G14" s="26">
        <v>5</v>
      </c>
      <c r="H14" s="21">
        <v>1</v>
      </c>
      <c r="I14" s="27">
        <f>2/11</f>
        <v>0.18181818181818182</v>
      </c>
      <c r="J14" s="41">
        <f>5/11</f>
        <v>0.45454545454545453</v>
      </c>
      <c r="K14" s="40"/>
      <c r="N14" s="17">
        <f>N4-$R$15</f>
        <v>-2</v>
      </c>
      <c r="O14" s="18">
        <f>O4-$S$15</f>
        <v>2</v>
      </c>
      <c r="R14" s="61"/>
      <c r="S14" s="61"/>
    </row>
    <row r="15" spans="1:22" x14ac:dyDescent="0.2">
      <c r="G15" s="30">
        <v>4</v>
      </c>
      <c r="H15" s="35">
        <v>0</v>
      </c>
      <c r="I15" s="29">
        <f>2/11</f>
        <v>0.18181818181818182</v>
      </c>
      <c r="J15" s="42">
        <f>6/11</f>
        <v>0.54545454545454541</v>
      </c>
      <c r="K15" s="40"/>
      <c r="N15" s="11">
        <f t="shared" ref="N15:N18" si="0">N5-$R$15</f>
        <v>-2</v>
      </c>
      <c r="O15" s="12">
        <f t="shared" ref="O15:O18" si="1">O5-$S$15</f>
        <v>0</v>
      </c>
      <c r="R15" s="61">
        <f>AVERAGE(N4:N8)</f>
        <v>2</v>
      </c>
      <c r="S15" s="61">
        <f>AVERAGE(O4:O8)</f>
        <v>1</v>
      </c>
    </row>
    <row r="16" spans="1:22" x14ac:dyDescent="0.2">
      <c r="G16" s="22">
        <v>3</v>
      </c>
      <c r="H16" s="35">
        <v>0</v>
      </c>
      <c r="I16" s="25">
        <f>4/11</f>
        <v>0.36363636363636365</v>
      </c>
      <c r="J16" s="42">
        <f>6/11</f>
        <v>0.54545454545454541</v>
      </c>
      <c r="K16" s="40"/>
      <c r="N16" s="11">
        <f t="shared" si="0"/>
        <v>-2</v>
      </c>
      <c r="O16" s="12">
        <f t="shared" si="1"/>
        <v>0</v>
      </c>
      <c r="R16" s="61"/>
      <c r="S16" s="61"/>
    </row>
    <row r="17" spans="7:22" x14ac:dyDescent="0.2">
      <c r="G17" s="31">
        <v>1</v>
      </c>
      <c r="H17" s="35">
        <v>0</v>
      </c>
      <c r="I17" s="32">
        <f>2/11</f>
        <v>0.18181818181818182</v>
      </c>
      <c r="J17" s="42">
        <f>6/11</f>
        <v>0.54545454545454541</v>
      </c>
      <c r="K17" s="40"/>
      <c r="N17" s="11">
        <f t="shared" si="0"/>
        <v>2</v>
      </c>
      <c r="O17" s="12">
        <f t="shared" si="1"/>
        <v>-1</v>
      </c>
    </row>
    <row r="18" spans="7:22" ht="17" thickBot="1" x14ac:dyDescent="0.25">
      <c r="G18" s="31">
        <v>1</v>
      </c>
      <c r="H18" s="35">
        <v>0</v>
      </c>
      <c r="I18" s="32">
        <f>2/11</f>
        <v>0.18181818181818182</v>
      </c>
      <c r="J18" s="42">
        <f>6/11</f>
        <v>0.54545454545454541</v>
      </c>
      <c r="K18" s="40"/>
      <c r="N18" s="13">
        <f t="shared" si="0"/>
        <v>4</v>
      </c>
      <c r="O18" s="14">
        <f t="shared" si="1"/>
        <v>-1</v>
      </c>
    </row>
    <row r="19" spans="7:22" ht="17" thickBot="1" x14ac:dyDescent="0.25">
      <c r="G19" s="33">
        <v>2</v>
      </c>
      <c r="H19" s="36">
        <v>0</v>
      </c>
      <c r="I19" s="34">
        <f>1/11</f>
        <v>9.0909090909090912E-2</v>
      </c>
      <c r="J19" s="43">
        <f>6/11</f>
        <v>0.54545454545454541</v>
      </c>
      <c r="K19" s="40"/>
    </row>
    <row r="20" spans="7:22" x14ac:dyDescent="0.2">
      <c r="I20" s="19">
        <f>SUM(I9,I10,I13,I17,I19)</f>
        <v>1</v>
      </c>
      <c r="J20" s="19">
        <f>SUM(J12,J13)</f>
        <v>1</v>
      </c>
      <c r="K20" s="37"/>
      <c r="N20" s="58" t="s">
        <v>15</v>
      </c>
      <c r="O20" s="58"/>
      <c r="P20" s="58"/>
      <c r="Q20" s="58"/>
      <c r="R20" s="58"/>
      <c r="S20" s="58"/>
      <c r="T20" s="58"/>
      <c r="U20" s="58"/>
      <c r="V20" s="58"/>
    </row>
    <row r="21" spans="7:22" x14ac:dyDescent="0.2">
      <c r="N21" s="58"/>
      <c r="O21" s="58"/>
      <c r="P21" s="58"/>
      <c r="Q21" s="58"/>
      <c r="R21" s="58"/>
      <c r="S21" s="58"/>
      <c r="T21" s="58"/>
      <c r="U21" s="58"/>
      <c r="V21" s="58"/>
    </row>
    <row r="22" spans="7:22" ht="16" customHeight="1" x14ac:dyDescent="0.2">
      <c r="G22" s="57" t="s">
        <v>8</v>
      </c>
      <c r="H22" s="57"/>
      <c r="I22" s="57"/>
      <c r="J22" s="57"/>
      <c r="K22" s="57"/>
    </row>
    <row r="23" spans="7:22" ht="16" customHeight="1" x14ac:dyDescent="0.2">
      <c r="G23" s="57"/>
      <c r="H23" s="57"/>
      <c r="I23" s="57"/>
      <c r="J23" s="57"/>
      <c r="K23" s="57"/>
      <c r="N23" s="56"/>
      <c r="O23" s="56"/>
      <c r="P23" s="56"/>
      <c r="Q23" s="56"/>
      <c r="R23" s="56"/>
      <c r="S23" s="56"/>
    </row>
    <row r="24" spans="7:22" ht="16" customHeight="1" x14ac:dyDescent="0.2">
      <c r="G24" s="57"/>
      <c r="H24" s="57"/>
      <c r="I24" s="57"/>
      <c r="J24" s="57"/>
      <c r="K24" s="57"/>
      <c r="N24" s="56"/>
      <c r="O24" s="56"/>
      <c r="P24" s="56"/>
      <c r="Q24" s="56"/>
      <c r="R24" s="56"/>
      <c r="S24" s="56"/>
    </row>
    <row r="25" spans="7:22" ht="16" customHeight="1" x14ac:dyDescent="0.2">
      <c r="G25" s="44"/>
      <c r="H25" s="44"/>
      <c r="I25" s="44"/>
      <c r="J25" s="44"/>
      <c r="K25" s="44"/>
      <c r="N25" s="56"/>
      <c r="O25" s="56"/>
      <c r="P25" s="56"/>
      <c r="Q25" s="56"/>
      <c r="R25" s="56"/>
      <c r="S25" s="56"/>
    </row>
    <row r="26" spans="7:22" ht="16" customHeight="1" x14ac:dyDescent="0.2">
      <c r="G26" s="45" t="s">
        <v>6</v>
      </c>
      <c r="H26" s="45" t="s">
        <v>7</v>
      </c>
      <c r="I26" s="45" t="s">
        <v>5</v>
      </c>
      <c r="J26" s="44" t="s">
        <v>26</v>
      </c>
      <c r="K26" s="44" t="s">
        <v>11</v>
      </c>
      <c r="N26" s="56"/>
      <c r="O26" s="56"/>
      <c r="P26" s="56"/>
      <c r="Q26" s="56"/>
      <c r="R26" s="56"/>
      <c r="S26" s="56"/>
      <c r="T26" s="46" t="s">
        <v>18</v>
      </c>
      <c r="U26" s="51">
        <v>5</v>
      </c>
    </row>
    <row r="27" spans="7:22" ht="16" customHeight="1" thickBot="1" x14ac:dyDescent="0.25">
      <c r="G27" s="45">
        <v>1</v>
      </c>
      <c r="H27" s="45">
        <v>1</v>
      </c>
      <c r="I27" s="37">
        <f>0/11</f>
        <v>0</v>
      </c>
      <c r="J27" s="44">
        <v>0</v>
      </c>
      <c r="K27" s="44">
        <v>0</v>
      </c>
    </row>
    <row r="28" spans="7:22" ht="16" customHeight="1" x14ac:dyDescent="0.2">
      <c r="G28" s="45">
        <v>2</v>
      </c>
      <c r="H28" s="45">
        <v>1</v>
      </c>
      <c r="I28" s="37">
        <f>0/11</f>
        <v>0</v>
      </c>
      <c r="J28" s="44">
        <v>0</v>
      </c>
      <c r="K28" s="44">
        <v>0</v>
      </c>
      <c r="N28" t="s">
        <v>16</v>
      </c>
      <c r="O28" s="1">
        <v>-2</v>
      </c>
      <c r="P28" s="5">
        <v>-2</v>
      </c>
      <c r="Q28" s="5">
        <v>-2</v>
      </c>
      <c r="R28" s="5">
        <v>2</v>
      </c>
      <c r="S28" s="2">
        <v>4</v>
      </c>
    </row>
    <row r="29" spans="7:22" ht="17" thickBot="1" x14ac:dyDescent="0.25">
      <c r="G29" s="45">
        <v>3</v>
      </c>
      <c r="H29" s="45">
        <v>1</v>
      </c>
      <c r="I29" s="37">
        <f>3/11</f>
        <v>0.27272727272727271</v>
      </c>
      <c r="J29">
        <v>3</v>
      </c>
      <c r="K29">
        <f>J29*I29*LOG(I29/I11/J11,10)</f>
        <v>0.17794140890228688</v>
      </c>
      <c r="O29" s="3">
        <v>2</v>
      </c>
      <c r="P29" s="6">
        <v>0</v>
      </c>
      <c r="Q29" s="6">
        <v>0</v>
      </c>
      <c r="R29" s="6">
        <v>-1</v>
      </c>
      <c r="S29" s="4">
        <v>-1</v>
      </c>
    </row>
    <row r="30" spans="7:22" ht="19" x14ac:dyDescent="0.2">
      <c r="G30" s="45">
        <v>4</v>
      </c>
      <c r="H30" s="45">
        <v>1</v>
      </c>
      <c r="I30" s="37">
        <f>0/11</f>
        <v>0</v>
      </c>
      <c r="J30" s="44">
        <v>0</v>
      </c>
      <c r="K30">
        <v>0</v>
      </c>
    </row>
    <row r="31" spans="7:22" ht="20" thickBot="1" x14ac:dyDescent="0.25">
      <c r="G31" s="45">
        <v>5</v>
      </c>
      <c r="H31" s="45">
        <v>1</v>
      </c>
      <c r="I31" s="37">
        <f>2/11</f>
        <v>0.18181818181818182</v>
      </c>
      <c r="J31" s="44">
        <v>2</v>
      </c>
      <c r="K31">
        <f>J31*I31*LOG(I31/I14/J14,10)</f>
        <v>0.12451733848080226</v>
      </c>
    </row>
    <row r="32" spans="7:22" ht="19" x14ac:dyDescent="0.2">
      <c r="G32" s="45">
        <v>1</v>
      </c>
      <c r="H32" s="45">
        <v>0</v>
      </c>
      <c r="I32" s="37">
        <f>2/11</f>
        <v>0.18181818181818182</v>
      </c>
      <c r="J32" s="44">
        <v>2</v>
      </c>
      <c r="K32">
        <f>J32*I32*LOG(I32/I18/J18,10)</f>
        <v>9.5724158099847786E-2</v>
      </c>
      <c r="N32" t="s">
        <v>17</v>
      </c>
      <c r="O32" s="1">
        <f>1/4 *(O28*N14+P28*N15+Q28*N16+R28*N17+S28*N18)</f>
        <v>8</v>
      </c>
      <c r="P32" s="2">
        <f>1/4*(O28*O14+R28*O17+S28*O18)</f>
        <v>-2.5</v>
      </c>
    </row>
    <row r="33" spans="7:22" ht="20" thickBot="1" x14ac:dyDescent="0.25">
      <c r="G33" s="45">
        <v>2</v>
      </c>
      <c r="H33" s="45">
        <v>0</v>
      </c>
      <c r="I33" s="37">
        <f>1/11</f>
        <v>9.0909090909090912E-2</v>
      </c>
      <c r="J33" s="44">
        <v>1</v>
      </c>
      <c r="K33">
        <f>I33*LOG(I33/I19/J19,10)</f>
        <v>2.3931039524961947E-2</v>
      </c>
      <c r="O33" s="3">
        <f>1/4*(O29*N14+R29*N17+S29*N18)</f>
        <v>-2.5</v>
      </c>
      <c r="P33" s="4">
        <f>1/4*(O14*O29+R29*O17+S29*O18)</f>
        <v>1.5</v>
      </c>
    </row>
    <row r="34" spans="7:22" x14ac:dyDescent="0.2">
      <c r="G34" s="45">
        <v>3</v>
      </c>
      <c r="H34" s="45">
        <v>0</v>
      </c>
      <c r="I34" s="37">
        <f>1/11</f>
        <v>9.0909090909090912E-2</v>
      </c>
      <c r="J34" s="38">
        <v>1</v>
      </c>
      <c r="K34" s="38">
        <f>I34*LOG(I34/I16/J16,10)</f>
        <v>-3.0801686959398264E-2</v>
      </c>
    </row>
    <row r="35" spans="7:22" x14ac:dyDescent="0.2">
      <c r="G35" s="45">
        <v>4</v>
      </c>
      <c r="H35" s="45">
        <v>0</v>
      </c>
      <c r="I35" s="37">
        <f>2/11</f>
        <v>0.18181818181818182</v>
      </c>
      <c r="J35" s="38">
        <v>2</v>
      </c>
      <c r="K35" s="38">
        <f>J35*I35*LOG(I35/I15/J15,10)</f>
        <v>9.5724158099847786E-2</v>
      </c>
      <c r="N35" s="58" t="s">
        <v>21</v>
      </c>
      <c r="O35" s="58"/>
      <c r="P35" s="58"/>
      <c r="Q35" s="58"/>
      <c r="R35" s="58"/>
      <c r="S35" s="58"/>
      <c r="T35" s="58"/>
      <c r="U35" s="58"/>
      <c r="V35" s="58"/>
    </row>
    <row r="36" spans="7:22" x14ac:dyDescent="0.2">
      <c r="G36" s="45">
        <v>5</v>
      </c>
      <c r="H36" s="45">
        <v>0</v>
      </c>
      <c r="I36" s="37">
        <f>0/11</f>
        <v>0</v>
      </c>
      <c r="J36" s="38">
        <v>0</v>
      </c>
      <c r="K36" s="38">
        <v>0</v>
      </c>
      <c r="N36" s="58"/>
      <c r="O36" s="58"/>
      <c r="P36" s="58"/>
      <c r="Q36" s="58"/>
      <c r="R36" s="58"/>
      <c r="S36" s="58"/>
      <c r="T36" s="58"/>
      <c r="U36" s="58"/>
      <c r="V36" s="58"/>
    </row>
    <row r="37" spans="7:22" ht="17" thickBot="1" x14ac:dyDescent="0.25">
      <c r="G37" s="45"/>
      <c r="H37" s="45"/>
      <c r="I37" s="37">
        <f>SUM(I27:I36)</f>
        <v>1</v>
      </c>
      <c r="J37" s="47" t="s">
        <v>10</v>
      </c>
      <c r="K37" s="48">
        <f>SUM(K27:K36)</f>
        <v>0.48703641614834842</v>
      </c>
    </row>
    <row r="38" spans="7:22" x14ac:dyDescent="0.2">
      <c r="N38" s="15" t="s">
        <v>19</v>
      </c>
      <c r="O38" s="16">
        <v>-2.5</v>
      </c>
      <c r="Q38" s="56"/>
      <c r="R38" s="56"/>
      <c r="S38" s="56"/>
      <c r="T38" s="56"/>
      <c r="U38" s="56"/>
      <c r="V38" s="56"/>
    </row>
    <row r="39" spans="7:22" ht="17" thickBot="1" x14ac:dyDescent="0.25">
      <c r="G39" s="57" t="s">
        <v>9</v>
      </c>
      <c r="H39" s="57"/>
      <c r="I39" s="57"/>
      <c r="J39" s="57"/>
      <c r="K39" s="57"/>
      <c r="N39" s="7">
        <v>-2.5</v>
      </c>
      <c r="O39" s="8" t="s">
        <v>20</v>
      </c>
      <c r="Q39" s="56"/>
      <c r="R39" s="56"/>
      <c r="S39" s="56"/>
      <c r="T39" s="56"/>
      <c r="U39" s="56"/>
      <c r="V39" s="56"/>
    </row>
    <row r="40" spans="7:22" x14ac:dyDescent="0.2">
      <c r="G40" s="57"/>
      <c r="H40" s="57"/>
      <c r="I40" s="57"/>
      <c r="J40" s="57"/>
      <c r="K40" s="57"/>
      <c r="Q40" s="56"/>
      <c r="R40" s="56"/>
      <c r="S40" s="56"/>
      <c r="T40" s="56"/>
      <c r="U40" s="56"/>
      <c r="V40" s="56"/>
    </row>
    <row r="41" spans="7:22" ht="24" customHeight="1" x14ac:dyDescent="0.2">
      <c r="G41" s="57"/>
      <c r="H41" s="57"/>
      <c r="I41" s="57"/>
      <c r="J41" s="57"/>
      <c r="K41" s="57"/>
      <c r="Q41" s="56"/>
      <c r="R41" s="56"/>
      <c r="S41" s="56"/>
      <c r="T41" s="56"/>
      <c r="U41" s="56"/>
      <c r="V41" s="56"/>
    </row>
    <row r="42" spans="7:22" x14ac:dyDescent="0.2">
      <c r="Q42" s="56"/>
      <c r="R42" s="56"/>
      <c r="S42" s="56"/>
      <c r="T42" s="56"/>
      <c r="U42" s="56"/>
      <c r="V42" s="56"/>
    </row>
    <row r="43" spans="7:22" x14ac:dyDescent="0.2">
      <c r="Q43" s="56"/>
      <c r="R43" s="56"/>
      <c r="S43" s="56"/>
      <c r="T43" s="56"/>
      <c r="U43" s="56"/>
      <c r="V43" s="56"/>
    </row>
    <row r="44" spans="7:22" x14ac:dyDescent="0.2">
      <c r="G44" s="56"/>
      <c r="H44" s="56"/>
      <c r="I44" s="56"/>
      <c r="J44" s="56"/>
      <c r="K44" s="56"/>
      <c r="Q44" s="56"/>
      <c r="R44" s="56"/>
      <c r="S44" s="56"/>
      <c r="T44" s="56"/>
      <c r="U44" s="56"/>
      <c r="V44" s="56"/>
    </row>
    <row r="45" spans="7:22" x14ac:dyDescent="0.2">
      <c r="G45" s="56"/>
      <c r="H45" s="56"/>
      <c r="I45" s="56"/>
      <c r="J45" s="56"/>
      <c r="K45" s="56"/>
      <c r="Q45" s="56"/>
      <c r="R45" s="56"/>
      <c r="S45" s="56"/>
      <c r="T45" s="56"/>
      <c r="U45" s="56"/>
      <c r="V45" s="56"/>
    </row>
    <row r="46" spans="7:22" x14ac:dyDescent="0.2">
      <c r="G46" s="56"/>
      <c r="H46" s="56"/>
      <c r="I46" s="56"/>
      <c r="J46" s="56"/>
      <c r="K46" s="56"/>
      <c r="Q46" s="56"/>
      <c r="R46" s="56"/>
      <c r="S46" s="56"/>
      <c r="T46" s="56"/>
      <c r="U46" s="56"/>
      <c r="V46" s="56"/>
    </row>
    <row r="47" spans="7:22" ht="16" customHeight="1" x14ac:dyDescent="0.2">
      <c r="G47" s="56"/>
      <c r="H47" s="56"/>
      <c r="I47" s="56"/>
      <c r="J47" s="56"/>
      <c r="K47" s="56"/>
    </row>
    <row r="48" spans="7:22" ht="16" customHeight="1" x14ac:dyDescent="0.2">
      <c r="G48" s="56"/>
      <c r="H48" s="56"/>
      <c r="I48" s="56"/>
      <c r="J48" s="56"/>
      <c r="K48" s="56"/>
      <c r="N48" s="58" t="s">
        <v>22</v>
      </c>
      <c r="O48" s="58"/>
      <c r="P48" s="58"/>
      <c r="Q48" s="58"/>
      <c r="R48" s="58"/>
      <c r="S48" s="58"/>
      <c r="T48" s="58"/>
      <c r="U48" s="58"/>
      <c r="V48" s="58"/>
    </row>
    <row r="49" spans="7:22" x14ac:dyDescent="0.2">
      <c r="N49" s="58"/>
      <c r="O49" s="58"/>
      <c r="P49" s="58"/>
      <c r="Q49" s="58"/>
      <c r="R49" s="58"/>
      <c r="S49" s="58"/>
      <c r="T49" s="58"/>
      <c r="U49" s="58"/>
      <c r="V49" s="58"/>
    </row>
    <row r="50" spans="7:22" ht="17" thickBot="1" x14ac:dyDescent="0.25">
      <c r="G50" s="63" t="s">
        <v>10</v>
      </c>
      <c r="H50" s="62">
        <f>J29*I29*LOG(I29/I9/J9,10)+J31*I31*LOG(I31/I14/J14,10)+J32*I32*LOG(I32/I17/J17,10)+I33*LOG(I33/I19/J19,10)+I34*LOG(I34/I16/J16,10)+J35*I35*LOG(I35/I15/J15,10)</f>
        <v>0.48703641614834842</v>
      </c>
      <c r="I50" s="62"/>
      <c r="N50" t="s">
        <v>23</v>
      </c>
    </row>
    <row r="51" spans="7:22" x14ac:dyDescent="0.2">
      <c r="G51" s="63"/>
      <c r="H51" s="62"/>
      <c r="I51" s="62"/>
      <c r="N51" s="54">
        <f>8-(9.5+SQRT(9.5*9.5-4*5.75))/2</f>
        <v>-0.85030486671418259</v>
      </c>
      <c r="O51" s="16">
        <v>-2.5</v>
      </c>
      <c r="Q51" s="56"/>
      <c r="R51" s="56"/>
      <c r="S51" s="56"/>
      <c r="T51" s="56"/>
      <c r="U51" s="56"/>
      <c r="V51" s="56"/>
    </row>
    <row r="52" spans="7:22" ht="17" thickBot="1" x14ac:dyDescent="0.25">
      <c r="N52" s="7">
        <v>-2.5</v>
      </c>
      <c r="O52" s="55">
        <f>1.5-(9.5+SQRT(9.5*9.5-4*5.75))/2</f>
        <v>-7.3503048667141826</v>
      </c>
      <c r="Q52" s="56"/>
      <c r="R52" s="56"/>
      <c r="S52" s="56"/>
      <c r="T52" s="56"/>
      <c r="U52" s="56"/>
      <c r="V52" s="56"/>
    </row>
    <row r="53" spans="7:22" x14ac:dyDescent="0.2">
      <c r="G53" s="64" t="s">
        <v>12</v>
      </c>
      <c r="H53" s="64"/>
      <c r="I53" s="64"/>
      <c r="J53" s="64"/>
      <c r="Q53" s="56"/>
      <c r="R53" s="56"/>
      <c r="S53" s="56"/>
      <c r="T53" s="56"/>
      <c r="U53" s="56"/>
      <c r="V53" s="56"/>
    </row>
    <row r="54" spans="7:22" x14ac:dyDescent="0.2">
      <c r="G54" s="64"/>
      <c r="H54" s="64"/>
      <c r="I54" s="64"/>
      <c r="J54" s="64"/>
      <c r="Q54" s="56"/>
      <c r="R54" s="56"/>
      <c r="S54" s="56"/>
      <c r="T54" s="56"/>
      <c r="U54" s="56"/>
      <c r="V54" s="56"/>
    </row>
    <row r="56" spans="7:22" x14ac:dyDescent="0.2">
      <c r="Q56" s="56"/>
      <c r="R56" s="56"/>
      <c r="S56" s="56"/>
      <c r="T56" s="56"/>
      <c r="U56" s="56"/>
      <c r="V56" s="56"/>
    </row>
    <row r="57" spans="7:22" ht="16" customHeight="1" x14ac:dyDescent="0.2">
      <c r="N57" s="57" t="s">
        <v>25</v>
      </c>
      <c r="O57" s="57"/>
      <c r="P57" s="57"/>
      <c r="Q57" s="56"/>
      <c r="R57" s="56"/>
      <c r="S57" s="56"/>
      <c r="T57" s="56"/>
      <c r="U57" s="56"/>
      <c r="V57" s="56"/>
    </row>
    <row r="58" spans="7:22" ht="16" customHeight="1" x14ac:dyDescent="0.2">
      <c r="N58" s="57"/>
      <c r="O58" s="57"/>
      <c r="P58" s="57"/>
      <c r="Q58" s="56"/>
      <c r="R58" s="56"/>
      <c r="S58" s="56"/>
      <c r="T58" s="56"/>
      <c r="U58" s="56"/>
      <c r="V58" s="56"/>
    </row>
    <row r="59" spans="7:22" x14ac:dyDescent="0.2">
      <c r="N59" s="57"/>
      <c r="O59" s="57"/>
      <c r="P59" s="57"/>
      <c r="Q59" s="56"/>
      <c r="R59" s="56"/>
      <c r="S59" s="56"/>
      <c r="T59" s="56"/>
      <c r="U59" s="56"/>
      <c r="V59" s="56"/>
    </row>
    <row r="60" spans="7:22" x14ac:dyDescent="0.2">
      <c r="N60" s="57"/>
      <c r="O60" s="57"/>
      <c r="P60" s="57"/>
    </row>
    <row r="61" spans="7:22" ht="16" customHeight="1" x14ac:dyDescent="0.2">
      <c r="N61" s="44"/>
      <c r="O61" s="44"/>
      <c r="P61" s="44"/>
      <c r="Q61" s="56"/>
      <c r="R61" s="56"/>
      <c r="S61" s="56"/>
      <c r="T61" s="56"/>
      <c r="U61" s="56"/>
      <c r="V61" s="56"/>
    </row>
    <row r="62" spans="7:22" ht="16" customHeight="1" x14ac:dyDescent="0.2">
      <c r="N62" s="44"/>
      <c r="O62" s="44"/>
      <c r="P62" s="44"/>
      <c r="Q62" s="56"/>
      <c r="R62" s="56"/>
      <c r="S62" s="56"/>
      <c r="T62" s="56"/>
      <c r="U62" s="56"/>
      <c r="V62" s="56"/>
    </row>
    <row r="63" spans="7:22" x14ac:dyDescent="0.2">
      <c r="Q63" s="56"/>
      <c r="R63" s="56"/>
      <c r="S63" s="56"/>
      <c r="T63" s="56"/>
      <c r="U63" s="56"/>
      <c r="V63" s="56"/>
    </row>
    <row r="64" spans="7:22" x14ac:dyDescent="0.2">
      <c r="Q64" s="56"/>
      <c r="R64" s="56"/>
      <c r="S64" s="56"/>
      <c r="T64" s="56"/>
      <c r="U64" s="56"/>
      <c r="V64" s="56"/>
    </row>
    <row r="65" spans="15:17" ht="17" thickBot="1" x14ac:dyDescent="0.25"/>
    <row r="66" spans="15:17" x14ac:dyDescent="0.2">
      <c r="O66" s="56" t="s">
        <v>24</v>
      </c>
      <c r="P66" s="56"/>
      <c r="Q66" s="52">
        <v>1</v>
      </c>
    </row>
    <row r="67" spans="15:17" ht="17" thickBot="1" x14ac:dyDescent="0.25">
      <c r="Q67" s="53">
        <f>-N52/O52</f>
        <v>-0.34012194668567247</v>
      </c>
    </row>
  </sheetData>
  <mergeCells count="24">
    <mergeCell ref="G44:K48"/>
    <mergeCell ref="H50:I51"/>
    <mergeCell ref="G50:G51"/>
    <mergeCell ref="G53:J54"/>
    <mergeCell ref="A1:E2"/>
    <mergeCell ref="G22:K24"/>
    <mergeCell ref="G3:K6"/>
    <mergeCell ref="G39:K41"/>
    <mergeCell ref="Q38:V46"/>
    <mergeCell ref="N1:Q2"/>
    <mergeCell ref="N10:V11"/>
    <mergeCell ref="R13:R14"/>
    <mergeCell ref="S13:S14"/>
    <mergeCell ref="R15:R16"/>
    <mergeCell ref="S15:S16"/>
    <mergeCell ref="N20:V21"/>
    <mergeCell ref="N23:S26"/>
    <mergeCell ref="N35:V36"/>
    <mergeCell ref="O66:P66"/>
    <mergeCell ref="N57:P60"/>
    <mergeCell ref="N48:V49"/>
    <mergeCell ref="Q51:V54"/>
    <mergeCell ref="Q56:V59"/>
    <mergeCell ref="Q61:V64"/>
  </mergeCells>
  <pageMargins left="0.7" right="0.7" top="0.75" bottom="0.75" header="0.3" footer="0.3"/>
  <ignoredErrors>
    <ignoredError sqref="I10 I16 J13:J14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2024-11-13T20:09:29Z</dcterms:created>
  <dcterms:modified xsi:type="dcterms:W3CDTF">2024-11-14T08:59:51Z</dcterms:modified>
</cp:coreProperties>
</file>