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B16" i="1"/>
  <c r="I10" i="1" s="1"/>
  <c r="A16" i="1"/>
  <c r="G6" i="1" s="1"/>
  <c r="I9" i="1" l="1"/>
  <c r="I8" i="1"/>
  <c r="I7" i="1"/>
  <c r="I6" i="1"/>
  <c r="I2" i="1"/>
  <c r="I5" i="1"/>
  <c r="I12" i="1"/>
  <c r="I4" i="1"/>
  <c r="I11" i="1"/>
  <c r="I3" i="1"/>
  <c r="E9" i="1"/>
  <c r="G2" i="1"/>
  <c r="G5" i="1"/>
  <c r="E8" i="1"/>
  <c r="G12" i="1"/>
  <c r="G4" i="1"/>
  <c r="E7" i="1"/>
  <c r="G11" i="1"/>
  <c r="G3" i="1"/>
  <c r="E2" i="1"/>
  <c r="E6" i="1"/>
  <c r="G10" i="1"/>
  <c r="E5" i="1"/>
  <c r="G9" i="1"/>
  <c r="E12" i="1"/>
  <c r="E4" i="1"/>
  <c r="G8" i="1"/>
  <c r="E11" i="1"/>
  <c r="E3" i="1"/>
  <c r="G7" i="1"/>
  <c r="E10" i="1"/>
  <c r="I16" i="1" l="1"/>
  <c r="G16" i="1"/>
  <c r="E16" i="1"/>
  <c r="O22" i="1" l="1"/>
  <c r="S22" i="1" s="1"/>
  <c r="K22" i="1"/>
  <c r="U22" i="1" l="1"/>
  <c r="M22" i="1"/>
</calcChain>
</file>

<file path=xl/sharedStrings.xml><?xml version="1.0" encoding="utf-8"?>
<sst xmlns="http://schemas.openxmlformats.org/spreadsheetml/2006/main" count="13" uniqueCount="13">
  <si>
    <t>x</t>
  </si>
  <si>
    <t>y</t>
  </si>
  <si>
    <t>tb x</t>
  </si>
  <si>
    <t>tb y</t>
  </si>
  <si>
    <t>ssxy</t>
  </si>
  <si>
    <t>ssxx</t>
  </si>
  <si>
    <t>ssyy</t>
  </si>
  <si>
    <t>b</t>
  </si>
  <si>
    <t>a</t>
  </si>
  <si>
    <t>sse</t>
  </si>
  <si>
    <t>s^2</t>
  </si>
  <si>
    <t>s</t>
  </si>
  <si>
    <t>t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</si>
</sst>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S22" sqref="S22"/>
    </sheetView>
  </sheetViews>
  <sheetFormatPr defaultRowHeight="15" x14ac:dyDescent="0.25"/>
  <sheetData>
    <row r="1" spans="1:9" x14ac:dyDescent="0.25">
      <c r="A1" t="s">
        <v>0</v>
      </c>
      <c r="B1" t="s">
        <v>1</v>
      </c>
    </row>
    <row r="2" spans="1:9" x14ac:dyDescent="0.25">
      <c r="A2" s="1">
        <v>2.5</v>
      </c>
      <c r="B2" s="1">
        <v>7.68</v>
      </c>
      <c r="E2">
        <f>(A2-$A$16)*(B2-$B$16)</f>
        <v>-93.319629752066092</v>
      </c>
      <c r="G2">
        <f>(A2-$A$16)^2</f>
        <v>460.4145528925618</v>
      </c>
      <c r="I2">
        <f>(B2-$B$16)^2</f>
        <v>18.914591735537186</v>
      </c>
    </row>
    <row r="3" spans="1:9" x14ac:dyDescent="0.25">
      <c r="A3" s="1">
        <v>5.03</v>
      </c>
      <c r="B3" s="1">
        <v>6.95</v>
      </c>
      <c r="E3">
        <f t="shared" ref="E3:E13" si="0">(A3-$A$16)*(B3-$B$16)</f>
        <v>-68.499520661157007</v>
      </c>
      <c r="G3">
        <f t="shared" ref="G3:G12" si="1">(A3-$A$16)^2</f>
        <v>358.24165289256177</v>
      </c>
      <c r="I3">
        <f t="shared" ref="I3:I13" si="2">(B3-$B$16)^2</f>
        <v>13.097819008264462</v>
      </c>
    </row>
    <row r="4" spans="1:9" x14ac:dyDescent="0.25">
      <c r="A4" s="1">
        <v>7.6</v>
      </c>
      <c r="B4" s="1">
        <v>6.3</v>
      </c>
      <c r="E4">
        <f t="shared" si="0"/>
        <v>-48.566229752066093</v>
      </c>
      <c r="G4">
        <f t="shared" si="1"/>
        <v>267.56037107437999</v>
      </c>
      <c r="I4">
        <f t="shared" si="2"/>
        <v>8.8155008264462786</v>
      </c>
    </row>
    <row r="5" spans="1:9" x14ac:dyDescent="0.25">
      <c r="A5" s="1">
        <v>11.6</v>
      </c>
      <c r="B5" s="1">
        <v>5.73</v>
      </c>
      <c r="E5">
        <f t="shared" si="0"/>
        <v>-29.64622066115702</v>
      </c>
      <c r="G5">
        <f t="shared" si="1"/>
        <v>152.70218925619827</v>
      </c>
      <c r="I5">
        <f t="shared" si="2"/>
        <v>5.7556371900826457</v>
      </c>
    </row>
    <row r="6" spans="1:9" x14ac:dyDescent="0.25">
      <c r="A6" s="1">
        <v>13</v>
      </c>
      <c r="B6" s="1">
        <v>5.01</v>
      </c>
      <c r="E6">
        <f t="shared" si="0"/>
        <v>-18.398257024793377</v>
      </c>
      <c r="G6">
        <f t="shared" si="1"/>
        <v>120.06182561983462</v>
      </c>
      <c r="I6">
        <f t="shared" si="2"/>
        <v>2.8193462809917342</v>
      </c>
    </row>
    <row r="7" spans="1:9" x14ac:dyDescent="0.25">
      <c r="A7" s="1">
        <v>19.600000000000001</v>
      </c>
      <c r="B7" s="1">
        <v>1.43</v>
      </c>
      <c r="E7">
        <f t="shared" si="0"/>
        <v>8.2827793388429658</v>
      </c>
      <c r="G7">
        <f t="shared" si="1"/>
        <v>18.985825619834664</v>
      </c>
      <c r="I7">
        <f t="shared" si="2"/>
        <v>3.6134553719008271</v>
      </c>
    </row>
    <row r="8" spans="1:9" x14ac:dyDescent="0.25">
      <c r="A8" s="1">
        <v>26.2</v>
      </c>
      <c r="B8" s="1">
        <v>0.93</v>
      </c>
      <c r="E8">
        <f t="shared" si="0"/>
        <v>-5.3845842975206688</v>
      </c>
      <c r="G8">
        <f t="shared" si="1"/>
        <v>5.0298256198347246</v>
      </c>
      <c r="I8">
        <f t="shared" si="2"/>
        <v>5.7643644628099171</v>
      </c>
    </row>
    <row r="9" spans="1:9" x14ac:dyDescent="0.25">
      <c r="A9" s="1">
        <v>33</v>
      </c>
      <c r="B9" s="1">
        <v>0.72</v>
      </c>
      <c r="E9">
        <f t="shared" si="0"/>
        <v>-23.609738842975219</v>
      </c>
      <c r="G9">
        <f t="shared" si="1"/>
        <v>81.770916528925682</v>
      </c>
      <c r="I9">
        <f t="shared" si="2"/>
        <v>6.8168462809917374</v>
      </c>
    </row>
    <row r="10" spans="1:9" x14ac:dyDescent="0.25">
      <c r="A10" s="1">
        <v>40</v>
      </c>
      <c r="B10" s="1">
        <v>0.68</v>
      </c>
      <c r="E10">
        <f t="shared" si="0"/>
        <v>-42.527811570247941</v>
      </c>
      <c r="G10">
        <f t="shared" si="1"/>
        <v>257.36909834710758</v>
      </c>
      <c r="I10">
        <f t="shared" si="2"/>
        <v>7.0273190082644623</v>
      </c>
    </row>
    <row r="11" spans="1:9" x14ac:dyDescent="0.25">
      <c r="A11" s="1">
        <v>50</v>
      </c>
      <c r="B11" s="1">
        <v>0.65</v>
      </c>
      <c r="E11">
        <f t="shared" si="0"/>
        <v>-69.818184297520673</v>
      </c>
      <c r="G11">
        <f t="shared" si="1"/>
        <v>678.22364380165311</v>
      </c>
      <c r="I11">
        <f t="shared" si="2"/>
        <v>7.1872735537190096</v>
      </c>
    </row>
    <row r="12" spans="1:9" x14ac:dyDescent="0.25">
      <c r="A12" s="1">
        <v>55</v>
      </c>
      <c r="B12" s="1">
        <v>0.56000000000000005</v>
      </c>
      <c r="E12">
        <f t="shared" si="0"/>
        <v>-86.016575206611577</v>
      </c>
      <c r="G12">
        <f t="shared" si="1"/>
        <v>963.6509165289259</v>
      </c>
      <c r="I12">
        <f t="shared" si="2"/>
        <v>7.6779371900826447</v>
      </c>
    </row>
    <row r="13" spans="1:9" x14ac:dyDescent="0.25">
      <c r="A13" s="1"/>
      <c r="B13" s="1"/>
    </row>
    <row r="16" spans="1:9" x14ac:dyDescent="0.25">
      <c r="A16">
        <f>AVERAGE(A2:A15)</f>
        <v>23.957272727272724</v>
      </c>
      <c r="B16">
        <f>AVERAGE(B2:B15)</f>
        <v>3.330909090909091</v>
      </c>
      <c r="E16">
        <f>SUM(E2:E13)</f>
        <v>-477.50397272727275</v>
      </c>
      <c r="G16">
        <f>SUM(G2:G13)</f>
        <v>3364.0108181818182</v>
      </c>
      <c r="I16">
        <f>SUM(I2:I13)</f>
        <v>87.490090909090895</v>
      </c>
    </row>
    <row r="22" spans="1:21" x14ac:dyDescent="0.25">
      <c r="K22">
        <f>E16/G16</f>
        <v>-0.14194483862728904</v>
      </c>
      <c r="M22">
        <f>B16-K22*A16</f>
        <v>6.7315203021317709</v>
      </c>
      <c r="O22">
        <f>I16-(E16^2)/G16</f>
        <v>19.710866556428741</v>
      </c>
      <c r="Q22">
        <f>O22/(11-2)</f>
        <v>2.1900962840476379</v>
      </c>
      <c r="S22">
        <f>SQRT(Q22)</f>
        <v>1.4798973897022853</v>
      </c>
      <c r="U22">
        <f>K22/(S22/(SQRT(G16)))</f>
        <v>-5.5630977765496876</v>
      </c>
    </row>
    <row r="23" spans="1:21" x14ac:dyDescent="0.25">
      <c r="A23" t="s">
        <v>2</v>
      </c>
      <c r="B23" t="s">
        <v>3</v>
      </c>
      <c r="E23" t="s">
        <v>4</v>
      </c>
      <c r="G23" t="s">
        <v>5</v>
      </c>
      <c r="I23" t="s">
        <v>6</v>
      </c>
      <c r="K23" t="s">
        <v>7</v>
      </c>
      <c r="M23" t="s">
        <v>8</v>
      </c>
      <c r="O23" t="s">
        <v>9</v>
      </c>
      <c r="Q23" t="s">
        <v>10</v>
      </c>
      <c r="S23" t="s">
        <v>11</v>
      </c>
      <c r="U2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2021-07-07T17:11:46Z</dcterms:created>
  <dcterms:modified xsi:type="dcterms:W3CDTF">2021-07-07T17:29:21Z</dcterms:modified>
</cp:coreProperties>
</file>