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NT PCE\App\New folder\"/>
    </mc:Choice>
  </mc:AlternateContent>
  <xr:revisionPtr revIDLastSave="0" documentId="13_ncr:1_{36D37006-B828-45CE-93B4-CFEE873ADE7C}" xr6:coauthVersionLast="47" xr6:coauthVersionMax="47" xr10:uidLastSave="{00000000-0000-0000-0000-000000000000}"/>
  <bookViews>
    <workbookView xWindow="-108" yWindow="-108" windowWidth="23256" windowHeight="12576" activeTab="20" xr2:uid="{00000000-000D-0000-FFFF-FFFF00000000}"/>
  </bookViews>
  <sheets>
    <sheet name="General" sheetId="1" r:id="rId1"/>
    <sheet name="Sheet1" sheetId="7" r:id="rId2"/>
    <sheet name="Sheet2" sheetId="8" r:id="rId3"/>
    <sheet name="Sheet3" sheetId="9" r:id="rId4"/>
    <sheet name="Sheet4" sheetId="10" r:id="rId5"/>
    <sheet name="Sheet5" sheetId="11" r:id="rId6"/>
    <sheet name="Sheet6" sheetId="12" r:id="rId7"/>
    <sheet name="Sheet7" sheetId="13" r:id="rId8"/>
    <sheet name="Sheet8" sheetId="14" r:id="rId9"/>
    <sheet name="Sheet9" sheetId="15" r:id="rId10"/>
    <sheet name="Sheet10" sheetId="16" r:id="rId11"/>
    <sheet name="Sheet11" sheetId="17" r:id="rId12"/>
    <sheet name="Sheet12" sheetId="18" r:id="rId13"/>
    <sheet name="Sheet13" sheetId="19" r:id="rId14"/>
    <sheet name="Sheet14" sheetId="20" r:id="rId15"/>
    <sheet name="Sheet15" sheetId="21" r:id="rId16"/>
    <sheet name="Sheet16" sheetId="22" r:id="rId17"/>
    <sheet name="Sheet17" sheetId="23" r:id="rId18"/>
    <sheet name="Sheet18" sheetId="24" r:id="rId19"/>
    <sheet name="Sheet19" sheetId="25" r:id="rId20"/>
    <sheet name="Sheet20" sheetId="26" r:id="rId21"/>
    <sheet name="Efficacy" sheetId="2" r:id="rId22"/>
    <sheet name="Cost" sheetId="3" r:id="rId23"/>
    <sheet name="Utilities" sheetId="4" r:id="rId24"/>
    <sheet name="Engine" sheetId="5" r:id="rId25"/>
    <sheet name="Result sheet" sheetId="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" i="5" l="1"/>
  <c r="B130" i="5" s="1"/>
  <c r="B129" i="5"/>
  <c r="A129" i="5"/>
  <c r="A128" i="5"/>
  <c r="B128" i="5" s="1"/>
  <c r="A127" i="5"/>
  <c r="B127" i="5" s="1"/>
  <c r="A126" i="5"/>
  <c r="B126" i="5" s="1"/>
  <c r="B125" i="5"/>
  <c r="A125" i="5"/>
  <c r="A124" i="5"/>
  <c r="B124" i="5" s="1"/>
  <c r="A123" i="5"/>
  <c r="B123" i="5" s="1"/>
  <c r="A122" i="5"/>
  <c r="B122" i="5" s="1"/>
  <c r="A121" i="5"/>
  <c r="B121" i="5" s="1"/>
  <c r="A120" i="5"/>
  <c r="B120" i="5" s="1"/>
  <c r="A119" i="5"/>
  <c r="B119" i="5" s="1"/>
  <c r="A118" i="5"/>
  <c r="B118" i="5" s="1"/>
  <c r="A117" i="5"/>
  <c r="B117" i="5" s="1"/>
  <c r="A116" i="5"/>
  <c r="B116" i="5" s="1"/>
  <c r="A115" i="5"/>
  <c r="B115" i="5" s="1"/>
  <c r="A114" i="5"/>
  <c r="B114" i="5" s="1"/>
  <c r="B113" i="5"/>
  <c r="A113" i="5"/>
  <c r="A112" i="5"/>
  <c r="B112" i="5" s="1"/>
  <c r="A111" i="5"/>
  <c r="B111" i="5" s="1"/>
  <c r="A110" i="5"/>
  <c r="B110" i="5" s="1"/>
  <c r="B109" i="5"/>
  <c r="A109" i="5"/>
  <c r="A108" i="5"/>
  <c r="B108" i="5" s="1"/>
  <c r="A107" i="5"/>
  <c r="B107" i="5" s="1"/>
  <c r="A106" i="5"/>
  <c r="B106" i="5" s="1"/>
  <c r="A105" i="5"/>
  <c r="B105" i="5" s="1"/>
  <c r="A104" i="5"/>
  <c r="B104" i="5" s="1"/>
  <c r="A103" i="5"/>
  <c r="B103" i="5" s="1"/>
  <c r="B102" i="5"/>
  <c r="A102" i="5"/>
  <c r="B101" i="5"/>
  <c r="A101" i="5"/>
  <c r="A100" i="5"/>
  <c r="B100" i="5" s="1"/>
  <c r="A99" i="5"/>
  <c r="B99" i="5" s="1"/>
  <c r="B98" i="5"/>
  <c r="A98" i="5"/>
  <c r="A97" i="5"/>
  <c r="B97" i="5" s="1"/>
  <c r="A96" i="5"/>
  <c r="B96" i="5" s="1"/>
  <c r="A95" i="5"/>
  <c r="B95" i="5" s="1"/>
  <c r="A94" i="5"/>
  <c r="B94" i="5" s="1"/>
  <c r="B93" i="5"/>
  <c r="A93" i="5"/>
  <c r="A92" i="5"/>
  <c r="B92" i="5" s="1"/>
  <c r="A91" i="5"/>
  <c r="B91" i="5" s="1"/>
  <c r="B90" i="5"/>
  <c r="A90" i="5"/>
  <c r="A89" i="5"/>
  <c r="B89" i="5" s="1"/>
  <c r="A88" i="5"/>
  <c r="B88" i="5" s="1"/>
  <c r="A87" i="5"/>
  <c r="B87" i="5" s="1"/>
  <c r="A86" i="5"/>
  <c r="B86" i="5" s="1"/>
  <c r="A85" i="5"/>
  <c r="B85" i="5" s="1"/>
  <c r="A84" i="5"/>
  <c r="B84" i="5" s="1"/>
  <c r="A83" i="5"/>
  <c r="B83" i="5" s="1"/>
  <c r="A82" i="5"/>
  <c r="B82" i="5" s="1"/>
  <c r="B81" i="5"/>
  <c r="A81" i="5"/>
  <c r="A80" i="5"/>
  <c r="B80" i="5" s="1"/>
  <c r="A79" i="5"/>
  <c r="B79" i="5" s="1"/>
  <c r="B78" i="5"/>
  <c r="A78" i="5"/>
  <c r="A77" i="5"/>
  <c r="B77" i="5" s="1"/>
  <c r="A76" i="5"/>
  <c r="B76" i="5" s="1"/>
  <c r="A75" i="5"/>
  <c r="B75" i="5" s="1"/>
  <c r="B74" i="5"/>
  <c r="A74" i="5"/>
  <c r="A73" i="5"/>
  <c r="B73" i="5" s="1"/>
  <c r="A72" i="5"/>
  <c r="B72" i="5" s="1"/>
  <c r="A71" i="5"/>
  <c r="B71" i="5" s="1"/>
  <c r="A70" i="5"/>
  <c r="B70" i="5" s="1"/>
  <c r="B69" i="5"/>
  <c r="A69" i="5"/>
  <c r="A68" i="5"/>
  <c r="B68" i="5" s="1"/>
  <c r="A67" i="5"/>
  <c r="B67" i="5" s="1"/>
  <c r="A66" i="5"/>
  <c r="B66" i="5" s="1"/>
  <c r="A65" i="5"/>
  <c r="B65" i="5" s="1"/>
  <c r="A64" i="5"/>
  <c r="B64" i="5" s="1"/>
  <c r="A63" i="5"/>
  <c r="B63" i="5" s="1"/>
  <c r="B62" i="5"/>
  <c r="A62" i="5"/>
  <c r="A61" i="5"/>
  <c r="B61" i="5" s="1"/>
  <c r="A60" i="5"/>
  <c r="B60" i="5" s="1"/>
  <c r="A59" i="5"/>
  <c r="B59" i="5" s="1"/>
  <c r="B58" i="5"/>
  <c r="A58" i="5"/>
  <c r="A57" i="5"/>
  <c r="B57" i="5" s="1"/>
  <c r="A56" i="5"/>
  <c r="B56" i="5" s="1"/>
  <c r="A55" i="5"/>
  <c r="B55" i="5" s="1"/>
  <c r="B54" i="5"/>
  <c r="A54" i="5"/>
  <c r="B53" i="5"/>
  <c r="A53" i="5"/>
  <c r="A52" i="5"/>
  <c r="B52" i="5" s="1"/>
  <c r="A51" i="5"/>
  <c r="B51" i="5" s="1"/>
  <c r="B50" i="5"/>
  <c r="A50" i="5"/>
  <c r="B49" i="5"/>
  <c r="A49" i="5"/>
  <c r="A48" i="5"/>
  <c r="B48" i="5" s="1"/>
  <c r="A47" i="5"/>
  <c r="B47" i="5" s="1"/>
  <c r="B46" i="5"/>
  <c r="A46" i="5"/>
  <c r="A45" i="5"/>
  <c r="B45" i="5" s="1"/>
  <c r="A44" i="5"/>
  <c r="B44" i="5" s="1"/>
  <c r="A43" i="5"/>
  <c r="B43" i="5" s="1"/>
  <c r="A42" i="5"/>
  <c r="B42" i="5" s="1"/>
  <c r="B41" i="5"/>
  <c r="A41" i="5"/>
  <c r="B40" i="5"/>
  <c r="A40" i="5"/>
  <c r="A39" i="5"/>
  <c r="B39" i="5" s="1"/>
  <c r="B38" i="5"/>
  <c r="A38" i="5"/>
  <c r="B37" i="5"/>
  <c r="A37" i="5"/>
  <c r="A36" i="5"/>
  <c r="B36" i="5" s="1"/>
  <c r="B35" i="5"/>
  <c r="A35" i="5"/>
  <c r="B34" i="5"/>
  <c r="A34" i="5"/>
  <c r="B33" i="5"/>
  <c r="A33" i="5"/>
  <c r="A32" i="5"/>
  <c r="B32" i="5" s="1"/>
  <c r="B31" i="5"/>
  <c r="A31" i="5"/>
  <c r="B30" i="5"/>
  <c r="A30" i="5"/>
  <c r="B29" i="5"/>
  <c r="A29" i="5"/>
  <c r="A28" i="5"/>
  <c r="B28" i="5" s="1"/>
  <c r="B27" i="5"/>
  <c r="A27" i="5"/>
  <c r="B26" i="5"/>
  <c r="A26" i="5"/>
  <c r="B25" i="5"/>
  <c r="A25" i="5"/>
  <c r="A24" i="5"/>
  <c r="B24" i="5" s="1"/>
  <c r="A23" i="5"/>
  <c r="B23" i="5" s="1"/>
  <c r="B22" i="5"/>
  <c r="A22" i="5"/>
  <c r="A21" i="5"/>
  <c r="B21" i="5" s="1"/>
  <c r="A20" i="5"/>
  <c r="B20" i="5" s="1"/>
  <c r="A19" i="5"/>
  <c r="B19" i="5" s="1"/>
  <c r="B18" i="5"/>
  <c r="A18" i="5"/>
  <c r="A17" i="5"/>
  <c r="B17" i="5" s="1"/>
  <c r="B16" i="5"/>
  <c r="A16" i="5"/>
  <c r="A15" i="5"/>
  <c r="B15" i="5" s="1"/>
  <c r="B14" i="5"/>
  <c r="A14" i="5"/>
  <c r="A13" i="5"/>
  <c r="B13" i="5" s="1"/>
  <c r="A12" i="5"/>
  <c r="B12" i="5" s="1"/>
  <c r="B11" i="5"/>
  <c r="A11" i="5"/>
  <c r="B10" i="5"/>
  <c r="A10" i="5"/>
  <c r="O4" i="5"/>
  <c r="L4" i="5"/>
  <c r="O3" i="5"/>
  <c r="L3" i="5"/>
  <c r="O2" i="5"/>
  <c r="L2" i="5"/>
  <c r="Q118" i="2"/>
  <c r="Q116" i="2"/>
  <c r="Q111" i="2"/>
  <c r="Q109" i="2"/>
  <c r="Q102" i="2"/>
  <c r="O102" i="2"/>
  <c r="Q100" i="2"/>
  <c r="Q95" i="2"/>
  <c r="E101" i="5" s="1"/>
  <c r="O95" i="2"/>
  <c r="O89" i="2"/>
  <c r="C95" i="5" s="1"/>
  <c r="Q95" i="5" s="1"/>
  <c r="O82" i="2"/>
  <c r="Q81" i="2"/>
  <c r="E87" i="5" s="1"/>
  <c r="O78" i="2"/>
  <c r="Q75" i="2"/>
  <c r="E81" i="5" s="1"/>
  <c r="Q71" i="2"/>
  <c r="E77" i="5" s="1"/>
  <c r="Q66" i="2"/>
  <c r="S65" i="2"/>
  <c r="Q60" i="2"/>
  <c r="E66" i="5" s="1"/>
  <c r="M66" i="5" s="1"/>
  <c r="O60" i="2"/>
  <c r="S57" i="2"/>
  <c r="Q55" i="2"/>
  <c r="E61" i="5" s="1"/>
  <c r="Q53" i="2"/>
  <c r="E59" i="5" s="1"/>
  <c r="S52" i="2"/>
  <c r="Q50" i="2"/>
  <c r="E56" i="5" s="1"/>
  <c r="Q41" i="2"/>
  <c r="Q39" i="2"/>
  <c r="E45" i="5" s="1"/>
  <c r="Q37" i="2"/>
  <c r="E43" i="5" s="1"/>
  <c r="O37" i="2"/>
  <c r="Q33" i="2"/>
  <c r="E39" i="5" s="1"/>
  <c r="Q32" i="2"/>
  <c r="E38" i="5" s="1"/>
  <c r="S30" i="2"/>
  <c r="Q26" i="2"/>
  <c r="Q24" i="2"/>
  <c r="E30" i="5" s="1"/>
  <c r="Q22" i="2"/>
  <c r="E28" i="5" s="1"/>
  <c r="O22" i="2"/>
  <c r="O20" i="2"/>
  <c r="C26" i="5" s="1"/>
  <c r="Q26" i="5" s="1"/>
  <c r="Q18" i="2"/>
  <c r="E24" i="5" s="1"/>
  <c r="Q15" i="2"/>
  <c r="E21" i="5" s="1"/>
  <c r="S13" i="2"/>
  <c r="S11" i="2"/>
  <c r="G6" i="2"/>
  <c r="S1" i="2" s="1"/>
  <c r="S7" i="2" s="1"/>
  <c r="F6" i="2"/>
  <c r="Q5" i="2"/>
  <c r="E11" i="5" s="1"/>
  <c r="G5" i="2"/>
  <c r="F5" i="2"/>
  <c r="O4" i="2"/>
  <c r="U1" i="2"/>
  <c r="U81" i="2" s="1"/>
  <c r="Q1" i="2"/>
  <c r="O1" i="2"/>
  <c r="G13" i="5" l="1"/>
  <c r="I87" i="5"/>
  <c r="G19" i="5"/>
  <c r="S19" i="5" s="1"/>
  <c r="U32" i="2"/>
  <c r="U15" i="2"/>
  <c r="G17" i="5"/>
  <c r="G58" i="5"/>
  <c r="S58" i="5" s="1"/>
  <c r="C43" i="5"/>
  <c r="P37" i="2"/>
  <c r="D43" i="5" s="1"/>
  <c r="C66" i="5"/>
  <c r="Q66" i="5" s="1"/>
  <c r="P60" i="2"/>
  <c r="D66" i="5" s="1"/>
  <c r="R66" i="5" s="1"/>
  <c r="E115" i="5"/>
  <c r="U117" i="2"/>
  <c r="U110" i="2"/>
  <c r="U101" i="2"/>
  <c r="U94" i="2"/>
  <c r="U92" i="2"/>
  <c r="U90" i="2"/>
  <c r="U88" i="2"/>
  <c r="U86" i="2"/>
  <c r="U84" i="2"/>
  <c r="U82" i="2"/>
  <c r="U80" i="2"/>
  <c r="U78" i="2"/>
  <c r="U119" i="2"/>
  <c r="U112" i="2"/>
  <c r="U103" i="2"/>
  <c r="U96" i="2"/>
  <c r="U121" i="2"/>
  <c r="U114" i="2"/>
  <c r="U105" i="2"/>
  <c r="U98" i="2"/>
  <c r="U123" i="2"/>
  <c r="U116" i="2"/>
  <c r="U107" i="2"/>
  <c r="U100" i="2"/>
  <c r="U118" i="2"/>
  <c r="U109" i="2"/>
  <c r="U102" i="2"/>
  <c r="U61" i="2"/>
  <c r="U40" i="2"/>
  <c r="U25" i="2"/>
  <c r="U20" i="2"/>
  <c r="U13" i="2"/>
  <c r="U106" i="2"/>
  <c r="U99" i="2"/>
  <c r="U85" i="2"/>
  <c r="U73" i="2"/>
  <c r="U64" i="2"/>
  <c r="U56" i="2"/>
  <c r="U51" i="2"/>
  <c r="U42" i="2"/>
  <c r="U27" i="2"/>
  <c r="U10" i="2"/>
  <c r="U8" i="2"/>
  <c r="U6" i="2"/>
  <c r="U44" i="2"/>
  <c r="U120" i="2"/>
  <c r="U113" i="2"/>
  <c r="U91" i="2"/>
  <c r="U70" i="2"/>
  <c r="U29" i="2"/>
  <c r="U12" i="2"/>
  <c r="U33" i="2"/>
  <c r="U16" i="2"/>
  <c r="U28" i="2"/>
  <c r="U31" i="2"/>
  <c r="U14" i="2"/>
  <c r="U4" i="2"/>
  <c r="U57" i="2"/>
  <c r="U45" i="2"/>
  <c r="U79" i="2"/>
  <c r="U76" i="2"/>
  <c r="U58" i="2"/>
  <c r="U53" i="2"/>
  <c r="U46" i="2"/>
  <c r="U24" i="2"/>
  <c r="U52" i="2"/>
  <c r="U104" i="2"/>
  <c r="U97" i="2"/>
  <c r="U69" i="2"/>
  <c r="U63" i="2"/>
  <c r="U35" i="2"/>
  <c r="U18" i="2"/>
  <c r="U72" i="2"/>
  <c r="U30" i="2"/>
  <c r="U111" i="2"/>
  <c r="U83" i="2"/>
  <c r="U66" i="2"/>
  <c r="U48" i="2"/>
  <c r="U37" i="2"/>
  <c r="U89" i="2"/>
  <c r="U75" i="2"/>
  <c r="U60" i="2"/>
  <c r="U55" i="2"/>
  <c r="U39" i="2"/>
  <c r="U22" i="2"/>
  <c r="U50" i="2"/>
  <c r="U41" i="2"/>
  <c r="U95" i="2"/>
  <c r="U43" i="2"/>
  <c r="U26" i="2"/>
  <c r="U11" i="2"/>
  <c r="U9" i="2"/>
  <c r="U7" i="2"/>
  <c r="U124" i="2"/>
  <c r="U65" i="2"/>
  <c r="U71" i="2"/>
  <c r="U108" i="2"/>
  <c r="U93" i="2"/>
  <c r="U77" i="2"/>
  <c r="U59" i="2"/>
  <c r="U34" i="2"/>
  <c r="U19" i="2"/>
  <c r="U23" i="2"/>
  <c r="U122" i="2"/>
  <c r="U115" i="2"/>
  <c r="U74" i="2"/>
  <c r="U54" i="2"/>
  <c r="U49" i="2"/>
  <c r="U36" i="2"/>
  <c r="U21" i="2"/>
  <c r="U67" i="2"/>
  <c r="U38" i="2"/>
  <c r="C10" i="5"/>
  <c r="Q10" i="5" s="1"/>
  <c r="U5" i="2"/>
  <c r="S45" i="2"/>
  <c r="E122" i="5"/>
  <c r="P116" i="2"/>
  <c r="D122" i="5" s="1"/>
  <c r="R122" i="5" s="1"/>
  <c r="G36" i="5"/>
  <c r="U87" i="2"/>
  <c r="C101" i="5"/>
  <c r="R95" i="2"/>
  <c r="F101" i="5" s="1"/>
  <c r="U17" i="2"/>
  <c r="G71" i="5"/>
  <c r="C28" i="5"/>
  <c r="P22" i="2"/>
  <c r="D28" i="5" s="1"/>
  <c r="R28" i="5" s="1"/>
  <c r="R22" i="2"/>
  <c r="F28" i="5" s="1"/>
  <c r="U47" i="2"/>
  <c r="C108" i="5"/>
  <c r="Q108" i="5" s="1"/>
  <c r="R102" i="2"/>
  <c r="F108" i="5" s="1"/>
  <c r="S124" i="2"/>
  <c r="S115" i="2"/>
  <c r="S108" i="2"/>
  <c r="S99" i="2"/>
  <c r="S117" i="2"/>
  <c r="S110" i="2"/>
  <c r="S101" i="2"/>
  <c r="S94" i="2"/>
  <c r="S92" i="2"/>
  <c r="S90" i="2"/>
  <c r="S88" i="2"/>
  <c r="S86" i="2"/>
  <c r="S84" i="2"/>
  <c r="S82" i="2"/>
  <c r="S119" i="2"/>
  <c r="S112" i="2"/>
  <c r="S103" i="2"/>
  <c r="S96" i="2"/>
  <c r="S121" i="2"/>
  <c r="S114" i="2"/>
  <c r="S105" i="2"/>
  <c r="S98" i="2"/>
  <c r="S123" i="2"/>
  <c r="S116" i="2"/>
  <c r="S107" i="2"/>
  <c r="S100" i="2"/>
  <c r="S93" i="2"/>
  <c r="S91" i="2"/>
  <c r="S89" i="2"/>
  <c r="S87" i="2"/>
  <c r="S85" i="2"/>
  <c r="S83" i="2"/>
  <c r="S81" i="2"/>
  <c r="S49" i="2"/>
  <c r="S38" i="2"/>
  <c r="S21" i="2"/>
  <c r="S67" i="2"/>
  <c r="S40" i="2"/>
  <c r="S23" i="2"/>
  <c r="S80" i="2"/>
  <c r="S61" i="2"/>
  <c r="S56" i="2"/>
  <c r="S106" i="2"/>
  <c r="S64" i="2"/>
  <c r="S42" i="2"/>
  <c r="S25" i="2"/>
  <c r="S4" i="2"/>
  <c r="S60" i="2"/>
  <c r="S120" i="2"/>
  <c r="S113" i="2"/>
  <c r="S73" i="2"/>
  <c r="S70" i="2"/>
  <c r="S51" i="2"/>
  <c r="S44" i="2"/>
  <c r="S27" i="2"/>
  <c r="S12" i="2"/>
  <c r="S10" i="2"/>
  <c r="S8" i="2"/>
  <c r="S6" i="2"/>
  <c r="S29" i="2"/>
  <c r="S14" i="2"/>
  <c r="S18" i="2"/>
  <c r="S20" i="2"/>
  <c r="S41" i="2"/>
  <c r="S22" i="2"/>
  <c r="S43" i="2"/>
  <c r="S76" i="2"/>
  <c r="S58" i="2"/>
  <c r="S46" i="2"/>
  <c r="S31" i="2"/>
  <c r="S16" i="2"/>
  <c r="S28" i="2"/>
  <c r="S104" i="2"/>
  <c r="S97" i="2"/>
  <c r="S79" i="2"/>
  <c r="S53" i="2"/>
  <c r="S33" i="2"/>
  <c r="S118" i="2"/>
  <c r="S111" i="2"/>
  <c r="S69" i="2"/>
  <c r="S66" i="2"/>
  <c r="S63" i="2"/>
  <c r="S48" i="2"/>
  <c r="S35" i="2"/>
  <c r="S37" i="2"/>
  <c r="S109" i="2"/>
  <c r="S75" i="2"/>
  <c r="S72" i="2"/>
  <c r="S55" i="2"/>
  <c r="S50" i="2"/>
  <c r="S39" i="2"/>
  <c r="S24" i="2"/>
  <c r="S102" i="2"/>
  <c r="S95" i="2"/>
  <c r="S26" i="2"/>
  <c r="S78" i="2"/>
  <c r="S71" i="2"/>
  <c r="S68" i="2"/>
  <c r="S62" i="2"/>
  <c r="S32" i="2"/>
  <c r="S15" i="2"/>
  <c r="S5" i="2"/>
  <c r="S122" i="2"/>
  <c r="S77" i="2"/>
  <c r="S74" i="2"/>
  <c r="S19" i="2"/>
  <c r="S47" i="2"/>
  <c r="S34" i="2"/>
  <c r="S17" i="2"/>
  <c r="S59" i="2"/>
  <c r="S54" i="2"/>
  <c r="S36" i="2"/>
  <c r="U68" i="2"/>
  <c r="S9" i="2"/>
  <c r="G63" i="5"/>
  <c r="S63" i="5" s="1"/>
  <c r="U62" i="2"/>
  <c r="E47" i="5"/>
  <c r="E32" i="5"/>
  <c r="M32" i="5" s="1"/>
  <c r="P26" i="2"/>
  <c r="D32" i="5" s="1"/>
  <c r="R32" i="5" s="1"/>
  <c r="C84" i="5"/>
  <c r="Q84" i="5" s="1"/>
  <c r="O123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97" i="2"/>
  <c r="O120" i="2"/>
  <c r="O104" i="2"/>
  <c r="O122" i="2"/>
  <c r="O106" i="2"/>
  <c r="O124" i="2"/>
  <c r="O108" i="2"/>
  <c r="O110" i="2"/>
  <c r="O94" i="2"/>
  <c r="O92" i="2"/>
  <c r="O90" i="2"/>
  <c r="O88" i="2"/>
  <c r="O86" i="2"/>
  <c r="O84" i="2"/>
  <c r="O112" i="2"/>
  <c r="O96" i="2"/>
  <c r="O7" i="2"/>
  <c r="O9" i="2"/>
  <c r="O11" i="2"/>
  <c r="O43" i="2"/>
  <c r="O62" i="2"/>
  <c r="Q122" i="2"/>
  <c r="Q113" i="2"/>
  <c r="Q106" i="2"/>
  <c r="Q97" i="2"/>
  <c r="Q124" i="2"/>
  <c r="Q115" i="2"/>
  <c r="Q108" i="2"/>
  <c r="Q99" i="2"/>
  <c r="Q117" i="2"/>
  <c r="Q110" i="2"/>
  <c r="Q101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119" i="2"/>
  <c r="Q112" i="2"/>
  <c r="Q103" i="2"/>
  <c r="Q96" i="2"/>
  <c r="Q121" i="2"/>
  <c r="Q114" i="2"/>
  <c r="Q105" i="2"/>
  <c r="Q98" i="2"/>
  <c r="Q93" i="2"/>
  <c r="Q91" i="2"/>
  <c r="Q89" i="2"/>
  <c r="Q87" i="2"/>
  <c r="Q85" i="2"/>
  <c r="Q83" i="2"/>
  <c r="Q13" i="2"/>
  <c r="O26" i="2"/>
  <c r="Q30" i="2"/>
  <c r="O41" i="2"/>
  <c r="Q45" i="2"/>
  <c r="Q52" i="2"/>
  <c r="Q57" i="2"/>
  <c r="Q62" i="2"/>
  <c r="Q65" i="2"/>
  <c r="O68" i="2"/>
  <c r="O28" i="2"/>
  <c r="E106" i="5"/>
  <c r="Q7" i="2"/>
  <c r="Q9" i="2"/>
  <c r="Q11" i="2"/>
  <c r="O24" i="2"/>
  <c r="P24" i="2" s="1"/>
  <c r="D30" i="5" s="1"/>
  <c r="Q28" i="2"/>
  <c r="O39" i="2"/>
  <c r="Q43" i="2"/>
  <c r="O50" i="2"/>
  <c r="O55" i="2"/>
  <c r="O75" i="2"/>
  <c r="O116" i="2"/>
  <c r="Q123" i="2"/>
  <c r="O63" i="2"/>
  <c r="C88" i="5"/>
  <c r="Q88" i="5" s="1"/>
  <c r="O33" i="2"/>
  <c r="O72" i="2"/>
  <c r="O79" i="2"/>
  <c r="O83" i="2"/>
  <c r="Q4" i="2"/>
  <c r="O16" i="2"/>
  <c r="Q20" i="2"/>
  <c r="O31" i="2"/>
  <c r="P33" i="2"/>
  <c r="D39" i="5" s="1"/>
  <c r="R39" i="5" s="1"/>
  <c r="Q35" i="2"/>
  <c r="O46" i="2"/>
  <c r="Q48" i="2"/>
  <c r="O58" i="2"/>
  <c r="Q63" i="2"/>
  <c r="O66" i="2"/>
  <c r="Q69" i="2"/>
  <c r="O118" i="2"/>
  <c r="O6" i="2"/>
  <c r="O27" i="2"/>
  <c r="Q31" i="2"/>
  <c r="O44" i="2"/>
  <c r="Q46" i="2"/>
  <c r="O51" i="2"/>
  <c r="Q58" i="2"/>
  <c r="O73" i="2"/>
  <c r="Q104" i="2"/>
  <c r="L117" i="5"/>
  <c r="L66" i="5"/>
  <c r="L108" i="5"/>
  <c r="L28" i="5"/>
  <c r="O12" i="2"/>
  <c r="Q14" i="2"/>
  <c r="O42" i="2"/>
  <c r="O56" i="2"/>
  <c r="O61" i="2"/>
  <c r="O76" i="2"/>
  <c r="O91" i="2"/>
  <c r="O35" i="2"/>
  <c r="O48" i="2"/>
  <c r="P95" i="2"/>
  <c r="D101" i="5" s="1"/>
  <c r="R101" i="5" s="1"/>
  <c r="E72" i="5"/>
  <c r="P66" i="2"/>
  <c r="D72" i="5" s="1"/>
  <c r="R72" i="5" s="1"/>
  <c r="Q79" i="2"/>
  <c r="Q10" i="2"/>
  <c r="Q12" i="2"/>
  <c r="O23" i="2"/>
  <c r="Q27" i="2"/>
  <c r="O40" i="2"/>
  <c r="Q44" i="2"/>
  <c r="Q51" i="2"/>
  <c r="O67" i="2"/>
  <c r="Q73" i="2"/>
  <c r="O85" i="2"/>
  <c r="O18" i="2"/>
  <c r="O29" i="2"/>
  <c r="O25" i="2"/>
  <c r="Q6" i="2"/>
  <c r="O38" i="2"/>
  <c r="Q42" i="2"/>
  <c r="Q56" i="2"/>
  <c r="Q61" i="2"/>
  <c r="O64" i="2"/>
  <c r="O70" i="2"/>
  <c r="O98" i="2"/>
  <c r="Q120" i="2"/>
  <c r="O69" i="2"/>
  <c r="O53" i="2"/>
  <c r="P53" i="2" s="1"/>
  <c r="D59" i="5" s="1"/>
  <c r="O14" i="2"/>
  <c r="O10" i="2"/>
  <c r="O21" i="2"/>
  <c r="O19" i="2"/>
  <c r="Q23" i="2"/>
  <c r="O36" i="2"/>
  <c r="Q40" i="2"/>
  <c r="O54" i="2"/>
  <c r="O59" i="2"/>
  <c r="Q64" i="2"/>
  <c r="Q67" i="2"/>
  <c r="O77" i="2"/>
  <c r="O80" i="2"/>
  <c r="Q8" i="2"/>
  <c r="O34" i="2"/>
  <c r="Q38" i="2"/>
  <c r="O47" i="2"/>
  <c r="E108" i="5"/>
  <c r="M108" i="5" s="1"/>
  <c r="P102" i="2"/>
  <c r="D108" i="5" s="1"/>
  <c r="R108" i="5" s="1"/>
  <c r="P111" i="2"/>
  <c r="D117" i="5" s="1"/>
  <c r="R117" i="5" s="1"/>
  <c r="E117" i="5"/>
  <c r="M117" i="5" s="1"/>
  <c r="Q29" i="2"/>
  <c r="Q25" i="2"/>
  <c r="O17" i="2"/>
  <c r="Q21" i="2"/>
  <c r="Q49" i="2"/>
  <c r="O5" i="2"/>
  <c r="O15" i="2"/>
  <c r="Q19" i="2"/>
  <c r="O32" i="2"/>
  <c r="Q36" i="2"/>
  <c r="Q54" i="2"/>
  <c r="Q59" i="2"/>
  <c r="O71" i="2"/>
  <c r="P71" i="2" s="1"/>
  <c r="D77" i="5" s="1"/>
  <c r="Q77" i="2"/>
  <c r="O81" i="2"/>
  <c r="O93" i="2"/>
  <c r="O114" i="2"/>
  <c r="E124" i="5"/>
  <c r="O8" i="2"/>
  <c r="Q16" i="2"/>
  <c r="O49" i="2"/>
  <c r="O13" i="2"/>
  <c r="Q17" i="2"/>
  <c r="O30" i="2"/>
  <c r="P32" i="2"/>
  <c r="D38" i="5" s="1"/>
  <c r="R38" i="5" s="1"/>
  <c r="Q34" i="2"/>
  <c r="O45" i="2"/>
  <c r="Q47" i="2"/>
  <c r="O52" i="2"/>
  <c r="O57" i="2"/>
  <c r="O65" i="2"/>
  <c r="O74" i="2"/>
  <c r="P81" i="2"/>
  <c r="D87" i="5" s="1"/>
  <c r="O87" i="2"/>
  <c r="O100" i="2"/>
  <c r="P100" i="2" s="1"/>
  <c r="D106" i="5" s="1"/>
  <c r="Q107" i="2"/>
  <c r="M124" i="5"/>
  <c r="M115" i="5"/>
  <c r="M72" i="5"/>
  <c r="M106" i="5"/>
  <c r="M101" i="5"/>
  <c r="M87" i="5"/>
  <c r="M59" i="5"/>
  <c r="M81" i="5"/>
  <c r="M122" i="5"/>
  <c r="M61" i="5"/>
  <c r="M56" i="5"/>
  <c r="M45" i="5"/>
  <c r="M39" i="5"/>
  <c r="M11" i="5"/>
  <c r="M38" i="5"/>
  <c r="M30" i="5"/>
  <c r="M43" i="5"/>
  <c r="M77" i="5"/>
  <c r="M47" i="5"/>
  <c r="M24" i="5"/>
  <c r="P87" i="5"/>
  <c r="M21" i="5"/>
  <c r="M28" i="5"/>
  <c r="K10" i="5"/>
  <c r="K26" i="5"/>
  <c r="N63" i="5"/>
  <c r="K108" i="5"/>
  <c r="K66" i="5"/>
  <c r="K95" i="5"/>
  <c r="K84" i="5"/>
  <c r="N58" i="5"/>
  <c r="N19" i="5"/>
  <c r="R30" i="5" l="1"/>
  <c r="L30" i="5"/>
  <c r="E89" i="5"/>
  <c r="M89" i="5" s="1"/>
  <c r="P83" i="2"/>
  <c r="D89" i="5" s="1"/>
  <c r="E78" i="5"/>
  <c r="M78" i="5" s="1"/>
  <c r="P72" i="2"/>
  <c r="D78" i="5" s="1"/>
  <c r="E114" i="5"/>
  <c r="M114" i="5" s="1"/>
  <c r="P108" i="2"/>
  <c r="D114" i="5" s="1"/>
  <c r="C94" i="5"/>
  <c r="C113" i="5"/>
  <c r="E17" i="5"/>
  <c r="M17" i="5" s="1"/>
  <c r="P11" i="2"/>
  <c r="D17" i="5" s="1"/>
  <c r="C85" i="5"/>
  <c r="E15" i="5"/>
  <c r="M15" i="5" s="1"/>
  <c r="P9" i="2"/>
  <c r="D15" i="5" s="1"/>
  <c r="C124" i="5"/>
  <c r="R118" i="2"/>
  <c r="F124" i="5" s="1"/>
  <c r="P118" i="2"/>
  <c r="D124" i="5" s="1"/>
  <c r="R59" i="5"/>
  <c r="L59" i="5"/>
  <c r="R43" i="5"/>
  <c r="L43" i="5"/>
  <c r="C91" i="5"/>
  <c r="R85" i="2"/>
  <c r="F91" i="5" s="1"/>
  <c r="C86" i="5"/>
  <c r="R80" i="2"/>
  <c r="F86" i="5" s="1"/>
  <c r="E126" i="5"/>
  <c r="M126" i="5" s="1"/>
  <c r="P120" i="2"/>
  <c r="D126" i="5" s="1"/>
  <c r="R37" i="2"/>
  <c r="F43" i="5" s="1"/>
  <c r="C89" i="5"/>
  <c r="R83" i="2"/>
  <c r="F89" i="5" s="1"/>
  <c r="I60" i="5"/>
  <c r="P60" i="5" s="1"/>
  <c r="T54" i="2"/>
  <c r="H60" i="5" s="1"/>
  <c r="T11" i="2"/>
  <c r="I17" i="5"/>
  <c r="P17" i="5" s="1"/>
  <c r="I117" i="5"/>
  <c r="P117" i="5" s="1"/>
  <c r="T111" i="2"/>
  <c r="H117" i="5" s="1"/>
  <c r="I51" i="5"/>
  <c r="P51" i="5" s="1"/>
  <c r="T45" i="2"/>
  <c r="H51" i="5" s="1"/>
  <c r="I14" i="5"/>
  <c r="P14" i="5" s="1"/>
  <c r="T8" i="2"/>
  <c r="H14" i="5" s="1"/>
  <c r="I108" i="5"/>
  <c r="P108" i="5" s="1"/>
  <c r="T102" i="2"/>
  <c r="H108" i="5" s="1"/>
  <c r="I86" i="5"/>
  <c r="P86" i="5" s="1"/>
  <c r="T80" i="2"/>
  <c r="H86" i="5" s="1"/>
  <c r="C21" i="5"/>
  <c r="P15" i="2"/>
  <c r="D21" i="5" s="1"/>
  <c r="I80" i="5"/>
  <c r="P80" i="5" s="1"/>
  <c r="T74" i="2"/>
  <c r="H80" i="5" s="1"/>
  <c r="I32" i="5"/>
  <c r="P32" i="5" s="1"/>
  <c r="T26" i="2"/>
  <c r="H32" i="5" s="1"/>
  <c r="I36" i="5"/>
  <c r="P36" i="5" s="1"/>
  <c r="T30" i="2"/>
  <c r="I63" i="5"/>
  <c r="P63" i="5" s="1"/>
  <c r="T57" i="2"/>
  <c r="I16" i="5"/>
  <c r="P16" i="5" s="1"/>
  <c r="T10" i="2"/>
  <c r="H16" i="5" s="1"/>
  <c r="I115" i="5"/>
  <c r="P115" i="5" s="1"/>
  <c r="T109" i="2"/>
  <c r="H115" i="5" s="1"/>
  <c r="T82" i="2"/>
  <c r="H88" i="5" s="1"/>
  <c r="I88" i="5"/>
  <c r="P88" i="5" s="1"/>
  <c r="C83" i="5"/>
  <c r="C55" i="5"/>
  <c r="E22" i="5"/>
  <c r="M22" i="5" s="1"/>
  <c r="P16" i="2"/>
  <c r="D22" i="5" s="1"/>
  <c r="Q101" i="5"/>
  <c r="K101" i="5"/>
  <c r="R77" i="5"/>
  <c r="L77" i="5"/>
  <c r="C11" i="5"/>
  <c r="R5" i="2"/>
  <c r="F11" i="5" s="1"/>
  <c r="P5" i="2"/>
  <c r="D11" i="5" s="1"/>
  <c r="R106" i="5"/>
  <c r="L106" i="5"/>
  <c r="I68" i="5"/>
  <c r="P68" i="5" s="1"/>
  <c r="T62" i="2"/>
  <c r="H68" i="5" s="1"/>
  <c r="G21" i="5"/>
  <c r="G43" i="5"/>
  <c r="G52" i="5"/>
  <c r="G57" i="5"/>
  <c r="V51" i="2"/>
  <c r="J57" i="5" s="1"/>
  <c r="G73" i="5"/>
  <c r="G111" i="5"/>
  <c r="G123" i="5"/>
  <c r="R87" i="5"/>
  <c r="L87" i="5"/>
  <c r="G38" i="5"/>
  <c r="G41" i="5"/>
  <c r="G64" i="5"/>
  <c r="G76" i="5"/>
  <c r="G27" i="5"/>
  <c r="G120" i="5"/>
  <c r="G105" i="5"/>
  <c r="C41" i="5"/>
  <c r="C93" i="5"/>
  <c r="E19" i="5"/>
  <c r="M19" i="5" s="1"/>
  <c r="P13" i="2"/>
  <c r="D19" i="5" s="1"/>
  <c r="E76" i="5"/>
  <c r="M76" i="5" s="1"/>
  <c r="P70" i="2"/>
  <c r="D76" i="5" s="1"/>
  <c r="E105" i="5"/>
  <c r="M105" i="5" s="1"/>
  <c r="P99" i="2"/>
  <c r="D105" i="5" s="1"/>
  <c r="C92" i="5"/>
  <c r="C111" i="5"/>
  <c r="C14" i="5"/>
  <c r="E79" i="5"/>
  <c r="M79" i="5" s="1"/>
  <c r="P73" i="2"/>
  <c r="D79" i="5" s="1"/>
  <c r="E75" i="5"/>
  <c r="M75" i="5" s="1"/>
  <c r="P69" i="2"/>
  <c r="D75" i="5" s="1"/>
  <c r="C78" i="5"/>
  <c r="R72" i="2"/>
  <c r="F78" i="5" s="1"/>
  <c r="E13" i="5"/>
  <c r="M13" i="5" s="1"/>
  <c r="P7" i="2"/>
  <c r="D13" i="5" s="1"/>
  <c r="E91" i="5"/>
  <c r="M91" i="5" s="1"/>
  <c r="P85" i="2"/>
  <c r="D91" i="5" s="1"/>
  <c r="E80" i="5"/>
  <c r="M80" i="5" s="1"/>
  <c r="P74" i="2"/>
  <c r="D80" i="5" s="1"/>
  <c r="E121" i="5"/>
  <c r="M121" i="5" s="1"/>
  <c r="P115" i="2"/>
  <c r="D121" i="5" s="1"/>
  <c r="C115" i="5"/>
  <c r="G68" i="5"/>
  <c r="V62" i="2"/>
  <c r="J68" i="5" s="1"/>
  <c r="G54" i="5"/>
  <c r="G82" i="5"/>
  <c r="G79" i="5"/>
  <c r="G44" i="5"/>
  <c r="V38" i="2"/>
  <c r="J44" i="5" s="1"/>
  <c r="G127" i="5"/>
  <c r="G114" i="5"/>
  <c r="I93" i="5"/>
  <c r="P93" i="5" s="1"/>
  <c r="T87" i="2"/>
  <c r="H93" i="5" s="1"/>
  <c r="I121" i="5"/>
  <c r="P121" i="5" s="1"/>
  <c r="T115" i="2"/>
  <c r="H121" i="5" s="1"/>
  <c r="I49" i="5"/>
  <c r="P49" i="5" s="1"/>
  <c r="T43" i="2"/>
  <c r="H49" i="5" s="1"/>
  <c r="I78" i="5"/>
  <c r="P78" i="5" s="1"/>
  <c r="T72" i="2"/>
  <c r="H78" i="5" s="1"/>
  <c r="T4" i="2"/>
  <c r="H10" i="5" s="1"/>
  <c r="I10" i="5"/>
  <c r="P10" i="5" s="1"/>
  <c r="I33" i="5"/>
  <c r="P33" i="5" s="1"/>
  <c r="T27" i="2"/>
  <c r="H33" i="5" s="1"/>
  <c r="I124" i="5"/>
  <c r="P124" i="5" s="1"/>
  <c r="T118" i="2"/>
  <c r="H124" i="5" s="1"/>
  <c r="T84" i="2"/>
  <c r="H90" i="5" s="1"/>
  <c r="I90" i="5"/>
  <c r="P90" i="5" s="1"/>
  <c r="Q43" i="5"/>
  <c r="K43" i="5"/>
  <c r="P21" i="2"/>
  <c r="D27" i="5" s="1"/>
  <c r="E27" i="5"/>
  <c r="M27" i="5" s="1"/>
  <c r="E70" i="5"/>
  <c r="M70" i="5" s="1"/>
  <c r="P64" i="2"/>
  <c r="D70" i="5" s="1"/>
  <c r="C76" i="5"/>
  <c r="C73" i="5"/>
  <c r="C82" i="5"/>
  <c r="R76" i="2"/>
  <c r="F82" i="5" s="1"/>
  <c r="C72" i="5"/>
  <c r="R66" i="2"/>
  <c r="F72" i="5" s="1"/>
  <c r="C39" i="5"/>
  <c r="R33" i="2"/>
  <c r="F39" i="5" s="1"/>
  <c r="E93" i="5"/>
  <c r="M93" i="5" s="1"/>
  <c r="P87" i="2"/>
  <c r="D93" i="5" s="1"/>
  <c r="E82" i="5"/>
  <c r="M82" i="5" s="1"/>
  <c r="P76" i="2"/>
  <c r="D82" i="5" s="1"/>
  <c r="E130" i="5"/>
  <c r="M130" i="5" s="1"/>
  <c r="P124" i="2"/>
  <c r="D130" i="5" s="1"/>
  <c r="C98" i="5"/>
  <c r="C117" i="5"/>
  <c r="R111" i="2"/>
  <c r="F117" i="5" s="1"/>
  <c r="G15" i="5"/>
  <c r="G74" i="5"/>
  <c r="G69" i="5"/>
  <c r="G49" i="5"/>
  <c r="V43" i="2"/>
  <c r="J49" i="5" s="1"/>
  <c r="G119" i="5"/>
  <c r="G55" i="5"/>
  <c r="G102" i="5"/>
  <c r="G121" i="5"/>
  <c r="V115" i="2"/>
  <c r="J121" i="5" s="1"/>
  <c r="I128" i="5"/>
  <c r="P128" i="5" s="1"/>
  <c r="T122" i="2"/>
  <c r="H128" i="5" s="1"/>
  <c r="I101" i="5"/>
  <c r="P101" i="5" s="1"/>
  <c r="T95" i="2"/>
  <c r="H101" i="5" s="1"/>
  <c r="I24" i="5"/>
  <c r="P24" i="5" s="1"/>
  <c r="T18" i="2"/>
  <c r="H24" i="5" s="1"/>
  <c r="I20" i="5"/>
  <c r="P20" i="5" s="1"/>
  <c r="T14" i="2"/>
  <c r="H20" i="5" s="1"/>
  <c r="T42" i="2"/>
  <c r="H48" i="5" s="1"/>
  <c r="I48" i="5"/>
  <c r="P48" i="5" s="1"/>
  <c r="I106" i="5"/>
  <c r="P106" i="5" s="1"/>
  <c r="T100" i="2"/>
  <c r="H106" i="5" s="1"/>
  <c r="I92" i="5"/>
  <c r="P92" i="5" s="1"/>
  <c r="T86" i="2"/>
  <c r="H92" i="5" s="1"/>
  <c r="C80" i="5"/>
  <c r="R74" i="2"/>
  <c r="F80" i="5" s="1"/>
  <c r="E55" i="5"/>
  <c r="M55" i="5" s="1"/>
  <c r="P49" i="2"/>
  <c r="D55" i="5" s="1"/>
  <c r="E73" i="5"/>
  <c r="M73" i="5" s="1"/>
  <c r="P67" i="2"/>
  <c r="D73" i="5" s="1"/>
  <c r="C104" i="5"/>
  <c r="C97" i="5"/>
  <c r="C96" i="5"/>
  <c r="C71" i="5"/>
  <c r="C23" i="5"/>
  <c r="C65" i="5"/>
  <c r="C70" i="5"/>
  <c r="R64" i="2"/>
  <c r="F70" i="5" s="1"/>
  <c r="E57" i="5"/>
  <c r="M57" i="5" s="1"/>
  <c r="P51" i="2"/>
  <c r="D57" i="5" s="1"/>
  <c r="C67" i="5"/>
  <c r="E69" i="5"/>
  <c r="M69" i="5" s="1"/>
  <c r="P63" i="2"/>
  <c r="D69" i="5" s="1"/>
  <c r="E95" i="5"/>
  <c r="M95" i="5" s="1"/>
  <c r="P89" i="2"/>
  <c r="E84" i="5"/>
  <c r="M84" i="5" s="1"/>
  <c r="P78" i="2"/>
  <c r="P97" i="2"/>
  <c r="D103" i="5" s="1"/>
  <c r="E103" i="5"/>
  <c r="M103" i="5" s="1"/>
  <c r="C100" i="5"/>
  <c r="C119" i="5"/>
  <c r="R113" i="2"/>
  <c r="F119" i="5" s="1"/>
  <c r="I74" i="5"/>
  <c r="P74" i="5" s="1"/>
  <c r="T68" i="2"/>
  <c r="H74" i="5" s="1"/>
  <c r="G77" i="5"/>
  <c r="G72" i="5"/>
  <c r="G28" i="5"/>
  <c r="G126" i="5"/>
  <c r="G87" i="5"/>
  <c r="G109" i="5"/>
  <c r="V103" i="2"/>
  <c r="J109" i="5" s="1"/>
  <c r="G130" i="5"/>
  <c r="V124" i="2"/>
  <c r="J130" i="5" s="1"/>
  <c r="S36" i="5"/>
  <c r="N36" i="5"/>
  <c r="I29" i="5"/>
  <c r="P29" i="5" s="1"/>
  <c r="T23" i="2"/>
  <c r="H29" i="5" s="1"/>
  <c r="I47" i="5"/>
  <c r="P47" i="5" s="1"/>
  <c r="T41" i="2"/>
  <c r="H47" i="5" s="1"/>
  <c r="I41" i="5"/>
  <c r="P41" i="5" s="1"/>
  <c r="T35" i="2"/>
  <c r="H41" i="5" s="1"/>
  <c r="I37" i="5"/>
  <c r="P37" i="5" s="1"/>
  <c r="T31" i="2"/>
  <c r="H37" i="5" s="1"/>
  <c r="I57" i="5"/>
  <c r="P57" i="5" s="1"/>
  <c r="T51" i="2"/>
  <c r="H57" i="5" s="1"/>
  <c r="I113" i="5"/>
  <c r="P113" i="5" s="1"/>
  <c r="T107" i="2"/>
  <c r="H113" i="5" s="1"/>
  <c r="I94" i="5"/>
  <c r="P94" i="5" s="1"/>
  <c r="T88" i="2"/>
  <c r="H94" i="5" s="1"/>
  <c r="I25" i="5"/>
  <c r="P25" i="5" s="1"/>
  <c r="T19" i="2"/>
  <c r="H25" i="5" s="1"/>
  <c r="I56" i="5"/>
  <c r="P56" i="5" s="1"/>
  <c r="T50" i="2"/>
  <c r="H56" i="5" s="1"/>
  <c r="S17" i="5"/>
  <c r="N17" i="5"/>
  <c r="C58" i="5"/>
  <c r="C120" i="5"/>
  <c r="P29" i="2"/>
  <c r="D35" i="5" s="1"/>
  <c r="E35" i="5"/>
  <c r="M35" i="5" s="1"/>
  <c r="E46" i="5"/>
  <c r="M46" i="5" s="1"/>
  <c r="P40" i="2"/>
  <c r="D46" i="5" s="1"/>
  <c r="E62" i="5"/>
  <c r="M62" i="5" s="1"/>
  <c r="P56" i="2"/>
  <c r="D62" i="5" s="1"/>
  <c r="C46" i="5"/>
  <c r="R40" i="2"/>
  <c r="F46" i="5" s="1"/>
  <c r="C48" i="5"/>
  <c r="E110" i="5"/>
  <c r="M110" i="5" s="1"/>
  <c r="P104" i="2"/>
  <c r="D110" i="5" s="1"/>
  <c r="C69" i="5"/>
  <c r="E99" i="5"/>
  <c r="M99" i="5" s="1"/>
  <c r="P93" i="2"/>
  <c r="D99" i="5" s="1"/>
  <c r="E88" i="5"/>
  <c r="M88" i="5" s="1"/>
  <c r="P82" i="2"/>
  <c r="E119" i="5"/>
  <c r="M119" i="5" s="1"/>
  <c r="P113" i="2"/>
  <c r="D119" i="5" s="1"/>
  <c r="C114" i="5"/>
  <c r="R108" i="2"/>
  <c r="F114" i="5" s="1"/>
  <c r="C123" i="5"/>
  <c r="V54" i="2"/>
  <c r="J60" i="5" s="1"/>
  <c r="G60" i="5"/>
  <c r="G32" i="5"/>
  <c r="V26" i="2"/>
  <c r="J32" i="5" s="1"/>
  <c r="G117" i="5"/>
  <c r="G26" i="5"/>
  <c r="G10" i="5"/>
  <c r="G91" i="5"/>
  <c r="V85" i="2"/>
  <c r="J91" i="5" s="1"/>
  <c r="G125" i="5"/>
  <c r="V119" i="2"/>
  <c r="J125" i="5" s="1"/>
  <c r="I40" i="5"/>
  <c r="P40" i="5" s="1"/>
  <c r="T34" i="2"/>
  <c r="H40" i="5" s="1"/>
  <c r="I28" i="5"/>
  <c r="P28" i="5" s="1"/>
  <c r="T22" i="2"/>
  <c r="H28" i="5" s="1"/>
  <c r="I75" i="5"/>
  <c r="P75" i="5" s="1"/>
  <c r="T69" i="2"/>
  <c r="H75" i="5" s="1"/>
  <c r="T16" i="2"/>
  <c r="H22" i="5" s="1"/>
  <c r="I22" i="5"/>
  <c r="P22" i="5" s="1"/>
  <c r="I70" i="5"/>
  <c r="P70" i="5" s="1"/>
  <c r="T64" i="2"/>
  <c r="H70" i="5" s="1"/>
  <c r="I129" i="5"/>
  <c r="P129" i="5" s="1"/>
  <c r="T123" i="2"/>
  <c r="H129" i="5" s="1"/>
  <c r="I98" i="5"/>
  <c r="P98" i="5" s="1"/>
  <c r="T92" i="2"/>
  <c r="H98" i="5" s="1"/>
  <c r="C60" i="5"/>
  <c r="R54" i="2"/>
  <c r="F60" i="5" s="1"/>
  <c r="C34" i="5"/>
  <c r="C116" i="5"/>
  <c r="G75" i="5"/>
  <c r="V69" i="2"/>
  <c r="J75" i="5" s="1"/>
  <c r="G89" i="5"/>
  <c r="G118" i="5"/>
  <c r="I96" i="5"/>
  <c r="P96" i="5" s="1"/>
  <c r="T90" i="2"/>
  <c r="H96" i="5" s="1"/>
  <c r="C99" i="5"/>
  <c r="R93" i="2"/>
  <c r="F99" i="5" s="1"/>
  <c r="C42" i="5"/>
  <c r="R36" i="2"/>
  <c r="F42" i="5" s="1"/>
  <c r="E48" i="5"/>
  <c r="M48" i="5" s="1"/>
  <c r="P42" i="2"/>
  <c r="D48" i="5" s="1"/>
  <c r="E33" i="5"/>
  <c r="M33" i="5" s="1"/>
  <c r="P27" i="2"/>
  <c r="D33" i="5" s="1"/>
  <c r="E20" i="5"/>
  <c r="M20" i="5" s="1"/>
  <c r="P14" i="2"/>
  <c r="D20" i="5" s="1"/>
  <c r="L38" i="5"/>
  <c r="C79" i="5"/>
  <c r="R73" i="2"/>
  <c r="F79" i="5" s="1"/>
  <c r="E54" i="5"/>
  <c r="M54" i="5" s="1"/>
  <c r="P48" i="2"/>
  <c r="D54" i="5" s="1"/>
  <c r="E129" i="5"/>
  <c r="M129" i="5" s="1"/>
  <c r="P123" i="2"/>
  <c r="D129" i="5" s="1"/>
  <c r="C74" i="5"/>
  <c r="E104" i="5"/>
  <c r="M104" i="5" s="1"/>
  <c r="P98" i="2"/>
  <c r="D104" i="5" s="1"/>
  <c r="E90" i="5"/>
  <c r="M90" i="5" s="1"/>
  <c r="P84" i="2"/>
  <c r="D90" i="5" s="1"/>
  <c r="E128" i="5"/>
  <c r="M128" i="5" s="1"/>
  <c r="P122" i="2"/>
  <c r="D128" i="5" s="1"/>
  <c r="C130" i="5"/>
  <c r="C125" i="5"/>
  <c r="R119" i="2"/>
  <c r="F125" i="5" s="1"/>
  <c r="G65" i="5"/>
  <c r="G101" i="5"/>
  <c r="G124" i="5"/>
  <c r="G24" i="5"/>
  <c r="V18" i="2"/>
  <c r="J24" i="5" s="1"/>
  <c r="G31" i="5"/>
  <c r="V25" i="2"/>
  <c r="J31" i="5" s="1"/>
  <c r="G93" i="5"/>
  <c r="V87" i="2"/>
  <c r="J93" i="5" s="1"/>
  <c r="G88" i="5"/>
  <c r="G51" i="5"/>
  <c r="V45" i="2"/>
  <c r="J51" i="5" s="1"/>
  <c r="I65" i="5"/>
  <c r="P65" i="5" s="1"/>
  <c r="T59" i="2"/>
  <c r="H65" i="5" s="1"/>
  <c r="I45" i="5"/>
  <c r="P45" i="5" s="1"/>
  <c r="T39" i="2"/>
  <c r="H45" i="5" s="1"/>
  <c r="I103" i="5"/>
  <c r="P103" i="5" s="1"/>
  <c r="T97" i="2"/>
  <c r="H103" i="5" s="1"/>
  <c r="I39" i="5"/>
  <c r="P39" i="5" s="1"/>
  <c r="T33" i="2"/>
  <c r="H39" i="5" s="1"/>
  <c r="I79" i="5"/>
  <c r="P79" i="5" s="1"/>
  <c r="T73" i="2"/>
  <c r="H79" i="5" s="1"/>
  <c r="I104" i="5"/>
  <c r="P104" i="5" s="1"/>
  <c r="T98" i="2"/>
  <c r="H104" i="5" s="1"/>
  <c r="I100" i="5"/>
  <c r="P100" i="5" s="1"/>
  <c r="T94" i="2"/>
  <c r="H100" i="5" s="1"/>
  <c r="I21" i="5"/>
  <c r="P21" i="5" s="1"/>
  <c r="T15" i="2"/>
  <c r="H21" i="5" s="1"/>
  <c r="E97" i="5"/>
  <c r="M97" i="5" s="1"/>
  <c r="P91" i="2"/>
  <c r="D97" i="5" s="1"/>
  <c r="G84" i="5"/>
  <c r="I122" i="5"/>
  <c r="P122" i="5" s="1"/>
  <c r="T116" i="2"/>
  <c r="H122" i="5" s="1"/>
  <c r="C51" i="5"/>
  <c r="C87" i="5"/>
  <c r="R81" i="2"/>
  <c r="F87" i="5" s="1"/>
  <c r="E29" i="5"/>
  <c r="M29" i="5" s="1"/>
  <c r="P23" i="2"/>
  <c r="D29" i="5" s="1"/>
  <c r="C44" i="5"/>
  <c r="C29" i="5"/>
  <c r="C18" i="5"/>
  <c r="E64" i="5"/>
  <c r="M64" i="5" s="1"/>
  <c r="P58" i="2"/>
  <c r="D64" i="5" s="1"/>
  <c r="C52" i="5"/>
  <c r="C122" i="5"/>
  <c r="R116" i="2"/>
  <c r="F122" i="5" s="1"/>
  <c r="E71" i="5"/>
  <c r="M71" i="5" s="1"/>
  <c r="P65" i="2"/>
  <c r="D71" i="5" s="1"/>
  <c r="P105" i="2"/>
  <c r="D111" i="5" s="1"/>
  <c r="E111" i="5"/>
  <c r="M111" i="5" s="1"/>
  <c r="E92" i="5"/>
  <c r="M92" i="5" s="1"/>
  <c r="P86" i="2"/>
  <c r="D92" i="5" s="1"/>
  <c r="C68" i="5"/>
  <c r="R62" i="2"/>
  <c r="F68" i="5" s="1"/>
  <c r="C112" i="5"/>
  <c r="C127" i="5"/>
  <c r="R121" i="2"/>
  <c r="F127" i="5" s="1"/>
  <c r="G23" i="5"/>
  <c r="G108" i="5"/>
  <c r="V102" i="2"/>
  <c r="J108" i="5" s="1"/>
  <c r="G39" i="5"/>
  <c r="G20" i="5"/>
  <c r="V14" i="2"/>
  <c r="J20" i="5" s="1"/>
  <c r="G48" i="5"/>
  <c r="V42" i="2"/>
  <c r="J48" i="5" s="1"/>
  <c r="G95" i="5"/>
  <c r="G90" i="5"/>
  <c r="I53" i="5"/>
  <c r="P53" i="5" s="1"/>
  <c r="T47" i="2"/>
  <c r="H53" i="5" s="1"/>
  <c r="I11" i="5"/>
  <c r="P11" i="5" s="1"/>
  <c r="T5" i="2"/>
  <c r="H11" i="5" s="1"/>
  <c r="I83" i="5"/>
  <c r="P83" i="5" s="1"/>
  <c r="T77" i="2"/>
  <c r="H83" i="5" s="1"/>
  <c r="I61" i="5"/>
  <c r="P61" i="5" s="1"/>
  <c r="T55" i="2"/>
  <c r="H61" i="5" s="1"/>
  <c r="I110" i="5"/>
  <c r="P110" i="5" s="1"/>
  <c r="T104" i="2"/>
  <c r="H110" i="5" s="1"/>
  <c r="I18" i="5"/>
  <c r="P18" i="5" s="1"/>
  <c r="T12" i="2"/>
  <c r="H18" i="5" s="1"/>
  <c r="I91" i="5"/>
  <c r="P91" i="5" s="1"/>
  <c r="T85" i="2"/>
  <c r="H91" i="5" s="1"/>
  <c r="I111" i="5"/>
  <c r="P111" i="5" s="1"/>
  <c r="T105" i="2"/>
  <c r="H111" i="5" s="1"/>
  <c r="T101" i="2"/>
  <c r="H107" i="5" s="1"/>
  <c r="I107" i="5"/>
  <c r="P107" i="5" s="1"/>
  <c r="T32" i="2"/>
  <c r="H38" i="5" s="1"/>
  <c r="I38" i="5"/>
  <c r="P38" i="5" s="1"/>
  <c r="E31" i="5"/>
  <c r="M31" i="5" s="1"/>
  <c r="P25" i="2"/>
  <c r="D31" i="5" s="1"/>
  <c r="C62" i="5"/>
  <c r="G42" i="5"/>
  <c r="V36" i="2"/>
  <c r="J42" i="5" s="1"/>
  <c r="I69" i="5"/>
  <c r="P69" i="5" s="1"/>
  <c r="T63" i="2"/>
  <c r="H69" i="5" s="1"/>
  <c r="E53" i="5"/>
  <c r="M53" i="5" s="1"/>
  <c r="P47" i="2"/>
  <c r="D53" i="5" s="1"/>
  <c r="K88" i="5"/>
  <c r="E40" i="5"/>
  <c r="M40" i="5" s="1"/>
  <c r="P34" i="2"/>
  <c r="D40" i="5" s="1"/>
  <c r="E83" i="5"/>
  <c r="M83" i="5" s="1"/>
  <c r="P77" i="2"/>
  <c r="D83" i="5" s="1"/>
  <c r="C25" i="5"/>
  <c r="E12" i="5"/>
  <c r="M12" i="5" s="1"/>
  <c r="P6" i="2"/>
  <c r="D12" i="5" s="1"/>
  <c r="E18" i="5"/>
  <c r="M18" i="5" s="1"/>
  <c r="P12" i="2"/>
  <c r="D18" i="5" s="1"/>
  <c r="L39" i="5"/>
  <c r="C57" i="5"/>
  <c r="E41" i="5"/>
  <c r="M41" i="5" s="1"/>
  <c r="P35" i="2"/>
  <c r="D41" i="5" s="1"/>
  <c r="C81" i="5"/>
  <c r="P75" i="2"/>
  <c r="D81" i="5" s="1"/>
  <c r="E68" i="5"/>
  <c r="M68" i="5" s="1"/>
  <c r="P62" i="2"/>
  <c r="D68" i="5" s="1"/>
  <c r="E120" i="5"/>
  <c r="M120" i="5" s="1"/>
  <c r="P114" i="2"/>
  <c r="D120" i="5" s="1"/>
  <c r="E94" i="5"/>
  <c r="M94" i="5" s="1"/>
  <c r="P88" i="2"/>
  <c r="D94" i="5" s="1"/>
  <c r="C49" i="5"/>
  <c r="R43" i="2"/>
  <c r="F49" i="5" s="1"/>
  <c r="C128" i="5"/>
  <c r="C129" i="5"/>
  <c r="R123" i="2"/>
  <c r="F129" i="5" s="1"/>
  <c r="G40" i="5"/>
  <c r="G30" i="5"/>
  <c r="G59" i="5"/>
  <c r="G35" i="5"/>
  <c r="V29" i="2"/>
  <c r="J35" i="5" s="1"/>
  <c r="G70" i="5"/>
  <c r="V64" i="2"/>
  <c r="J70" i="5" s="1"/>
  <c r="G97" i="5"/>
  <c r="V91" i="2"/>
  <c r="J97" i="5" s="1"/>
  <c r="G92" i="5"/>
  <c r="I99" i="5"/>
  <c r="P99" i="5" s="1"/>
  <c r="T93" i="2"/>
  <c r="H99" i="5" s="1"/>
  <c r="I66" i="5"/>
  <c r="P66" i="5" s="1"/>
  <c r="T60" i="2"/>
  <c r="H66" i="5" s="1"/>
  <c r="I58" i="5"/>
  <c r="P58" i="5" s="1"/>
  <c r="T52" i="2"/>
  <c r="I35" i="5"/>
  <c r="P35" i="5" s="1"/>
  <c r="T29" i="2"/>
  <c r="H35" i="5" s="1"/>
  <c r="I105" i="5"/>
  <c r="P105" i="5" s="1"/>
  <c r="T99" i="2"/>
  <c r="H105" i="5" s="1"/>
  <c r="I120" i="5"/>
  <c r="P120" i="5" s="1"/>
  <c r="T114" i="2"/>
  <c r="H120" i="5" s="1"/>
  <c r="I116" i="5"/>
  <c r="P116" i="5" s="1"/>
  <c r="T110" i="2"/>
  <c r="H116" i="5" s="1"/>
  <c r="E50" i="5"/>
  <c r="M50" i="5" s="1"/>
  <c r="P44" i="2"/>
  <c r="D50" i="5" s="1"/>
  <c r="E112" i="5"/>
  <c r="M112" i="5" s="1"/>
  <c r="P106" i="2"/>
  <c r="D112" i="5" s="1"/>
  <c r="G47" i="5"/>
  <c r="V41" i="2"/>
  <c r="J47" i="5" s="1"/>
  <c r="I62" i="5"/>
  <c r="P62" i="5" s="1"/>
  <c r="T56" i="2"/>
  <c r="H62" i="5" s="1"/>
  <c r="C77" i="5"/>
  <c r="R71" i="2"/>
  <c r="F77" i="5" s="1"/>
  <c r="C31" i="5"/>
  <c r="R25" i="2"/>
  <c r="F31" i="5" s="1"/>
  <c r="E16" i="5"/>
  <c r="M16" i="5" s="1"/>
  <c r="P10" i="2"/>
  <c r="D16" i="5" s="1"/>
  <c r="E52" i="5"/>
  <c r="M52" i="5" s="1"/>
  <c r="P46" i="2"/>
  <c r="D52" i="5" s="1"/>
  <c r="C61" i="5"/>
  <c r="P55" i="2"/>
  <c r="D61" i="5" s="1"/>
  <c r="E63" i="5"/>
  <c r="M63" i="5" s="1"/>
  <c r="P57" i="2"/>
  <c r="D63" i="5" s="1"/>
  <c r="E127" i="5"/>
  <c r="M127" i="5" s="1"/>
  <c r="P121" i="2"/>
  <c r="D127" i="5" s="1"/>
  <c r="P90" i="2"/>
  <c r="D96" i="5" s="1"/>
  <c r="E96" i="5"/>
  <c r="M96" i="5" s="1"/>
  <c r="C17" i="5"/>
  <c r="R11" i="2"/>
  <c r="F17" i="5" s="1"/>
  <c r="C110" i="5"/>
  <c r="R104" i="2"/>
  <c r="F110" i="5" s="1"/>
  <c r="G53" i="5"/>
  <c r="V47" i="2"/>
  <c r="J53" i="5" s="1"/>
  <c r="G45" i="5"/>
  <c r="V39" i="2"/>
  <c r="J45" i="5" s="1"/>
  <c r="G85" i="5"/>
  <c r="G12" i="5"/>
  <c r="G112" i="5"/>
  <c r="G99" i="5"/>
  <c r="G94" i="5"/>
  <c r="V88" i="2"/>
  <c r="J94" i="5" s="1"/>
  <c r="I114" i="5"/>
  <c r="P114" i="5" s="1"/>
  <c r="T108" i="2"/>
  <c r="H114" i="5" s="1"/>
  <c r="I81" i="5"/>
  <c r="P81" i="5" s="1"/>
  <c r="T75" i="2"/>
  <c r="H81" i="5" s="1"/>
  <c r="T24" i="2"/>
  <c r="H30" i="5" s="1"/>
  <c r="I30" i="5"/>
  <c r="P30" i="5" s="1"/>
  <c r="I76" i="5"/>
  <c r="P76" i="5" s="1"/>
  <c r="T70" i="2"/>
  <c r="H76" i="5" s="1"/>
  <c r="I112" i="5"/>
  <c r="P112" i="5" s="1"/>
  <c r="T106" i="2"/>
  <c r="H112" i="5" s="1"/>
  <c r="I127" i="5"/>
  <c r="P127" i="5" s="1"/>
  <c r="T121" i="2"/>
  <c r="H127" i="5" s="1"/>
  <c r="I123" i="5"/>
  <c r="P123" i="5" s="1"/>
  <c r="T117" i="2"/>
  <c r="H123" i="5" s="1"/>
  <c r="P61" i="2"/>
  <c r="D67" i="5" s="1"/>
  <c r="E67" i="5"/>
  <c r="M67" i="5" s="1"/>
  <c r="C64" i="5"/>
  <c r="R58" i="2"/>
  <c r="F64" i="5" s="1"/>
  <c r="E86" i="5"/>
  <c r="M86" i="5" s="1"/>
  <c r="P80" i="2"/>
  <c r="D86" i="5" s="1"/>
  <c r="C121" i="5"/>
  <c r="R115" i="2"/>
  <c r="F121" i="5" s="1"/>
  <c r="G66" i="5"/>
  <c r="V60" i="2"/>
  <c r="J66" i="5" s="1"/>
  <c r="T28" i="2"/>
  <c r="H34" i="5" s="1"/>
  <c r="I34" i="5"/>
  <c r="P34" i="5" s="1"/>
  <c r="C27" i="5"/>
  <c r="R21" i="2"/>
  <c r="F27" i="5" s="1"/>
  <c r="C36" i="5"/>
  <c r="E65" i="5"/>
  <c r="M65" i="5" s="1"/>
  <c r="P59" i="2"/>
  <c r="D65" i="5" s="1"/>
  <c r="C53" i="5"/>
  <c r="R47" i="2"/>
  <c r="F53" i="5" s="1"/>
  <c r="C16" i="5"/>
  <c r="R10" i="2"/>
  <c r="F16" i="5" s="1"/>
  <c r="C35" i="5"/>
  <c r="E85" i="5"/>
  <c r="M85" i="5" s="1"/>
  <c r="P79" i="2"/>
  <c r="D85" i="5" s="1"/>
  <c r="L122" i="5"/>
  <c r="L72" i="5"/>
  <c r="C50" i="5"/>
  <c r="R44" i="2"/>
  <c r="F50" i="5" s="1"/>
  <c r="C37" i="5"/>
  <c r="C56" i="5"/>
  <c r="R50" i="2"/>
  <c r="F56" i="5" s="1"/>
  <c r="P50" i="2"/>
  <c r="D56" i="5" s="1"/>
  <c r="E58" i="5"/>
  <c r="M58" i="5" s="1"/>
  <c r="P52" i="2"/>
  <c r="D58" i="5" s="1"/>
  <c r="E102" i="5"/>
  <c r="M102" i="5" s="1"/>
  <c r="P96" i="2"/>
  <c r="D102" i="5" s="1"/>
  <c r="E98" i="5"/>
  <c r="M98" i="5" s="1"/>
  <c r="P92" i="2"/>
  <c r="D98" i="5" s="1"/>
  <c r="C15" i="5"/>
  <c r="R9" i="2"/>
  <c r="F15" i="5" s="1"/>
  <c r="C126" i="5"/>
  <c r="G25" i="5"/>
  <c r="G56" i="5"/>
  <c r="V50" i="2"/>
  <c r="J56" i="5" s="1"/>
  <c r="G103" i="5"/>
  <c r="V97" i="2"/>
  <c r="J103" i="5" s="1"/>
  <c r="G14" i="5"/>
  <c r="V8" i="2"/>
  <c r="J14" i="5" s="1"/>
  <c r="V56" i="2"/>
  <c r="J62" i="5" s="1"/>
  <c r="G62" i="5"/>
  <c r="G106" i="5"/>
  <c r="V100" i="2"/>
  <c r="J106" i="5" s="1"/>
  <c r="V90" i="2"/>
  <c r="J96" i="5" s="1"/>
  <c r="G96" i="5"/>
  <c r="I44" i="5"/>
  <c r="P44" i="5" s="1"/>
  <c r="T38" i="2"/>
  <c r="H44" i="5" s="1"/>
  <c r="I77" i="5"/>
  <c r="P77" i="5" s="1"/>
  <c r="T71" i="2"/>
  <c r="H77" i="5" s="1"/>
  <c r="I95" i="5"/>
  <c r="P95" i="5" s="1"/>
  <c r="T89" i="2"/>
  <c r="H95" i="5" s="1"/>
  <c r="I52" i="5"/>
  <c r="P52" i="5" s="1"/>
  <c r="T46" i="2"/>
  <c r="H52" i="5" s="1"/>
  <c r="I97" i="5"/>
  <c r="P97" i="5" s="1"/>
  <c r="T91" i="2"/>
  <c r="H97" i="5" s="1"/>
  <c r="I19" i="5"/>
  <c r="P19" i="5" s="1"/>
  <c r="T13" i="2"/>
  <c r="I102" i="5"/>
  <c r="P102" i="5" s="1"/>
  <c r="T96" i="2"/>
  <c r="H102" i="5" s="1"/>
  <c r="P109" i="2"/>
  <c r="D115" i="5" s="1"/>
  <c r="V74" i="2"/>
  <c r="J80" i="5" s="1"/>
  <c r="G80" i="5"/>
  <c r="G61" i="5"/>
  <c r="V55" i="2"/>
  <c r="J61" i="5" s="1"/>
  <c r="G110" i="5"/>
  <c r="G16" i="5"/>
  <c r="G67" i="5"/>
  <c r="V61" i="2"/>
  <c r="J67" i="5" s="1"/>
  <c r="V107" i="2"/>
  <c r="J113" i="5" s="1"/>
  <c r="G113" i="5"/>
  <c r="G98" i="5"/>
  <c r="K28" i="5"/>
  <c r="Q28" i="5"/>
  <c r="I73" i="5"/>
  <c r="P73" i="5" s="1"/>
  <c r="T67" i="2"/>
  <c r="H73" i="5" s="1"/>
  <c r="I71" i="5"/>
  <c r="P71" i="5" s="1"/>
  <c r="T65" i="2"/>
  <c r="I43" i="5"/>
  <c r="P43" i="5" s="1"/>
  <c r="T37" i="2"/>
  <c r="H43" i="5" s="1"/>
  <c r="I59" i="5"/>
  <c r="P59" i="5" s="1"/>
  <c r="T53" i="2"/>
  <c r="H59" i="5" s="1"/>
  <c r="I119" i="5"/>
  <c r="P119" i="5" s="1"/>
  <c r="T113" i="2"/>
  <c r="H119" i="5" s="1"/>
  <c r="T20" i="2"/>
  <c r="H26" i="5" s="1"/>
  <c r="I26" i="5"/>
  <c r="P26" i="5" s="1"/>
  <c r="I109" i="5"/>
  <c r="P109" i="5" s="1"/>
  <c r="T103" i="2"/>
  <c r="H109" i="5" s="1"/>
  <c r="T81" i="2"/>
  <c r="H87" i="5" s="1"/>
  <c r="E60" i="5"/>
  <c r="M60" i="5" s="1"/>
  <c r="P54" i="2"/>
  <c r="D60" i="5" s="1"/>
  <c r="E44" i="5"/>
  <c r="M44" i="5" s="1"/>
  <c r="P38" i="2"/>
  <c r="D44" i="5" s="1"/>
  <c r="L32" i="5"/>
  <c r="E37" i="5"/>
  <c r="M37" i="5" s="1"/>
  <c r="P31" i="2"/>
  <c r="D37" i="5" s="1"/>
  <c r="E26" i="5"/>
  <c r="M26" i="5" s="1"/>
  <c r="P20" i="2"/>
  <c r="E49" i="5"/>
  <c r="M49" i="5" s="1"/>
  <c r="P43" i="2"/>
  <c r="D49" i="5" s="1"/>
  <c r="E51" i="5"/>
  <c r="M51" i="5" s="1"/>
  <c r="P45" i="2"/>
  <c r="D51" i="5" s="1"/>
  <c r="E109" i="5"/>
  <c r="M109" i="5" s="1"/>
  <c r="P103" i="2"/>
  <c r="D109" i="5" s="1"/>
  <c r="E100" i="5"/>
  <c r="M100" i="5" s="1"/>
  <c r="P94" i="2"/>
  <c r="D100" i="5" s="1"/>
  <c r="C13" i="5"/>
  <c r="R7" i="2"/>
  <c r="F13" i="5" s="1"/>
  <c r="C103" i="5"/>
  <c r="R97" i="2"/>
  <c r="F103" i="5" s="1"/>
  <c r="E42" i="5"/>
  <c r="M42" i="5" s="1"/>
  <c r="P36" i="2"/>
  <c r="D42" i="5" s="1"/>
  <c r="C40" i="5"/>
  <c r="R34" i="2"/>
  <c r="F40" i="5" s="1"/>
  <c r="C59" i="5"/>
  <c r="R53" i="2"/>
  <c r="F59" i="5" s="1"/>
  <c r="C24" i="5"/>
  <c r="R18" i="2"/>
  <c r="F24" i="5" s="1"/>
  <c r="C33" i="5"/>
  <c r="P18" i="2"/>
  <c r="D24" i="5" s="1"/>
  <c r="C45" i="5"/>
  <c r="P39" i="2"/>
  <c r="D45" i="5" s="1"/>
  <c r="C47" i="5"/>
  <c r="R41" i="2"/>
  <c r="F47" i="5" s="1"/>
  <c r="E118" i="5"/>
  <c r="M118" i="5" s="1"/>
  <c r="P112" i="2"/>
  <c r="D118" i="5" s="1"/>
  <c r="E107" i="5"/>
  <c r="M107" i="5" s="1"/>
  <c r="P101" i="2"/>
  <c r="D107" i="5" s="1"/>
  <c r="C102" i="5"/>
  <c r="C105" i="5"/>
  <c r="R99" i="2"/>
  <c r="F105" i="5" s="1"/>
  <c r="G83" i="5"/>
  <c r="G78" i="5"/>
  <c r="V72" i="2"/>
  <c r="J78" i="5" s="1"/>
  <c r="G34" i="5"/>
  <c r="V28" i="2"/>
  <c r="J34" i="5" s="1"/>
  <c r="G18" i="5"/>
  <c r="V12" i="2"/>
  <c r="J18" i="5" s="1"/>
  <c r="G86" i="5"/>
  <c r="V80" i="2"/>
  <c r="J86" i="5" s="1"/>
  <c r="G122" i="5"/>
  <c r="V116" i="2"/>
  <c r="J122" i="5" s="1"/>
  <c r="G100" i="5"/>
  <c r="V94" i="2"/>
  <c r="J100" i="5" s="1"/>
  <c r="I27" i="5"/>
  <c r="P27" i="5" s="1"/>
  <c r="T21" i="2"/>
  <c r="H27" i="5" s="1"/>
  <c r="I130" i="5"/>
  <c r="P130" i="5" s="1"/>
  <c r="T124" i="2"/>
  <c r="H130" i="5" s="1"/>
  <c r="I54" i="5"/>
  <c r="P54" i="5" s="1"/>
  <c r="T48" i="2"/>
  <c r="H54" i="5" s="1"/>
  <c r="I64" i="5"/>
  <c r="P64" i="5" s="1"/>
  <c r="T58" i="2"/>
  <c r="H64" i="5" s="1"/>
  <c r="I126" i="5"/>
  <c r="P126" i="5" s="1"/>
  <c r="T120" i="2"/>
  <c r="H126" i="5" s="1"/>
  <c r="I31" i="5"/>
  <c r="P31" i="5" s="1"/>
  <c r="T25" i="2"/>
  <c r="H31" i="5" s="1"/>
  <c r="I118" i="5"/>
  <c r="P118" i="5" s="1"/>
  <c r="T112" i="2"/>
  <c r="H118" i="5" s="1"/>
  <c r="C20" i="5"/>
  <c r="R14" i="2"/>
  <c r="F20" i="5" s="1"/>
  <c r="P107" i="2"/>
  <c r="D113" i="5" s="1"/>
  <c r="E113" i="5"/>
  <c r="M113" i="5" s="1"/>
  <c r="C19" i="5"/>
  <c r="R13" i="2"/>
  <c r="F19" i="5" s="1"/>
  <c r="C38" i="5"/>
  <c r="R32" i="2"/>
  <c r="F38" i="5" s="1"/>
  <c r="P8" i="2"/>
  <c r="D14" i="5" s="1"/>
  <c r="E14" i="5"/>
  <c r="M14" i="5" s="1"/>
  <c r="C75" i="5"/>
  <c r="R69" i="2"/>
  <c r="F75" i="5" s="1"/>
  <c r="L101" i="5"/>
  <c r="C12" i="5"/>
  <c r="C22" i="5"/>
  <c r="R16" i="2"/>
  <c r="F22" i="5" s="1"/>
  <c r="E34" i="5"/>
  <c r="M34" i="5" s="1"/>
  <c r="P28" i="2"/>
  <c r="D34" i="5" s="1"/>
  <c r="E36" i="5"/>
  <c r="M36" i="5" s="1"/>
  <c r="P30" i="2"/>
  <c r="D36" i="5" s="1"/>
  <c r="P119" i="2"/>
  <c r="D125" i="5" s="1"/>
  <c r="E125" i="5"/>
  <c r="M125" i="5" s="1"/>
  <c r="E116" i="5"/>
  <c r="M116" i="5" s="1"/>
  <c r="P110" i="2"/>
  <c r="D116" i="5" s="1"/>
  <c r="C118" i="5"/>
  <c r="R112" i="2"/>
  <c r="F118" i="5" s="1"/>
  <c r="C107" i="5"/>
  <c r="P41" i="2"/>
  <c r="D47" i="5" s="1"/>
  <c r="G128" i="5"/>
  <c r="V122" i="2"/>
  <c r="J128" i="5" s="1"/>
  <c r="G81" i="5"/>
  <c r="G22" i="5"/>
  <c r="V16" i="2"/>
  <c r="J22" i="5" s="1"/>
  <c r="G33" i="5"/>
  <c r="G29" i="5"/>
  <c r="V23" i="2"/>
  <c r="J29" i="5" s="1"/>
  <c r="G129" i="5"/>
  <c r="V123" i="2"/>
  <c r="J129" i="5" s="1"/>
  <c r="G107" i="5"/>
  <c r="V101" i="2"/>
  <c r="J107" i="5" s="1"/>
  <c r="S71" i="5"/>
  <c r="N71" i="5"/>
  <c r="T36" i="2"/>
  <c r="H42" i="5" s="1"/>
  <c r="I42" i="5"/>
  <c r="P42" i="5" s="1"/>
  <c r="I13" i="5"/>
  <c r="P13" i="5" s="1"/>
  <c r="T7" i="2"/>
  <c r="I72" i="5"/>
  <c r="P72" i="5" s="1"/>
  <c r="T66" i="2"/>
  <c r="H72" i="5" s="1"/>
  <c r="T76" i="2"/>
  <c r="H82" i="5" s="1"/>
  <c r="I82" i="5"/>
  <c r="P82" i="5" s="1"/>
  <c r="I50" i="5"/>
  <c r="P50" i="5" s="1"/>
  <c r="T44" i="2"/>
  <c r="H50" i="5" s="1"/>
  <c r="I46" i="5"/>
  <c r="P46" i="5" s="1"/>
  <c r="T40" i="2"/>
  <c r="H46" i="5" s="1"/>
  <c r="I125" i="5"/>
  <c r="P125" i="5" s="1"/>
  <c r="T119" i="2"/>
  <c r="H125" i="5" s="1"/>
  <c r="R60" i="2"/>
  <c r="F66" i="5" s="1"/>
  <c r="C63" i="5"/>
  <c r="R57" i="2"/>
  <c r="F63" i="5" s="1"/>
  <c r="E23" i="5"/>
  <c r="M23" i="5" s="1"/>
  <c r="P17" i="2"/>
  <c r="D23" i="5" s="1"/>
  <c r="C106" i="5"/>
  <c r="R100" i="2"/>
  <c r="F106" i="5" s="1"/>
  <c r="E25" i="5"/>
  <c r="M25" i="5" s="1"/>
  <c r="P19" i="2"/>
  <c r="D25" i="5" s="1"/>
  <c r="C54" i="5"/>
  <c r="R48" i="2"/>
  <c r="F54" i="5" s="1"/>
  <c r="E10" i="5"/>
  <c r="M10" i="5" s="1"/>
  <c r="P4" i="2"/>
  <c r="C30" i="5"/>
  <c r="R24" i="2"/>
  <c r="F30" i="5" s="1"/>
  <c r="C32" i="5"/>
  <c r="R26" i="2"/>
  <c r="F32" i="5" s="1"/>
  <c r="E74" i="5"/>
  <c r="M74" i="5" s="1"/>
  <c r="P68" i="2"/>
  <c r="D74" i="5" s="1"/>
  <c r="E123" i="5"/>
  <c r="M123" i="5" s="1"/>
  <c r="P117" i="2"/>
  <c r="D123" i="5" s="1"/>
  <c r="C90" i="5"/>
  <c r="R84" i="2"/>
  <c r="F90" i="5" s="1"/>
  <c r="C109" i="5"/>
  <c r="R103" i="2"/>
  <c r="F109" i="5" s="1"/>
  <c r="G11" i="5"/>
  <c r="G115" i="5"/>
  <c r="V31" i="2"/>
  <c r="J37" i="5" s="1"/>
  <c r="G37" i="5"/>
  <c r="G50" i="5"/>
  <c r="V44" i="2"/>
  <c r="J50" i="5" s="1"/>
  <c r="G46" i="5"/>
  <c r="V40" i="2"/>
  <c r="J46" i="5" s="1"/>
  <c r="G104" i="5"/>
  <c r="G116" i="5"/>
  <c r="I23" i="5"/>
  <c r="P23" i="5" s="1"/>
  <c r="T17" i="2"/>
  <c r="H23" i="5" s="1"/>
  <c r="I55" i="5"/>
  <c r="P55" i="5" s="1"/>
  <c r="T49" i="2"/>
  <c r="H55" i="5" s="1"/>
  <c r="I15" i="5"/>
  <c r="P15" i="5" s="1"/>
  <c r="T9" i="2"/>
  <c r="H15" i="5" s="1"/>
  <c r="I89" i="5"/>
  <c r="P89" i="5" s="1"/>
  <c r="T83" i="2"/>
  <c r="H89" i="5" s="1"/>
  <c r="I85" i="5"/>
  <c r="P85" i="5" s="1"/>
  <c r="T79" i="2"/>
  <c r="H85" i="5" s="1"/>
  <c r="I12" i="5"/>
  <c r="P12" i="5" s="1"/>
  <c r="T6" i="2"/>
  <c r="H12" i="5" s="1"/>
  <c r="I67" i="5"/>
  <c r="P67" i="5" s="1"/>
  <c r="T61" i="2"/>
  <c r="H67" i="5" s="1"/>
  <c r="I84" i="5"/>
  <c r="P84" i="5" s="1"/>
  <c r="T78" i="2"/>
  <c r="H84" i="5" s="1"/>
  <c r="S13" i="5"/>
  <c r="N13" i="5"/>
  <c r="R86" i="5" l="1"/>
  <c r="L86" i="5"/>
  <c r="S45" i="5"/>
  <c r="N45" i="5"/>
  <c r="Q14" i="5"/>
  <c r="K14" i="5"/>
  <c r="T23" i="5"/>
  <c r="O23" i="5"/>
  <c r="R25" i="5"/>
  <c r="L25" i="5"/>
  <c r="T82" i="5"/>
  <c r="O82" i="5"/>
  <c r="S33" i="5"/>
  <c r="N33" i="5"/>
  <c r="R36" i="5"/>
  <c r="L36" i="5"/>
  <c r="Q19" i="5"/>
  <c r="K19" i="5"/>
  <c r="S83" i="5"/>
  <c r="N83" i="5"/>
  <c r="Q33" i="5"/>
  <c r="K33" i="5"/>
  <c r="S98" i="5"/>
  <c r="N98" i="5"/>
  <c r="H19" i="5"/>
  <c r="V13" i="2"/>
  <c r="J19" i="5" s="1"/>
  <c r="S62" i="5"/>
  <c r="N62" i="5"/>
  <c r="R102" i="5"/>
  <c r="L102" i="5"/>
  <c r="Q35" i="5"/>
  <c r="K35" i="5"/>
  <c r="Q121" i="5"/>
  <c r="K121" i="5"/>
  <c r="T30" i="5"/>
  <c r="O30" i="5"/>
  <c r="Q61" i="5"/>
  <c r="K61" i="5"/>
  <c r="S92" i="5"/>
  <c r="N92" i="5"/>
  <c r="Q128" i="5"/>
  <c r="K128" i="5"/>
  <c r="T110" i="5"/>
  <c r="O110" i="5"/>
  <c r="R29" i="5"/>
  <c r="L29" i="5"/>
  <c r="S88" i="5"/>
  <c r="N88" i="5"/>
  <c r="Q130" i="5"/>
  <c r="K130" i="5"/>
  <c r="R20" i="5"/>
  <c r="L20" i="5"/>
  <c r="T75" i="5"/>
  <c r="O75" i="5"/>
  <c r="R110" i="5"/>
  <c r="L110" i="5"/>
  <c r="T47" i="5"/>
  <c r="O47" i="5"/>
  <c r="V66" i="2"/>
  <c r="J72" i="5" s="1"/>
  <c r="R69" i="5"/>
  <c r="L69" i="5"/>
  <c r="R91" i="2"/>
  <c r="F97" i="5" s="1"/>
  <c r="T20" i="5"/>
  <c r="O20" i="5"/>
  <c r="R93" i="5"/>
  <c r="L93" i="5"/>
  <c r="T93" i="5"/>
  <c r="O93" i="5"/>
  <c r="R109" i="2"/>
  <c r="F115" i="5" s="1"/>
  <c r="R8" i="2"/>
  <c r="F14" i="5" s="1"/>
  <c r="V99" i="2"/>
  <c r="J105" i="5" s="1"/>
  <c r="V117" i="2"/>
  <c r="J123" i="5" s="1"/>
  <c r="T88" i="5"/>
  <c r="O88" i="5"/>
  <c r="T86" i="5"/>
  <c r="O86" i="5"/>
  <c r="R79" i="2"/>
  <c r="F85" i="5" s="1"/>
  <c r="R58" i="5"/>
  <c r="L58" i="5"/>
  <c r="Q16" i="5"/>
  <c r="K16" i="5"/>
  <c r="S97" i="5"/>
  <c r="N97" i="5"/>
  <c r="Q49" i="5"/>
  <c r="K49" i="5"/>
  <c r="R56" i="2"/>
  <c r="F62" i="5" s="1"/>
  <c r="T61" i="5"/>
  <c r="O61" i="5"/>
  <c r="V33" i="2"/>
  <c r="J39" i="5" s="1"/>
  <c r="R71" i="5"/>
  <c r="L71" i="5"/>
  <c r="S93" i="5"/>
  <c r="N93" i="5"/>
  <c r="R33" i="5"/>
  <c r="L33" i="5"/>
  <c r="R110" i="2"/>
  <c r="F116" i="5" s="1"/>
  <c r="T28" i="5"/>
  <c r="O28" i="5"/>
  <c r="S60" i="5"/>
  <c r="N60" i="5"/>
  <c r="R42" i="2"/>
  <c r="F48" i="5" s="1"/>
  <c r="T56" i="5"/>
  <c r="O56" i="5"/>
  <c r="T29" i="5"/>
  <c r="O29" i="5"/>
  <c r="V71" i="2"/>
  <c r="J77" i="5" s="1"/>
  <c r="R61" i="2"/>
  <c r="F67" i="5" s="1"/>
  <c r="R98" i="2"/>
  <c r="F104" i="5" s="1"/>
  <c r="T24" i="5"/>
  <c r="O24" i="5"/>
  <c r="V63" i="2"/>
  <c r="J69" i="5" s="1"/>
  <c r="V108" i="2"/>
  <c r="J114" i="5" s="1"/>
  <c r="R121" i="5"/>
  <c r="L121" i="5"/>
  <c r="R105" i="2"/>
  <c r="F111" i="5" s="1"/>
  <c r="V114" i="2"/>
  <c r="J120" i="5" s="1"/>
  <c r="V105" i="2"/>
  <c r="J111" i="5" s="1"/>
  <c r="R11" i="5"/>
  <c r="L11" i="5"/>
  <c r="T108" i="5"/>
  <c r="O108" i="5"/>
  <c r="R17" i="5"/>
  <c r="L17" i="5"/>
  <c r="R51" i="5"/>
  <c r="L51" i="5"/>
  <c r="T84" i="5"/>
  <c r="O84" i="5"/>
  <c r="S116" i="5"/>
  <c r="N116" i="5"/>
  <c r="Q106" i="5"/>
  <c r="K106" i="5"/>
  <c r="T120" i="5"/>
  <c r="O120" i="5"/>
  <c r="T67" i="5"/>
  <c r="O67" i="5"/>
  <c r="R96" i="2"/>
  <c r="F102" i="5" s="1"/>
  <c r="Q59" i="5"/>
  <c r="K59" i="5"/>
  <c r="S67" i="5"/>
  <c r="N67" i="5"/>
  <c r="T52" i="5"/>
  <c r="O52" i="5"/>
  <c r="R56" i="5"/>
  <c r="L56" i="5"/>
  <c r="Q53" i="5"/>
  <c r="K53" i="5"/>
  <c r="Q64" i="5"/>
  <c r="K64" i="5"/>
  <c r="S70" i="5"/>
  <c r="N70" i="5"/>
  <c r="R31" i="5"/>
  <c r="L31" i="5"/>
  <c r="T83" i="5"/>
  <c r="O83" i="5"/>
  <c r="R45" i="2"/>
  <c r="F51" i="5" s="1"/>
  <c r="S31" i="5"/>
  <c r="N31" i="5"/>
  <c r="R48" i="5"/>
  <c r="L48" i="5"/>
  <c r="R28" i="2"/>
  <c r="F34" i="5" s="1"/>
  <c r="T40" i="5"/>
  <c r="O40" i="5"/>
  <c r="R117" i="2"/>
  <c r="F123" i="5" s="1"/>
  <c r="T25" i="5"/>
  <c r="O25" i="5"/>
  <c r="T74" i="5"/>
  <c r="O74" i="5"/>
  <c r="R57" i="5"/>
  <c r="L57" i="5"/>
  <c r="R73" i="5"/>
  <c r="L73" i="5"/>
  <c r="T101" i="5"/>
  <c r="O101" i="5"/>
  <c r="V68" i="2"/>
  <c r="J74" i="5" s="1"/>
  <c r="T124" i="5"/>
  <c r="O124" i="5"/>
  <c r="V121" i="2"/>
  <c r="J127" i="5" s="1"/>
  <c r="R80" i="5"/>
  <c r="L80" i="5"/>
  <c r="R86" i="2"/>
  <c r="F92" i="5" s="1"/>
  <c r="V21" i="2"/>
  <c r="J27" i="5" s="1"/>
  <c r="V67" i="2"/>
  <c r="J73" i="5" s="1"/>
  <c r="Q11" i="5"/>
  <c r="K11" i="5"/>
  <c r="T14" i="5"/>
  <c r="O14" i="5"/>
  <c r="Q86" i="5"/>
  <c r="K86" i="5"/>
  <c r="R107" i="2"/>
  <c r="F113" i="5" s="1"/>
  <c r="R55" i="5"/>
  <c r="L55" i="5"/>
  <c r="T128" i="5"/>
  <c r="O128" i="5"/>
  <c r="V9" i="2"/>
  <c r="J15" i="5" s="1"/>
  <c r="T33" i="5"/>
  <c r="O33" i="5"/>
  <c r="R91" i="5"/>
  <c r="L91" i="5"/>
  <c r="R105" i="5"/>
  <c r="L105" i="5"/>
  <c r="V70" i="2"/>
  <c r="J76" i="5" s="1"/>
  <c r="T51" i="5"/>
  <c r="O51" i="5"/>
  <c r="Q91" i="5"/>
  <c r="K91" i="5"/>
  <c r="R88" i="2"/>
  <c r="F94" i="5" s="1"/>
  <c r="S46" i="5"/>
  <c r="N46" i="5"/>
  <c r="Q63" i="5"/>
  <c r="K63" i="5"/>
  <c r="R47" i="5"/>
  <c r="L47" i="5"/>
  <c r="Q12" i="5"/>
  <c r="K12" i="5"/>
  <c r="T31" i="5"/>
  <c r="O31" i="5"/>
  <c r="R118" i="5"/>
  <c r="L118" i="5"/>
  <c r="R42" i="5"/>
  <c r="L42" i="5"/>
  <c r="R37" i="5"/>
  <c r="L37" i="5"/>
  <c r="T43" i="5"/>
  <c r="O43" i="5"/>
  <c r="V104" i="2"/>
  <c r="J110" i="5" s="1"/>
  <c r="S56" i="5"/>
  <c r="N56" i="5"/>
  <c r="R31" i="2"/>
  <c r="F37" i="5" s="1"/>
  <c r="R30" i="2"/>
  <c r="F36" i="5" s="1"/>
  <c r="T123" i="5"/>
  <c r="O123" i="5"/>
  <c r="S94" i="5"/>
  <c r="N94" i="5"/>
  <c r="Q17" i="5"/>
  <c r="K17" i="5"/>
  <c r="T35" i="5"/>
  <c r="O35" i="5"/>
  <c r="V53" i="2"/>
  <c r="J59" i="5" s="1"/>
  <c r="R68" i="5"/>
  <c r="L68" i="5"/>
  <c r="R83" i="5"/>
  <c r="L83" i="5"/>
  <c r="T38" i="5"/>
  <c r="O38" i="5"/>
  <c r="S23" i="5"/>
  <c r="N23" i="5"/>
  <c r="Q52" i="5"/>
  <c r="K52" i="5"/>
  <c r="T122" i="5"/>
  <c r="O122" i="5"/>
  <c r="T103" i="5"/>
  <c r="O103" i="5"/>
  <c r="V118" i="2"/>
  <c r="J124" i="5" s="1"/>
  <c r="R68" i="2"/>
  <c r="F74" i="5" s="1"/>
  <c r="Q42" i="5"/>
  <c r="K42" i="5"/>
  <c r="Q60" i="5"/>
  <c r="K60" i="5"/>
  <c r="S125" i="5"/>
  <c r="N125" i="5"/>
  <c r="Q114" i="5"/>
  <c r="K114" i="5"/>
  <c r="S130" i="5"/>
  <c r="N130" i="5"/>
  <c r="Q119" i="5"/>
  <c r="K119" i="5"/>
  <c r="Q70" i="5"/>
  <c r="K70" i="5"/>
  <c r="S15" i="5"/>
  <c r="N15" i="5"/>
  <c r="Q82" i="5"/>
  <c r="K82" i="5"/>
  <c r="S44" i="5"/>
  <c r="N44" i="5"/>
  <c r="S76" i="5"/>
  <c r="N76" i="5"/>
  <c r="S57" i="5"/>
  <c r="N57" i="5"/>
  <c r="H36" i="5"/>
  <c r="V30" i="2"/>
  <c r="J36" i="5" s="1"/>
  <c r="Q94" i="5"/>
  <c r="K94" i="5"/>
  <c r="Q109" i="5"/>
  <c r="K109" i="5"/>
  <c r="T116" i="5"/>
  <c r="O116" i="5"/>
  <c r="S32" i="5"/>
  <c r="N32" i="5"/>
  <c r="T115" i="5"/>
  <c r="O115" i="5"/>
  <c r="R113" i="5"/>
  <c r="L113" i="5"/>
  <c r="Q105" i="5"/>
  <c r="K105" i="5"/>
  <c r="R12" i="5"/>
  <c r="L12" i="5"/>
  <c r="Q39" i="5"/>
  <c r="K39" i="5"/>
  <c r="R123" i="5"/>
  <c r="L123" i="5"/>
  <c r="T118" i="5"/>
  <c r="O118" i="5"/>
  <c r="T59" i="5"/>
  <c r="O59" i="5"/>
  <c r="R65" i="5"/>
  <c r="L65" i="5"/>
  <c r="Q110" i="5"/>
  <c r="K110" i="5"/>
  <c r="R104" i="5"/>
  <c r="L104" i="5"/>
  <c r="Q123" i="5"/>
  <c r="K123" i="5"/>
  <c r="T95" i="5"/>
  <c r="O95" i="5"/>
  <c r="R46" i="2"/>
  <c r="F52" i="5" s="1"/>
  <c r="T94" i="5"/>
  <c r="O94" i="5"/>
  <c r="T85" i="5"/>
  <c r="O85" i="5"/>
  <c r="R101" i="2"/>
  <c r="F107" i="5" s="1"/>
  <c r="S86" i="5"/>
  <c r="N86" i="5"/>
  <c r="S110" i="5"/>
  <c r="N110" i="5"/>
  <c r="T77" i="5"/>
  <c r="O77" i="5"/>
  <c r="V19" i="2"/>
  <c r="J25" i="5" s="1"/>
  <c r="Q37" i="5"/>
  <c r="K37" i="5"/>
  <c r="Q36" i="5"/>
  <c r="K36" i="5"/>
  <c r="V93" i="2"/>
  <c r="J99" i="5" s="1"/>
  <c r="Q77" i="5"/>
  <c r="K77" i="5"/>
  <c r="S59" i="5"/>
  <c r="N59" i="5"/>
  <c r="T53" i="5"/>
  <c r="O53" i="5"/>
  <c r="R64" i="5"/>
  <c r="L64" i="5"/>
  <c r="S124" i="5"/>
  <c r="N124" i="5"/>
  <c r="Q74" i="5"/>
  <c r="K74" i="5"/>
  <c r="T98" i="5"/>
  <c r="O98" i="5"/>
  <c r="R119" i="5"/>
  <c r="L119" i="5"/>
  <c r="R46" i="5"/>
  <c r="L46" i="5"/>
  <c r="T113" i="5"/>
  <c r="O113" i="5"/>
  <c r="R94" i="2"/>
  <c r="F100" i="5" s="1"/>
  <c r="R59" i="2"/>
  <c r="F65" i="5" s="1"/>
  <c r="R67" i="2"/>
  <c r="F73" i="5" s="1"/>
  <c r="P6" i="5"/>
  <c r="I14" i="6" s="1"/>
  <c r="V73" i="2"/>
  <c r="J79" i="5" s="1"/>
  <c r="R13" i="5"/>
  <c r="L13" i="5"/>
  <c r="R76" i="5"/>
  <c r="L76" i="5"/>
  <c r="V58" i="2"/>
  <c r="J64" i="5" s="1"/>
  <c r="V46" i="2"/>
  <c r="J52" i="5" s="1"/>
  <c r="T117" i="5"/>
  <c r="O117" i="5"/>
  <c r="R114" i="5"/>
  <c r="L114" i="5"/>
  <c r="R18" i="5"/>
  <c r="L18" i="5"/>
  <c r="S49" i="5"/>
  <c r="N49" i="5"/>
  <c r="R49" i="5"/>
  <c r="L49" i="5"/>
  <c r="R16" i="5"/>
  <c r="L16" i="5"/>
  <c r="Q87" i="5"/>
  <c r="K87" i="5"/>
  <c r="Q116" i="5"/>
  <c r="K116" i="5"/>
  <c r="Q48" i="5"/>
  <c r="K48" i="5"/>
  <c r="Q67" i="5"/>
  <c r="K67" i="5"/>
  <c r="Q111" i="5"/>
  <c r="K111" i="5"/>
  <c r="R23" i="5"/>
  <c r="L23" i="5"/>
  <c r="S81" i="5"/>
  <c r="N81" i="5"/>
  <c r="S100" i="5"/>
  <c r="N100" i="5"/>
  <c r="S104" i="5"/>
  <c r="N104" i="5"/>
  <c r="Q22" i="5"/>
  <c r="K22" i="5"/>
  <c r="R120" i="5"/>
  <c r="L120" i="5"/>
  <c r="S108" i="5"/>
  <c r="N108" i="5"/>
  <c r="Q72" i="5"/>
  <c r="K72" i="5"/>
  <c r="T12" i="5"/>
  <c r="O12" i="5"/>
  <c r="R74" i="5"/>
  <c r="L74" i="5"/>
  <c r="R6" i="2"/>
  <c r="F12" i="5" s="1"/>
  <c r="S122" i="5"/>
  <c r="N122" i="5"/>
  <c r="Q40" i="5"/>
  <c r="K40" i="5"/>
  <c r="Q56" i="5"/>
  <c r="K56" i="5"/>
  <c r="Q31" i="5"/>
  <c r="K31" i="5"/>
  <c r="T126" i="5"/>
  <c r="O126" i="5"/>
  <c r="H71" i="5"/>
  <c r="V65" i="2"/>
  <c r="J71" i="5" s="1"/>
  <c r="T127" i="5"/>
  <c r="O127" i="5"/>
  <c r="S99" i="5"/>
  <c r="N99" i="5"/>
  <c r="R96" i="5"/>
  <c r="L96" i="5"/>
  <c r="H58" i="5"/>
  <c r="V52" i="2"/>
  <c r="J58" i="5" s="1"/>
  <c r="V24" i="2"/>
  <c r="J30" i="5" s="1"/>
  <c r="R81" i="5"/>
  <c r="L81" i="5"/>
  <c r="R40" i="5"/>
  <c r="L40" i="5"/>
  <c r="Q127" i="5"/>
  <c r="K127" i="5"/>
  <c r="R22" i="5"/>
  <c r="L22" i="5"/>
  <c r="T32" i="5"/>
  <c r="O32" i="5"/>
  <c r="T72" i="5"/>
  <c r="O72" i="5"/>
  <c r="S113" i="5"/>
  <c r="N113" i="5"/>
  <c r="T81" i="5"/>
  <c r="O81" i="5"/>
  <c r="S42" i="5"/>
  <c r="N42" i="5"/>
  <c r="S20" i="5"/>
  <c r="N20" i="5"/>
  <c r="Q97" i="5"/>
  <c r="K97" i="5"/>
  <c r="R126" i="5"/>
  <c r="L126" i="5"/>
  <c r="R34" i="5"/>
  <c r="L34" i="5"/>
  <c r="Q24" i="5"/>
  <c r="K24" i="5"/>
  <c r="Q90" i="5"/>
  <c r="K90" i="5"/>
  <c r="R90" i="5"/>
  <c r="L90" i="5"/>
  <c r="Q104" i="5"/>
  <c r="K104" i="5"/>
  <c r="S69" i="5"/>
  <c r="N69" i="5"/>
  <c r="S120" i="5"/>
  <c r="N120" i="5"/>
  <c r="D26" i="5"/>
  <c r="R20" i="2"/>
  <c r="F26" i="5" s="1"/>
  <c r="V10" i="2"/>
  <c r="J16" i="5" s="1"/>
  <c r="S103" i="5"/>
  <c r="N103" i="5"/>
  <c r="H63" i="5"/>
  <c r="V57" i="2"/>
  <c r="J63" i="5" s="1"/>
  <c r="V17" i="2"/>
  <c r="J23" i="5" s="1"/>
  <c r="S25" i="5"/>
  <c r="N25" i="5"/>
  <c r="T62" i="5"/>
  <c r="O62" i="5"/>
  <c r="T107" i="5"/>
  <c r="O107" i="5"/>
  <c r="V78" i="2"/>
  <c r="J84" i="5" s="1"/>
  <c r="T45" i="5"/>
  <c r="O45" i="5"/>
  <c r="V95" i="2"/>
  <c r="J101" i="5" s="1"/>
  <c r="R129" i="5"/>
  <c r="L129" i="5"/>
  <c r="Q99" i="5"/>
  <c r="K99" i="5"/>
  <c r="S91" i="5"/>
  <c r="N91" i="5"/>
  <c r="S109" i="5"/>
  <c r="N109" i="5"/>
  <c r="Q100" i="5"/>
  <c r="K100" i="5"/>
  <c r="Q65" i="5"/>
  <c r="K65" i="5"/>
  <c r="Q80" i="5"/>
  <c r="K80" i="5"/>
  <c r="S121" i="5"/>
  <c r="N121" i="5"/>
  <c r="Q117" i="5"/>
  <c r="K117" i="5"/>
  <c r="Q73" i="5"/>
  <c r="K73" i="5"/>
  <c r="T10" i="5"/>
  <c r="O10" i="5"/>
  <c r="S79" i="5"/>
  <c r="N79" i="5"/>
  <c r="S64" i="5"/>
  <c r="N64" i="5"/>
  <c r="S52" i="5"/>
  <c r="N52" i="5"/>
  <c r="T89" i="5"/>
  <c r="O89" i="5"/>
  <c r="S37" i="5"/>
  <c r="N37" i="5"/>
  <c r="S107" i="5"/>
  <c r="N107" i="5"/>
  <c r="Q75" i="5"/>
  <c r="K75" i="5"/>
  <c r="S18" i="5"/>
  <c r="N18" i="5"/>
  <c r="Q47" i="5"/>
  <c r="K47" i="5"/>
  <c r="Q103" i="5"/>
  <c r="K103" i="5"/>
  <c r="R44" i="5"/>
  <c r="L44" i="5"/>
  <c r="S61" i="5"/>
  <c r="N61" i="5"/>
  <c r="T44" i="5"/>
  <c r="O44" i="5"/>
  <c r="R120" i="2"/>
  <c r="F126" i="5" s="1"/>
  <c r="Q50" i="5"/>
  <c r="K50" i="5"/>
  <c r="Q27" i="5"/>
  <c r="K27" i="5"/>
  <c r="V106" i="2"/>
  <c r="J112" i="5" s="1"/>
  <c r="R127" i="5"/>
  <c r="L127" i="5"/>
  <c r="S30" i="5"/>
  <c r="N30" i="5"/>
  <c r="R75" i="2"/>
  <c r="F81" i="5" s="1"/>
  <c r="T111" i="5"/>
  <c r="O111" i="5"/>
  <c r="V84" i="2"/>
  <c r="J90" i="5" s="1"/>
  <c r="R106" i="2"/>
  <c r="F112" i="5" s="1"/>
  <c r="R12" i="2"/>
  <c r="F18" i="5" s="1"/>
  <c r="S84" i="5"/>
  <c r="N84" i="5"/>
  <c r="S101" i="5"/>
  <c r="N101" i="5"/>
  <c r="T96" i="5"/>
  <c r="O96" i="5"/>
  <c r="T129" i="5"/>
  <c r="O129" i="5"/>
  <c r="V4" i="2"/>
  <c r="J10" i="5" s="1"/>
  <c r="D88" i="5"/>
  <c r="R82" i="2"/>
  <c r="F88" i="5" s="1"/>
  <c r="T57" i="5"/>
  <c r="O57" i="5"/>
  <c r="V81" i="2"/>
  <c r="J87" i="5" s="1"/>
  <c r="R17" i="2"/>
  <c r="F23" i="5" s="1"/>
  <c r="T92" i="5"/>
  <c r="O92" i="5"/>
  <c r="V96" i="2"/>
  <c r="J102" i="5" s="1"/>
  <c r="R92" i="2"/>
  <c r="F98" i="5" s="1"/>
  <c r="R70" i="2"/>
  <c r="F76" i="5" s="1"/>
  <c r="T78" i="5"/>
  <c r="O78" i="5"/>
  <c r="V76" i="2"/>
  <c r="J82" i="5" s="1"/>
  <c r="R19" i="5"/>
  <c r="L19" i="5"/>
  <c r="V35" i="2"/>
  <c r="J41" i="5" s="1"/>
  <c r="V37" i="2"/>
  <c r="J43" i="5" s="1"/>
  <c r="R78" i="5"/>
  <c r="L78" i="5"/>
  <c r="S123" i="5"/>
  <c r="N123" i="5"/>
  <c r="Q102" i="5"/>
  <c r="K102" i="5"/>
  <c r="T119" i="5"/>
  <c r="O119" i="5"/>
  <c r="T114" i="5"/>
  <c r="O114" i="5"/>
  <c r="S53" i="5"/>
  <c r="N53" i="5"/>
  <c r="Q62" i="5"/>
  <c r="K62" i="5"/>
  <c r="T39" i="5"/>
  <c r="O39" i="5"/>
  <c r="Q92" i="5"/>
  <c r="K92" i="5"/>
  <c r="R62" i="5"/>
  <c r="L62" i="5"/>
  <c r="T125" i="5"/>
  <c r="O125" i="5"/>
  <c r="T64" i="5"/>
  <c r="O64" i="5"/>
  <c r="R45" i="5"/>
  <c r="L45" i="5"/>
  <c r="T73" i="5"/>
  <c r="O73" i="5"/>
  <c r="S80" i="5"/>
  <c r="N80" i="5"/>
  <c r="Q126" i="5"/>
  <c r="K126" i="5"/>
  <c r="T112" i="5"/>
  <c r="O112" i="5"/>
  <c r="S112" i="5"/>
  <c r="N112" i="5"/>
  <c r="T66" i="5"/>
  <c r="O66" i="5"/>
  <c r="V34" i="2"/>
  <c r="J40" i="5" s="1"/>
  <c r="Q81" i="5"/>
  <c r="K81" i="5"/>
  <c r="S90" i="5"/>
  <c r="N90" i="5"/>
  <c r="Q112" i="5"/>
  <c r="K112" i="5"/>
  <c r="Q18" i="5"/>
  <c r="K18" i="5"/>
  <c r="R97" i="5"/>
  <c r="L97" i="5"/>
  <c r="T65" i="5"/>
  <c r="O65" i="5"/>
  <c r="V59" i="2"/>
  <c r="J65" i="5" s="1"/>
  <c r="R54" i="5"/>
  <c r="L54" i="5"/>
  <c r="S10" i="5"/>
  <c r="N10" i="5"/>
  <c r="R35" i="5"/>
  <c r="L35" i="5"/>
  <c r="S87" i="5"/>
  <c r="N87" i="5"/>
  <c r="R103" i="5"/>
  <c r="L103" i="5"/>
  <c r="Q23" i="5"/>
  <c r="K23" i="5"/>
  <c r="S102" i="5"/>
  <c r="N102" i="5"/>
  <c r="Q98" i="5"/>
  <c r="K98" i="5"/>
  <c r="Q76" i="5"/>
  <c r="K76" i="5"/>
  <c r="S82" i="5"/>
  <c r="N82" i="5"/>
  <c r="Q78" i="5"/>
  <c r="K78" i="5"/>
  <c r="S41" i="5"/>
  <c r="N41" i="5"/>
  <c r="S43" i="5"/>
  <c r="N43" i="5"/>
  <c r="R49" i="2"/>
  <c r="F55" i="5" s="1"/>
  <c r="T80" i="5"/>
  <c r="O80" i="5"/>
  <c r="H17" i="5"/>
  <c r="V11" i="2"/>
  <c r="J17" i="5" s="1"/>
  <c r="R124" i="5"/>
  <c r="L124" i="5"/>
  <c r="T27" i="5"/>
  <c r="O27" i="5"/>
  <c r="R111" i="5"/>
  <c r="L111" i="5"/>
  <c r="S75" i="5"/>
  <c r="N75" i="5"/>
  <c r="S72" i="5"/>
  <c r="N72" i="5"/>
  <c r="V110" i="2"/>
  <c r="J116" i="5" s="1"/>
  <c r="T26" i="5"/>
  <c r="O26" i="5"/>
  <c r="H13" i="5"/>
  <c r="V7" i="2"/>
  <c r="J13" i="5" s="1"/>
  <c r="S14" i="5"/>
  <c r="N14" i="5"/>
  <c r="T90" i="5"/>
  <c r="O90" i="5"/>
  <c r="S114" i="5"/>
  <c r="N114" i="5"/>
  <c r="R19" i="2"/>
  <c r="F25" i="5" s="1"/>
  <c r="R67" i="5"/>
  <c r="L67" i="5"/>
  <c r="S35" i="5"/>
  <c r="N35" i="5"/>
  <c r="Q25" i="5"/>
  <c r="K25" i="5"/>
  <c r="S24" i="5"/>
  <c r="N24" i="5"/>
  <c r="T15" i="5"/>
  <c r="O15" i="5"/>
  <c r="R60" i="5"/>
  <c r="L60" i="5"/>
  <c r="S96" i="5"/>
  <c r="N96" i="5"/>
  <c r="T34" i="5"/>
  <c r="O34" i="5"/>
  <c r="V6" i="2"/>
  <c r="J12" i="5" s="1"/>
  <c r="R63" i="5"/>
  <c r="L63" i="5"/>
  <c r="S47" i="5"/>
  <c r="N47" i="5"/>
  <c r="S40" i="5"/>
  <c r="N40" i="5"/>
  <c r="R41" i="5"/>
  <c r="L41" i="5"/>
  <c r="R53" i="5"/>
  <c r="L53" i="5"/>
  <c r="T91" i="5"/>
  <c r="O91" i="5"/>
  <c r="V89" i="2"/>
  <c r="J95" i="5" s="1"/>
  <c r="R23" i="2"/>
  <c r="F29" i="5" s="1"/>
  <c r="S65" i="5"/>
  <c r="N65" i="5"/>
  <c r="V112" i="2"/>
  <c r="J118" i="5" s="1"/>
  <c r="T70" i="5"/>
  <c r="O70" i="5"/>
  <c r="V20" i="2"/>
  <c r="J26" i="5" s="1"/>
  <c r="R99" i="5"/>
  <c r="L99" i="5"/>
  <c r="R114" i="2"/>
  <c r="F120" i="5" s="1"/>
  <c r="T37" i="5"/>
  <c r="O37" i="5"/>
  <c r="V120" i="2"/>
  <c r="J126" i="5" s="1"/>
  <c r="D84" i="5"/>
  <c r="R78" i="2"/>
  <c r="F84" i="5" s="1"/>
  <c r="R65" i="2"/>
  <c r="F71" i="5" s="1"/>
  <c r="T106" i="5"/>
  <c r="O106" i="5"/>
  <c r="V49" i="2"/>
  <c r="J55" i="5" s="1"/>
  <c r="R130" i="5"/>
  <c r="L130" i="5"/>
  <c r="R70" i="5"/>
  <c r="L70" i="5"/>
  <c r="T49" i="5"/>
  <c r="O49" i="5"/>
  <c r="V48" i="2"/>
  <c r="J54" i="5" s="1"/>
  <c r="R75" i="5"/>
  <c r="L75" i="5"/>
  <c r="R87" i="2"/>
  <c r="F93" i="5" s="1"/>
  <c r="V32" i="2"/>
  <c r="J38" i="5" s="1"/>
  <c r="V15" i="2"/>
  <c r="J21" i="5" s="1"/>
  <c r="Q55" i="5"/>
  <c r="K55" i="5"/>
  <c r="T60" i="5"/>
  <c r="O60" i="5"/>
  <c r="R89" i="5"/>
  <c r="L89" i="5"/>
  <c r="T104" i="5"/>
  <c r="O104" i="5"/>
  <c r="Q115" i="5"/>
  <c r="K115" i="5"/>
  <c r="S105" i="5"/>
  <c r="N105" i="5"/>
  <c r="Q85" i="5"/>
  <c r="K85" i="5"/>
  <c r="T97" i="5"/>
  <c r="O97" i="5"/>
  <c r="V75" i="2"/>
  <c r="J81" i="5" s="1"/>
  <c r="T79" i="5"/>
  <c r="O79" i="5"/>
  <c r="S111" i="5"/>
  <c r="N111" i="5"/>
  <c r="V98" i="2"/>
  <c r="J104" i="5" s="1"/>
  <c r="K20" i="5"/>
  <c r="Q20" i="5"/>
  <c r="R107" i="5"/>
  <c r="L107" i="5"/>
  <c r="Q122" i="5"/>
  <c r="K122" i="5"/>
  <c r="Q34" i="5"/>
  <c r="K34" i="5"/>
  <c r="S50" i="5"/>
  <c r="N50" i="5"/>
  <c r="Q32" i="5"/>
  <c r="K32" i="5"/>
  <c r="Q30" i="5"/>
  <c r="K30" i="5"/>
  <c r="T46" i="5"/>
  <c r="O46" i="5"/>
  <c r="D10" i="5"/>
  <c r="R4" i="2"/>
  <c r="F10" i="5" s="1"/>
  <c r="S129" i="5"/>
  <c r="N129" i="5"/>
  <c r="T54" i="5"/>
  <c r="O54" i="5"/>
  <c r="R100" i="5"/>
  <c r="L100" i="5"/>
  <c r="R85" i="5"/>
  <c r="L85" i="5"/>
  <c r="T76" i="5"/>
  <c r="O76" i="5"/>
  <c r="T99" i="5"/>
  <c r="O99" i="5"/>
  <c r="S95" i="5"/>
  <c r="N95" i="5"/>
  <c r="Q68" i="5"/>
  <c r="K68" i="5"/>
  <c r="Q29" i="5"/>
  <c r="K29" i="5"/>
  <c r="T21" i="5"/>
  <c r="O21" i="5"/>
  <c r="S118" i="5"/>
  <c r="N118" i="5"/>
  <c r="S26" i="5"/>
  <c r="N26" i="5"/>
  <c r="Q120" i="5"/>
  <c r="K120" i="5"/>
  <c r="S126" i="5"/>
  <c r="N126" i="5"/>
  <c r="Q71" i="5"/>
  <c r="K71" i="5"/>
  <c r="S55" i="5"/>
  <c r="N55" i="5"/>
  <c r="S54" i="5"/>
  <c r="N54" i="5"/>
  <c r="Q93" i="5"/>
  <c r="K93" i="5"/>
  <c r="S38" i="5"/>
  <c r="N38" i="5"/>
  <c r="S21" i="5"/>
  <c r="N21" i="5"/>
  <c r="R77" i="2"/>
  <c r="F83" i="5" s="1"/>
  <c r="R21" i="5"/>
  <c r="L21" i="5"/>
  <c r="Q124" i="5"/>
  <c r="K124" i="5"/>
  <c r="R94" i="5"/>
  <c r="L94" i="5"/>
  <c r="S39" i="5"/>
  <c r="N39" i="5"/>
  <c r="S77" i="5"/>
  <c r="N77" i="5"/>
  <c r="T16" i="5"/>
  <c r="O16" i="5"/>
  <c r="T105" i="5"/>
  <c r="O105" i="5"/>
  <c r="Q51" i="5"/>
  <c r="K51" i="5"/>
  <c r="Q46" i="5"/>
  <c r="K46" i="5"/>
  <c r="S74" i="5"/>
  <c r="N74" i="5"/>
  <c r="S127" i="5"/>
  <c r="N127" i="5"/>
  <c r="S27" i="5"/>
  <c r="N27" i="5"/>
  <c r="S73" i="5"/>
  <c r="N73" i="5"/>
  <c r="Q113" i="5"/>
  <c r="K113" i="5"/>
  <c r="T42" i="5"/>
  <c r="O42" i="5"/>
  <c r="S128" i="5"/>
  <c r="N128" i="5"/>
  <c r="S16" i="5"/>
  <c r="N16" i="5"/>
  <c r="T11" i="5"/>
  <c r="O11" i="5"/>
  <c r="Q118" i="5"/>
  <c r="K118" i="5"/>
  <c r="R14" i="5"/>
  <c r="L14" i="5"/>
  <c r="S34" i="5"/>
  <c r="N34" i="5"/>
  <c r="Q13" i="5"/>
  <c r="K13" i="5"/>
  <c r="M6" i="5"/>
  <c r="H14" i="6" s="1"/>
  <c r="Q15" i="5"/>
  <c r="K15" i="5"/>
  <c r="R112" i="5"/>
  <c r="L112" i="5"/>
  <c r="R24" i="5"/>
  <c r="L24" i="5"/>
  <c r="T102" i="5"/>
  <c r="O102" i="5"/>
  <c r="R98" i="5"/>
  <c r="L98" i="5"/>
  <c r="S66" i="5"/>
  <c r="N66" i="5"/>
  <c r="V79" i="2"/>
  <c r="J85" i="5" s="1"/>
  <c r="R61" i="5"/>
  <c r="L61" i="5"/>
  <c r="Q129" i="5"/>
  <c r="K129" i="5"/>
  <c r="Q57" i="5"/>
  <c r="K57" i="5"/>
  <c r="T69" i="5"/>
  <c r="O69" i="5"/>
  <c r="T18" i="5"/>
  <c r="O18" i="5"/>
  <c r="R92" i="5"/>
  <c r="L92" i="5"/>
  <c r="Q44" i="5"/>
  <c r="K44" i="5"/>
  <c r="S51" i="5"/>
  <c r="N51" i="5"/>
  <c r="Q125" i="5"/>
  <c r="K125" i="5"/>
  <c r="Q79" i="5"/>
  <c r="K79" i="5"/>
  <c r="V83" i="2"/>
  <c r="J89" i="5" s="1"/>
  <c r="V111" i="2"/>
  <c r="J117" i="5" s="1"/>
  <c r="R63" i="2"/>
  <c r="F69" i="5" s="1"/>
  <c r="R52" i="2"/>
  <c r="F58" i="5" s="1"/>
  <c r="T41" i="5"/>
  <c r="O41" i="5"/>
  <c r="V22" i="2"/>
  <c r="J28" i="5" s="1"/>
  <c r="D95" i="5"/>
  <c r="R89" i="2"/>
  <c r="F95" i="5" s="1"/>
  <c r="R90" i="2"/>
  <c r="F96" i="5" s="1"/>
  <c r="V113" i="2"/>
  <c r="J119" i="5" s="1"/>
  <c r="R82" i="5"/>
  <c r="L82" i="5"/>
  <c r="T121" i="5"/>
  <c r="O121" i="5"/>
  <c r="R79" i="5"/>
  <c r="L79" i="5"/>
  <c r="R35" i="2"/>
  <c r="F41" i="5" s="1"/>
  <c r="T68" i="5"/>
  <c r="O68" i="5"/>
  <c r="Q83" i="5"/>
  <c r="K83" i="5"/>
  <c r="R15" i="2"/>
  <c r="F21" i="5" s="1"/>
  <c r="R15" i="5"/>
  <c r="L15" i="5"/>
  <c r="R52" i="5"/>
  <c r="L52" i="5"/>
  <c r="R128" i="5"/>
  <c r="L128" i="5"/>
  <c r="S22" i="5"/>
  <c r="N22" i="5"/>
  <c r="Q107" i="5"/>
  <c r="K107" i="5"/>
  <c r="V109" i="2"/>
  <c r="J115" i="5" s="1"/>
  <c r="R116" i="5"/>
  <c r="L116" i="5"/>
  <c r="R39" i="2"/>
  <c r="F45" i="5" s="1"/>
  <c r="S115" i="5"/>
  <c r="N115" i="5"/>
  <c r="T50" i="5"/>
  <c r="O50" i="5"/>
  <c r="Q45" i="5"/>
  <c r="K45" i="5"/>
  <c r="R115" i="5"/>
  <c r="L115" i="5"/>
  <c r="S12" i="5"/>
  <c r="N12" i="5"/>
  <c r="T55" i="5"/>
  <c r="O55" i="5"/>
  <c r="V5" i="2"/>
  <c r="J11" i="5" s="1"/>
  <c r="S29" i="5"/>
  <c r="N29" i="5"/>
  <c r="Q38" i="5"/>
  <c r="K38" i="5"/>
  <c r="S78" i="5"/>
  <c r="N78" i="5"/>
  <c r="T87" i="5"/>
  <c r="O87" i="5"/>
  <c r="S11" i="5"/>
  <c r="N11" i="5"/>
  <c r="Q54" i="5"/>
  <c r="K54" i="5"/>
  <c r="V27" i="2"/>
  <c r="J33" i="5" s="1"/>
  <c r="R125" i="5"/>
  <c r="L125" i="5"/>
  <c r="T130" i="5"/>
  <c r="O130" i="5"/>
  <c r="V77" i="2"/>
  <c r="J83" i="5" s="1"/>
  <c r="R27" i="2"/>
  <c r="F33" i="5" s="1"/>
  <c r="R109" i="5"/>
  <c r="L109" i="5"/>
  <c r="T109" i="5"/>
  <c r="O109" i="5"/>
  <c r="V92" i="2"/>
  <c r="J98" i="5" s="1"/>
  <c r="S106" i="5"/>
  <c r="N106" i="5"/>
  <c r="R29" i="2"/>
  <c r="F35" i="5" s="1"/>
  <c r="S85" i="5"/>
  <c r="N85" i="5"/>
  <c r="R55" i="2"/>
  <c r="F61" i="5" s="1"/>
  <c r="R50" i="5"/>
  <c r="L50" i="5"/>
  <c r="V86" i="2"/>
  <c r="J92" i="5" s="1"/>
  <c r="R122" i="2"/>
  <c r="F128" i="5" s="1"/>
  <c r="R51" i="2"/>
  <c r="F57" i="5" s="1"/>
  <c r="S48" i="5"/>
  <c r="N48" i="5"/>
  <c r="R38" i="2"/>
  <c r="F44" i="5" s="1"/>
  <c r="T100" i="5"/>
  <c r="O100" i="5"/>
  <c r="V82" i="2"/>
  <c r="J88" i="5" s="1"/>
  <c r="R124" i="2"/>
  <c r="F130" i="5" s="1"/>
  <c r="S89" i="5"/>
  <c r="N89" i="5"/>
  <c r="T22" i="5"/>
  <c r="O22" i="5"/>
  <c r="S117" i="5"/>
  <c r="N117" i="5"/>
  <c r="Q69" i="5"/>
  <c r="K69" i="5"/>
  <c r="Q58" i="5"/>
  <c r="K58" i="5"/>
  <c r="S28" i="5"/>
  <c r="N28" i="5"/>
  <c r="Q96" i="5"/>
  <c r="K96" i="5"/>
  <c r="T48" i="5"/>
  <c r="O48" i="5"/>
  <c r="S119" i="5"/>
  <c r="N119" i="5"/>
  <c r="R27" i="5"/>
  <c r="L27" i="5"/>
  <c r="S68" i="5"/>
  <c r="N68" i="5"/>
  <c r="K41" i="5"/>
  <c r="Q41" i="5"/>
  <c r="Q21" i="5"/>
  <c r="K21" i="5"/>
  <c r="Q89" i="5"/>
  <c r="K89" i="5"/>
  <c r="T17" i="5" l="1"/>
  <c r="O17" i="5"/>
  <c r="R88" i="5"/>
  <c r="L88" i="5"/>
  <c r="T13" i="5"/>
  <c r="O13" i="5"/>
  <c r="T58" i="5"/>
  <c r="O58" i="5"/>
  <c r="T19" i="5"/>
  <c r="O19" i="5"/>
  <c r="O6" i="5" s="1"/>
  <c r="I13" i="6" s="1"/>
  <c r="T6" i="5"/>
  <c r="I10" i="6" s="1"/>
  <c r="K6" i="5"/>
  <c r="H12" i="6" s="1"/>
  <c r="H16" i="6" s="1"/>
  <c r="R10" i="5"/>
  <c r="R6" i="5" s="1"/>
  <c r="H10" i="6" s="1"/>
  <c r="L10" i="5"/>
  <c r="L6" i="5" s="1"/>
  <c r="H13" i="6" s="1"/>
  <c r="T63" i="5"/>
  <c r="O63" i="5"/>
  <c r="T36" i="5"/>
  <c r="O36" i="5"/>
  <c r="Q6" i="5"/>
  <c r="H9" i="6" s="1"/>
  <c r="H17" i="6" s="1"/>
  <c r="R95" i="5"/>
  <c r="L95" i="5"/>
  <c r="N6" i="5"/>
  <c r="I12" i="6" s="1"/>
  <c r="R84" i="5"/>
  <c r="L84" i="5"/>
  <c r="R26" i="5"/>
  <c r="L26" i="5"/>
  <c r="S6" i="5"/>
  <c r="I9" i="6" s="1"/>
  <c r="T71" i="5"/>
  <c r="O71" i="5"/>
  <c r="I17" i="6" l="1"/>
  <c r="I16" i="6"/>
  <c r="J16" i="6" s="1"/>
  <c r="K17" i="6" s="1"/>
  <c r="J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Shubhram Pandey</author>
  </authors>
  <commentList>
    <comment ref="O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Shubhram Pandey:
Exponential rate</t>
        </r>
      </text>
    </comment>
    <comment ref="S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Shubhram Pandey:
Exponential rate</t>
        </r>
      </text>
    </comment>
  </commentList>
</comments>
</file>

<file path=xl/sharedStrings.xml><?xml version="1.0" encoding="utf-8"?>
<sst xmlns="http://schemas.openxmlformats.org/spreadsheetml/2006/main" count="87" uniqueCount="53">
  <si>
    <t>Value</t>
  </si>
  <si>
    <t>Time horizon</t>
  </si>
  <si>
    <t>dummy_key1</t>
  </si>
  <si>
    <t>os_intervention</t>
  </si>
  <si>
    <t>os_comparator</t>
  </si>
  <si>
    <t>pfs_intervention</t>
  </si>
  <si>
    <t>pfs_comparator</t>
  </si>
  <si>
    <t>Intervention</t>
  </si>
  <si>
    <t>Comparator</t>
  </si>
  <si>
    <t>Time/Cycle</t>
  </si>
  <si>
    <t>PFS</t>
  </si>
  <si>
    <t>PD</t>
  </si>
  <si>
    <t>Death</t>
  </si>
  <si>
    <t>Check</t>
  </si>
  <si>
    <t>OS</t>
  </si>
  <si>
    <t>Treatment cost</t>
  </si>
  <si>
    <t>Disease management cost in PD</t>
  </si>
  <si>
    <t>Terminal care cost</t>
  </si>
  <si>
    <t>Acquisition cost</t>
  </si>
  <si>
    <t>DM</t>
  </si>
  <si>
    <t>Terminal care</t>
  </si>
  <si>
    <t>HSO</t>
  </si>
  <si>
    <t>Cost</t>
  </si>
  <si>
    <t>Utility</t>
  </si>
  <si>
    <t>Cycle</t>
  </si>
  <si>
    <t>Included in timehorizon</t>
  </si>
  <si>
    <t>HSO_Intervention_PFS</t>
  </si>
  <si>
    <t>HSO_Intervention_PD</t>
  </si>
  <si>
    <t>HSO_Intervention_Death</t>
  </si>
  <si>
    <t>HSO_Intervention_Check</t>
  </si>
  <si>
    <t>HSO_Comparator_PFS</t>
  </si>
  <si>
    <t>HSO_Comparator_PD</t>
  </si>
  <si>
    <t>HSO_Comparator_Death</t>
  </si>
  <si>
    <t>HSO_Comparator_Check</t>
  </si>
  <si>
    <t>cost_Intervention_Acquisition_cost</t>
  </si>
  <si>
    <t>cost_Intervention_DM</t>
  </si>
  <si>
    <t>cost_Intervention_Terminal_care</t>
  </si>
  <si>
    <t>cost_Comparator_Acquisition_cost</t>
  </si>
  <si>
    <t>cost_Comparator_DM</t>
  </si>
  <si>
    <t>cost_Comparator_Terminal_care</t>
  </si>
  <si>
    <t>Utility_Intervention_PF</t>
  </si>
  <si>
    <t>Utility_Intervention_PD</t>
  </si>
  <si>
    <t>Utility_Comparator_PF</t>
  </si>
  <si>
    <t>Utility_Comparator_PD</t>
  </si>
  <si>
    <t>Incremental</t>
  </si>
  <si>
    <t>ICER</t>
  </si>
  <si>
    <t>Utilities</t>
  </si>
  <si>
    <t>PF</t>
  </si>
  <si>
    <t>Acq</t>
  </si>
  <si>
    <t>Total cost</t>
  </si>
  <si>
    <t>Total QALYs</t>
  </si>
  <si>
    <t>Key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</si>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</sst>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;\-[$£-8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25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0" fillId="7" borderId="0" xfId="0" applyNumberFormat="1" applyFill="1"/>
    <xf numFmtId="0" fontId="2" fillId="0" borderId="0" xfId="0" applyFont="1"/>
    <xf numFmtId="0" fontId="2" fillId="0" borderId="0" xfId="0" applyFont="1" applyAlignment="1">
      <alignment horizontal="left" indent="2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4" x14ac:dyDescent="0.3"/>
  <sheetData>
    <row r="1" spans="1:2" x14ac:dyDescent="0.3">
      <c r="A1" s="18" t="s">
        <v>51</v>
      </c>
      <c r="B1" s="18" t="s">
        <v>0</v>
      </c>
    </row>
    <row r="2" spans="1:2" x14ac:dyDescent="0.3">
      <c r="A2" t="s">
        <v>1</v>
      </c>
      <c r="B2">
        <v>11</v>
      </c>
    </row>
    <row r="3" spans="1:2" x14ac:dyDescent="0.3">
      <c r="A3" t="s">
        <v>2</v>
      </c>
      <c r="B3">
        <v>11</v>
      </c>
    </row>
    <row r="4" spans="1:2" x14ac:dyDescent="0.3">
      <c r="A4" t="s">
        <v>2</v>
      </c>
      <c r="B4">
        <v>11</v>
      </c>
    </row>
    <row r="5" spans="1:2" x14ac:dyDescent="0.3">
      <c r="A5" t="s">
        <v>2</v>
      </c>
      <c r="B5">
        <v>11</v>
      </c>
    </row>
    <row r="6" spans="1:2" x14ac:dyDescent="0.3">
      <c r="A6" t="s">
        <v>2</v>
      </c>
      <c r="B6">
        <v>11</v>
      </c>
    </row>
    <row r="7" spans="1:2" x14ac:dyDescent="0.3">
      <c r="A7" t="s">
        <v>3</v>
      </c>
      <c r="B7">
        <v>11.5</v>
      </c>
    </row>
    <row r="8" spans="1:2" x14ac:dyDescent="0.3">
      <c r="A8" t="s">
        <v>4</v>
      </c>
      <c r="B8">
        <v>8.5</v>
      </c>
    </row>
    <row r="9" spans="1:2" x14ac:dyDescent="0.3">
      <c r="A9" t="s">
        <v>5</v>
      </c>
      <c r="B9">
        <v>6.5</v>
      </c>
    </row>
    <row r="10" spans="1:2" x14ac:dyDescent="0.3">
      <c r="A10" t="s">
        <v>6</v>
      </c>
      <c r="B10">
        <v>4.5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E627-78D1-4B10-8A56-33CAE404FB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26521-8848-4B11-A4FD-757E3650F1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210A-5345-4EE5-9EA3-0F1B412E73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ACCE-7EAF-44A4-8DE0-839F3A79A8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175F-ADF3-442D-81B5-6DB8DC3948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F5EB-4D4E-43FF-91B2-7BE214DF48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57DF-6BC8-48A0-9CEE-137F1E3E51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EFA7-F8B3-4FC8-B1B6-4638F23D7B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3983-35DE-4C13-BD6D-420DF7BC3B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EF68-84BF-4A1B-BE4D-3665E1056D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31F9-6850-487A-B688-0D3F6911BA64}">
  <dimension ref="A1"/>
  <sheetViews>
    <sheetView workbookViewId="0">
      <selection activeCell="G11" sqref="G11"/>
    </sheetView>
  </sheetViews>
  <sheetFormatPr defaultRowHeight="14.4" x14ac:dyDescent="0.3"/>
  <sheetData>
    <row r="1" spans="1:1" x14ac:dyDescent="0.3">
      <c r="A1" t="s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975A-22F1-4FE6-A1D0-5CFFD996C5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76A6-16CB-4DD9-81BE-45A1529CC1A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E1:V124"/>
  <sheetViews>
    <sheetView workbookViewId="0">
      <selection activeCell="F5" sqref="F5"/>
    </sheetView>
  </sheetViews>
  <sheetFormatPr defaultRowHeight="14.4" x14ac:dyDescent="0.3"/>
  <cols>
    <col min="5" max="5" width="11.6640625" bestFit="1" customWidth="1"/>
    <col min="14" max="14" width="10.6640625" bestFit="1" customWidth="1"/>
  </cols>
  <sheetData>
    <row r="1" spans="5:22" x14ac:dyDescent="0.3">
      <c r="O1">
        <f>(LN(2)/G5)*(1/12)</f>
        <v>8.886502314871092E-3</v>
      </c>
      <c r="Q1">
        <f>(LN(2)/F5)*(1/12)</f>
        <v>5.0228056562314875E-3</v>
      </c>
      <c r="S1">
        <f>(LN(2)/G6)*(1/12)</f>
        <v>1.2836058899258245E-2</v>
      </c>
      <c r="U1">
        <f>(LN(2)/F6)*(1/12)</f>
        <v>6.7955605937249537E-3</v>
      </c>
    </row>
    <row r="2" spans="5:22" x14ac:dyDescent="0.3">
      <c r="O2" s="19" t="s">
        <v>7</v>
      </c>
      <c r="P2" s="20"/>
      <c r="Q2" s="20"/>
      <c r="R2" s="20"/>
      <c r="S2" s="21" t="s">
        <v>8</v>
      </c>
      <c r="T2" s="20"/>
      <c r="U2" s="20"/>
      <c r="V2" s="20"/>
    </row>
    <row r="3" spans="5:22" x14ac:dyDescent="0.3">
      <c r="N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6" t="s">
        <v>10</v>
      </c>
      <c r="T3" s="6" t="s">
        <v>11</v>
      </c>
      <c r="U3" s="6" t="s">
        <v>12</v>
      </c>
      <c r="V3" s="6" t="s">
        <v>13</v>
      </c>
    </row>
    <row r="4" spans="5:22" x14ac:dyDescent="0.3">
      <c r="F4" t="s">
        <v>14</v>
      </c>
      <c r="G4" t="s">
        <v>10</v>
      </c>
      <c r="N4">
        <v>0</v>
      </c>
      <c r="O4" s="4">
        <f t="shared" ref="O4:O35" si="0">1-_xlfn.EXPON.DIST(N4,$O$1,TRUE)</f>
        <v>1</v>
      </c>
      <c r="P4" s="5">
        <f t="shared" ref="P4:P35" si="1">(1-Q4)-O4</f>
        <v>0</v>
      </c>
      <c r="Q4" s="4">
        <f t="shared" ref="Q4:Q35" si="2">1-(1-_xlfn.EXPON.DIST(N4,$Q$1,TRUE))</f>
        <v>0</v>
      </c>
      <c r="R4" s="5">
        <f t="shared" ref="R4:R35" si="3">SUM(O4:Q4)</f>
        <v>1</v>
      </c>
      <c r="S4" s="7">
        <f t="shared" ref="S4:S35" si="4">1-_xlfn.EXPON.DIST(N4,$S$1,TRUE)</f>
        <v>1</v>
      </c>
      <c r="T4" s="8">
        <f t="shared" ref="T4:T35" si="5">(1-U4)-S4</f>
        <v>0</v>
      </c>
      <c r="U4" s="7">
        <f t="shared" ref="U4:U35" si="6">1-(1-_xlfn.EXPON.DIST(N4,$U$1,TRUE))</f>
        <v>0</v>
      </c>
      <c r="V4" s="8">
        <f t="shared" ref="V4:V35" si="7">SUM(S4:U4)</f>
        <v>1</v>
      </c>
    </row>
    <row r="5" spans="5:22" x14ac:dyDescent="0.3">
      <c r="E5" t="s">
        <v>7</v>
      </c>
      <c r="F5">
        <f>General!B7</f>
        <v>11.5</v>
      </c>
      <c r="G5">
        <f>General!B9</f>
        <v>6.5</v>
      </c>
      <c r="N5">
        <v>1</v>
      </c>
      <c r="O5" s="4">
        <f t="shared" si="0"/>
        <v>0.99115286594513974</v>
      </c>
      <c r="P5" s="5">
        <f t="shared" si="1"/>
        <v>3.8369215937460455E-3</v>
      </c>
      <c r="Q5" s="4">
        <f t="shared" si="2"/>
        <v>5.0102124611142163E-3</v>
      </c>
      <c r="R5" s="5">
        <f t="shared" si="3"/>
        <v>1</v>
      </c>
      <c r="S5" s="7">
        <f t="shared" si="4"/>
        <v>0.98724597194540686</v>
      </c>
      <c r="T5" s="8">
        <f t="shared" si="5"/>
        <v>5.9815050687344051E-3</v>
      </c>
      <c r="U5" s="7">
        <f t="shared" si="6"/>
        <v>6.772522985858731E-3</v>
      </c>
      <c r="V5" s="8">
        <f t="shared" si="7"/>
        <v>1</v>
      </c>
    </row>
    <row r="6" spans="5:22" x14ac:dyDescent="0.3">
      <c r="E6" t="s">
        <v>8</v>
      </c>
      <c r="F6">
        <f>General!B8</f>
        <v>8.5</v>
      </c>
      <c r="G6">
        <f>General!B10</f>
        <v>4.5</v>
      </c>
      <c r="N6">
        <v>2</v>
      </c>
      <c r="O6" s="4">
        <f t="shared" si="0"/>
        <v>0.98238400367126411</v>
      </c>
      <c r="P6" s="5">
        <f t="shared" si="1"/>
        <v>7.6206736354130777E-3</v>
      </c>
      <c r="Q6" s="4">
        <f t="shared" si="2"/>
        <v>9.9953226933228168E-3</v>
      </c>
      <c r="R6" s="5">
        <f t="shared" si="3"/>
        <v>1</v>
      </c>
      <c r="S6" s="7">
        <f t="shared" si="4"/>
        <v>0.97465460912243107</v>
      </c>
      <c r="T6" s="8">
        <f t="shared" si="5"/>
        <v>1.1846211973445486E-2</v>
      </c>
      <c r="U6" s="7">
        <f t="shared" si="6"/>
        <v>1.3499178904123443E-2</v>
      </c>
      <c r="V6" s="8">
        <f t="shared" si="7"/>
        <v>1</v>
      </c>
    </row>
    <row r="7" spans="5:22" x14ac:dyDescent="0.3">
      <c r="N7">
        <v>3</v>
      </c>
      <c r="O7" s="4">
        <f t="shared" si="0"/>
        <v>0.97369272069743418</v>
      </c>
      <c r="P7" s="5">
        <f t="shared" si="1"/>
        <v>1.1351822838439718E-2</v>
      </c>
      <c r="Q7" s="4">
        <f t="shared" si="2"/>
        <v>1.4955456464126105E-2</v>
      </c>
      <c r="R7" s="5">
        <f t="shared" si="3"/>
        <v>1</v>
      </c>
      <c r="S7" s="7">
        <f t="shared" si="4"/>
        <v>0.96222383689414515</v>
      </c>
      <c r="T7" s="8">
        <f t="shared" si="5"/>
        <v>1.7595884715291166E-2</v>
      </c>
      <c r="U7" s="7">
        <f t="shared" si="6"/>
        <v>2.0180278390563688E-2</v>
      </c>
      <c r="V7" s="8">
        <f t="shared" si="7"/>
        <v>1</v>
      </c>
    </row>
    <row r="8" spans="5:22" x14ac:dyDescent="0.3">
      <c r="N8">
        <v>4</v>
      </c>
      <c r="O8" s="4">
        <f t="shared" si="0"/>
        <v>0.96507833066918236</v>
      </c>
      <c r="P8" s="5">
        <f t="shared" si="1"/>
        <v>1.5030930419915545E-2</v>
      </c>
      <c r="Q8" s="4">
        <f t="shared" si="2"/>
        <v>1.9890738910902095E-2</v>
      </c>
      <c r="R8" s="5">
        <f t="shared" si="3"/>
        <v>1</v>
      </c>
      <c r="S8" s="7">
        <f t="shared" si="4"/>
        <v>0.94995160708359894</v>
      </c>
      <c r="T8" s="8">
        <f t="shared" si="5"/>
        <v>2.3232262939239745E-2</v>
      </c>
      <c r="U8" s="7">
        <f t="shared" si="6"/>
        <v>2.6816129977161318E-2</v>
      </c>
      <c r="V8" s="8">
        <f t="shared" si="7"/>
        <v>1</v>
      </c>
    </row>
    <row r="9" spans="5:22" x14ac:dyDescent="0.3">
      <c r="N9">
        <v>5</v>
      </c>
      <c r="O9" s="4">
        <f t="shared" si="0"/>
        <v>0.9565401533043113</v>
      </c>
      <c r="P9" s="5">
        <f t="shared" si="1"/>
        <v>1.8658552151624597E-2</v>
      </c>
      <c r="Q9" s="4">
        <f t="shared" si="2"/>
        <v>2.4801294544064101E-2</v>
      </c>
      <c r="R9" s="5">
        <f t="shared" si="3"/>
        <v>1</v>
      </c>
      <c r="S9" s="7">
        <f t="shared" si="4"/>
        <v>0.937835897636349</v>
      </c>
      <c r="T9" s="8">
        <f t="shared" si="5"/>
        <v>2.8757062257293131E-2</v>
      </c>
      <c r="U9" s="7">
        <f t="shared" si="6"/>
        <v>3.3407040106357866E-2</v>
      </c>
      <c r="V9" s="8">
        <f t="shared" si="7"/>
        <v>1</v>
      </c>
    </row>
    <row r="10" spans="5:22" x14ac:dyDescent="0.3">
      <c r="N10">
        <v>6</v>
      </c>
      <c r="O10" s="4">
        <f t="shared" si="0"/>
        <v>0.94807751433917153</v>
      </c>
      <c r="P10" s="5">
        <f t="shared" si="1"/>
        <v>2.2235238410626579E-2</v>
      </c>
      <c r="Q10" s="4">
        <f t="shared" si="2"/>
        <v>2.9687247250201887E-2</v>
      </c>
      <c r="R10" s="5">
        <f t="shared" si="3"/>
        <v>1</v>
      </c>
      <c r="S10" s="7">
        <f t="shared" si="4"/>
        <v>0.92587471228729046</v>
      </c>
      <c r="T10" s="8">
        <f t="shared" si="5"/>
        <v>3.4171974567502761E-2</v>
      </c>
      <c r="U10" s="7">
        <f t="shared" si="6"/>
        <v>3.9953313145206781E-2</v>
      </c>
      <c r="V10" s="8">
        <f t="shared" si="7"/>
        <v>1</v>
      </c>
    </row>
    <row r="11" spans="5:22" x14ac:dyDescent="0.3">
      <c r="N11">
        <v>7</v>
      </c>
      <c r="O11" s="4">
        <f t="shared" si="0"/>
        <v>0.93968974547541417</v>
      </c>
      <c r="P11" s="5">
        <f t="shared" si="1"/>
        <v>2.5761534229378991E-2</v>
      </c>
      <c r="Q11" s="4">
        <f t="shared" si="2"/>
        <v>3.4548720295206836E-2</v>
      </c>
      <c r="R11" s="5">
        <f t="shared" si="3"/>
        <v>1</v>
      </c>
      <c r="S11" s="7">
        <f t="shared" si="4"/>
        <v>0.91406608023173996</v>
      </c>
      <c r="T11" s="8">
        <f t="shared" si="5"/>
        <v>3.9478668368831737E-2</v>
      </c>
      <c r="U11" s="7">
        <f t="shared" si="6"/>
        <v>4.6455251399428299E-2</v>
      </c>
      <c r="V11" s="8">
        <f t="shared" si="7"/>
        <v>1</v>
      </c>
    </row>
    <row r="12" spans="5:22" x14ac:dyDescent="0.3">
      <c r="N12">
        <v>8</v>
      </c>
      <c r="O12" s="4">
        <f t="shared" si="0"/>
        <v>0.93137618432721558</v>
      </c>
      <c r="P12" s="5">
        <f t="shared" si="1"/>
        <v>2.9237979345401954E-2</v>
      </c>
      <c r="Q12" s="4">
        <f t="shared" si="2"/>
        <v>3.9385836327382462E-2</v>
      </c>
      <c r="R12" s="5">
        <f t="shared" si="3"/>
        <v>1</v>
      </c>
      <c r="S12" s="7">
        <f t="shared" si="4"/>
        <v>0.90240805580071237</v>
      </c>
      <c r="T12" s="8">
        <f t="shared" si="5"/>
        <v>4.4678789071917024E-2</v>
      </c>
      <c r="U12" s="7">
        <f t="shared" si="6"/>
        <v>5.2913155127370604E-2</v>
      </c>
      <c r="V12" s="8">
        <f t="shared" si="7"/>
        <v>1</v>
      </c>
    </row>
    <row r="13" spans="5:22" x14ac:dyDescent="0.3">
      <c r="N13">
        <v>9</v>
      </c>
      <c r="O13" s="4">
        <f t="shared" si="0"/>
        <v>0.92313617436896855</v>
      </c>
      <c r="P13" s="5">
        <f t="shared" si="1"/>
        <v>3.2665108250493624E-2</v>
      </c>
      <c r="Q13" s="4">
        <f t="shared" si="2"/>
        <v>4.4198717380537822E-2</v>
      </c>
      <c r="R13" s="5">
        <f t="shared" si="3"/>
        <v>1</v>
      </c>
      <c r="S13" s="7">
        <f t="shared" si="4"/>
        <v>0.89089871814033927</v>
      </c>
      <c r="T13" s="8">
        <f t="shared" si="5"/>
        <v>4.9773959305785875E-2</v>
      </c>
      <c r="U13" s="7">
        <f t="shared" si="6"/>
        <v>5.9327322553874851E-2</v>
      </c>
      <c r="V13" s="8">
        <f t="shared" si="7"/>
        <v>1</v>
      </c>
    </row>
    <row r="14" spans="5:22" x14ac:dyDescent="0.3">
      <c r="N14">
        <v>10</v>
      </c>
      <c r="O14" s="4">
        <f t="shared" si="0"/>
        <v>0.91496906488343543</v>
      </c>
      <c r="P14" s="5">
        <f t="shared" si="1"/>
        <v>3.6043450239497843E-2</v>
      </c>
      <c r="Q14" s="4">
        <f t="shared" si="2"/>
        <v>4.8987484877066723E-2</v>
      </c>
      <c r="R14" s="5">
        <f t="shared" si="3"/>
        <v>1</v>
      </c>
      <c r="S14" s="7">
        <f t="shared" si="4"/>
        <v>0.87953617089537639</v>
      </c>
      <c r="T14" s="8">
        <f t="shared" si="5"/>
        <v>5.4765779220575683E-2</v>
      </c>
      <c r="U14" s="7">
        <f t="shared" si="6"/>
        <v>6.5698049884047927E-2</v>
      </c>
      <c r="V14" s="8">
        <f t="shared" si="7"/>
        <v>1</v>
      </c>
    </row>
    <row r="15" spans="5:22" x14ac:dyDescent="0.3">
      <c r="N15">
        <v>11</v>
      </c>
      <c r="O15" s="4">
        <f t="shared" si="0"/>
        <v>0.90687421091036147</v>
      </c>
      <c r="P15" s="5">
        <f t="shared" si="1"/>
        <v>3.9373529458627377E-2</v>
      </c>
      <c r="Q15" s="4">
        <f t="shared" si="2"/>
        <v>5.3752259631011157E-2</v>
      </c>
      <c r="R15" s="5">
        <f t="shared" si="3"/>
        <v>1</v>
      </c>
      <c r="S15" s="7">
        <f t="shared" si="4"/>
        <v>0.8683185418967474</v>
      </c>
      <c r="T15" s="8">
        <f t="shared" si="5"/>
        <v>5.9655826786311761E-2</v>
      </c>
      <c r="U15" s="7">
        <f t="shared" si="6"/>
        <v>7.2025631316940841E-2</v>
      </c>
      <c r="V15" s="8">
        <f t="shared" si="7"/>
        <v>1</v>
      </c>
    </row>
    <row r="16" spans="5:22" x14ac:dyDescent="0.3">
      <c r="N16">
        <v>12</v>
      </c>
      <c r="O16" s="4">
        <f t="shared" si="0"/>
        <v>0.89885097319554186</v>
      </c>
      <c r="P16" s="5">
        <f t="shared" si="1"/>
        <v>4.2655864953349054E-2</v>
      </c>
      <c r="Q16" s="4">
        <f t="shared" si="2"/>
        <v>5.8493161851109088E-2</v>
      </c>
      <c r="R16" s="5">
        <f t="shared" si="3"/>
        <v>1</v>
      </c>
      <c r="S16" s="7">
        <f t="shared" si="4"/>
        <v>0.85724398285307291</v>
      </c>
      <c r="T16" s="8">
        <f t="shared" si="5"/>
        <v>6.4445658087792457E-2</v>
      </c>
      <c r="U16" s="7">
        <f t="shared" si="6"/>
        <v>7.8310359059134638E-2</v>
      </c>
      <c r="V16" s="8">
        <f t="shared" si="7"/>
        <v>1</v>
      </c>
    </row>
    <row r="17" spans="14:22" x14ac:dyDescent="0.3">
      <c r="N17">
        <v>13</v>
      </c>
      <c r="O17" s="4">
        <f t="shared" si="0"/>
        <v>0.89089871814033939</v>
      </c>
      <c r="P17" s="5">
        <f t="shared" si="1"/>
        <v>4.5890970715833812E-2</v>
      </c>
      <c r="Q17" s="4">
        <f t="shared" si="2"/>
        <v>6.3210311143826803E-2</v>
      </c>
      <c r="R17" s="5">
        <f t="shared" si="3"/>
        <v>1</v>
      </c>
      <c r="S17" s="7">
        <f t="shared" si="4"/>
        <v>0.84631066904613361</v>
      </c>
      <c r="T17" s="8">
        <f t="shared" si="5"/>
        <v>6.9136807615631901E-2</v>
      </c>
      <c r="U17" s="7">
        <f t="shared" si="6"/>
        <v>8.4552523338234487E-2</v>
      </c>
      <c r="V17" s="8">
        <f t="shared" si="7"/>
        <v>1</v>
      </c>
    </row>
    <row r="18" spans="14:22" x14ac:dyDescent="0.3">
      <c r="N18">
        <v>14</v>
      </c>
      <c r="O18" s="4">
        <f t="shared" si="0"/>
        <v>0.88301681775164864</v>
      </c>
      <c r="P18" s="5">
        <f t="shared" si="1"/>
        <v>4.9079355731974084E-2</v>
      </c>
      <c r="Q18" s="4">
        <f t="shared" si="2"/>
        <v>6.7903826516377275E-2</v>
      </c>
      <c r="R18" s="5">
        <f t="shared" si="3"/>
        <v>1</v>
      </c>
      <c r="S18" s="7">
        <f t="shared" si="4"/>
        <v>0.83551679903021769</v>
      </c>
      <c r="T18" s="8">
        <f t="shared" si="5"/>
        <v>7.3730788553509674E-2</v>
      </c>
      <c r="U18" s="7">
        <f t="shared" si="6"/>
        <v>9.0752412416272632E-2</v>
      </c>
      <c r="V18" s="8">
        <f t="shared" si="7"/>
        <v>1</v>
      </c>
    </row>
    <row r="19" spans="14:22" x14ac:dyDescent="0.3">
      <c r="N19">
        <v>15</v>
      </c>
      <c r="O19" s="4">
        <f t="shared" si="0"/>
        <v>0.8752046495923036</v>
      </c>
      <c r="P19" s="5">
        <f t="shared" si="1"/>
        <v>5.2221524027974642E-2</v>
      </c>
      <c r="Q19" s="4">
        <f t="shared" si="2"/>
        <v>7.2573826379721762E-2</v>
      </c>
      <c r="R19" s="5">
        <f t="shared" si="3"/>
        <v>1</v>
      </c>
      <c r="S19" s="7">
        <f t="shared" si="4"/>
        <v>0.82486059433530245</v>
      </c>
      <c r="T19" s="8">
        <f t="shared" si="5"/>
        <v>7.8229093061677579E-2</v>
      </c>
      <c r="U19" s="7">
        <f t="shared" si="6"/>
        <v>9.6910312603019966E-2</v>
      </c>
      <c r="V19" s="8">
        <f t="shared" si="7"/>
        <v>1</v>
      </c>
    </row>
    <row r="20" spans="14:22" x14ac:dyDescent="0.3">
      <c r="N20">
        <v>16</v>
      </c>
      <c r="O20" s="4">
        <f t="shared" si="0"/>
        <v>0.86746159673192347</v>
      </c>
      <c r="P20" s="5">
        <f t="shared" si="1"/>
        <v>5.5317974716518892E-2</v>
      </c>
      <c r="Q20" s="4">
        <f t="shared" si="2"/>
        <v>7.7220428551557641E-2</v>
      </c>
      <c r="R20" s="5">
        <f t="shared" si="3"/>
        <v>1</v>
      </c>
      <c r="S20" s="7">
        <f t="shared" si="4"/>
        <v>0.81434029917402173</v>
      </c>
      <c r="T20" s="8">
        <f t="shared" si="5"/>
        <v>8.2633192556770263E-2</v>
      </c>
      <c r="U20" s="7">
        <f t="shared" si="6"/>
        <v>0.10302650826920801</v>
      </c>
      <c r="V20" s="8">
        <f t="shared" si="7"/>
        <v>1</v>
      </c>
    </row>
    <row r="21" spans="14:22" x14ac:dyDescent="0.3">
      <c r="N21">
        <v>17</v>
      </c>
      <c r="O21" s="4">
        <f t="shared" si="0"/>
        <v>0.85978704769819303</v>
      </c>
      <c r="P21" s="5">
        <f t="shared" si="1"/>
        <v>5.8369202042516832E-2</v>
      </c>
      <c r="Q21" s="4">
        <f t="shared" si="2"/>
        <v>8.1843750259290138E-2</v>
      </c>
      <c r="R21" s="5">
        <f t="shared" si="3"/>
        <v>1</v>
      </c>
      <c r="S21" s="7">
        <f t="shared" si="4"/>
        <v>0.80395418015237052</v>
      </c>
      <c r="T21" s="8">
        <f t="shared" si="5"/>
        <v>8.6944537987968751E-2</v>
      </c>
      <c r="U21" s="7">
        <f t="shared" si="6"/>
        <v>0.10910128185966073</v>
      </c>
      <c r="V21" s="8">
        <f t="shared" si="7"/>
        <v>1</v>
      </c>
    </row>
    <row r="22" spans="14:22" x14ac:dyDescent="0.3">
      <c r="N22">
        <v>18</v>
      </c>
      <c r="O22" s="4">
        <f t="shared" si="0"/>
        <v>0.85218039642857457</v>
      </c>
      <c r="P22" s="5">
        <f t="shared" si="1"/>
        <v>6.1375695428434462E-2</v>
      </c>
      <c r="Q22" s="4">
        <f t="shared" si="2"/>
        <v>8.6443908142990966E-2</v>
      </c>
      <c r="R22" s="5">
        <f t="shared" si="3"/>
        <v>1</v>
      </c>
      <c r="S22" s="7">
        <f t="shared" si="4"/>
        <v>0.79370052598409979</v>
      </c>
      <c r="T22" s="8">
        <f t="shared" si="5"/>
        <v>9.1164560109561976E-2</v>
      </c>
      <c r="U22" s="7">
        <f t="shared" si="6"/>
        <v>0.11513491390633823</v>
      </c>
      <c r="V22" s="8">
        <f t="shared" si="7"/>
        <v>1</v>
      </c>
    </row>
    <row r="23" spans="14:22" x14ac:dyDescent="0.3">
      <c r="N23">
        <v>19</v>
      </c>
      <c r="O23" s="4">
        <f t="shared" si="0"/>
        <v>0.84464104222244707</v>
      </c>
      <c r="P23" s="5">
        <f t="shared" si="1"/>
        <v>6.4337939519213183E-2</v>
      </c>
      <c r="Q23" s="4">
        <f t="shared" si="2"/>
        <v>9.1021018258339748E-2</v>
      </c>
      <c r="R23" s="5">
        <f t="shared" si="3"/>
        <v>1</v>
      </c>
      <c r="S23" s="7">
        <f t="shared" si="4"/>
        <v>0.78357764720875323</v>
      </c>
      <c r="T23" s="8">
        <f t="shared" si="5"/>
        <v>9.5294669749955485E-2</v>
      </c>
      <c r="U23" s="7">
        <f t="shared" si="6"/>
        <v>0.12112768304129129</v>
      </c>
      <c r="V23" s="8">
        <f t="shared" si="7"/>
        <v>1</v>
      </c>
    </row>
    <row r="24" spans="14:22" x14ac:dyDescent="0.3">
      <c r="N24">
        <v>20</v>
      </c>
      <c r="O24" s="4">
        <f t="shared" si="0"/>
        <v>0.83716838969366814</v>
      </c>
      <c r="P24" s="5">
        <f t="shared" si="1"/>
        <v>6.7256414226779193E-2</v>
      </c>
      <c r="Q24" s="4">
        <f t="shared" si="2"/>
        <v>9.5575196079552671E-2</v>
      </c>
      <c r="R24" s="5">
        <f t="shared" si="3"/>
        <v>1</v>
      </c>
      <c r="S24" s="7">
        <f t="shared" si="4"/>
        <v>0.77358387591330069</v>
      </c>
      <c r="T24" s="8">
        <f t="shared" si="5"/>
        <v>9.9336258077170281E-2</v>
      </c>
      <c r="U24" s="7">
        <f t="shared" si="6"/>
        <v>0.12707986600952903</v>
      </c>
      <c r="V24" s="8">
        <f t="shared" si="7"/>
        <v>1</v>
      </c>
    </row>
    <row r="25" spans="14:22" x14ac:dyDescent="0.3">
      <c r="N25">
        <v>21</v>
      </c>
      <c r="O25" s="4">
        <f t="shared" si="0"/>
        <v>0.82976184872355674</v>
      </c>
      <c r="P25" s="5">
        <f t="shared" si="1"/>
        <v>7.0131594774147654E-2</v>
      </c>
      <c r="Q25" s="4">
        <f t="shared" si="2"/>
        <v>0.10010655650229561</v>
      </c>
      <c r="R25" s="5">
        <f t="shared" si="3"/>
        <v>1</v>
      </c>
      <c r="S25" s="7">
        <f t="shared" si="4"/>
        <v>0.76371756545732161</v>
      </c>
      <c r="T25" s="8">
        <f t="shared" si="5"/>
        <v>0.10329069686087999</v>
      </c>
      <c r="U25" s="7">
        <f t="shared" si="6"/>
        <v>0.13299173768179839</v>
      </c>
      <c r="V25" s="8">
        <f t="shared" si="7"/>
        <v>1</v>
      </c>
    </row>
    <row r="26" spans="14:22" x14ac:dyDescent="0.3">
      <c r="N26">
        <v>22</v>
      </c>
      <c r="O26" s="4">
        <f t="shared" si="0"/>
        <v>0.82242083441429081</v>
      </c>
      <c r="P26" s="5">
        <f t="shared" si="1"/>
        <v>7.2963951739126398E-2</v>
      </c>
      <c r="Q26" s="4">
        <f t="shared" si="2"/>
        <v>0.10461521384658279</v>
      </c>
      <c r="R26" s="5">
        <f t="shared" si="3"/>
        <v>1</v>
      </c>
      <c r="S26" s="7">
        <f t="shared" si="4"/>
        <v>0.75397709020169335</v>
      </c>
      <c r="T26" s="8">
        <f t="shared" si="5"/>
        <v>0.10715933873102879</v>
      </c>
      <c r="U26" s="7">
        <f t="shared" si="6"/>
        <v>0.13886357106727787</v>
      </c>
      <c r="V26" s="8">
        <f t="shared" si="7"/>
        <v>1</v>
      </c>
    </row>
    <row r="27" spans="14:22" x14ac:dyDescent="0.3">
      <c r="N27">
        <v>23</v>
      </c>
      <c r="O27" s="4">
        <f t="shared" si="0"/>
        <v>0.81514476704271754</v>
      </c>
      <c r="P27" s="5">
        <f t="shared" si="1"/>
        <v>7.575395109762173E-2</v>
      </c>
      <c r="Q27" s="4">
        <f t="shared" si="2"/>
        <v>0.10910128185966073</v>
      </c>
      <c r="R27" s="5">
        <f t="shared" si="3"/>
        <v>1</v>
      </c>
      <c r="S27" s="7">
        <f t="shared" si="4"/>
        <v>0.74436084524074042</v>
      </c>
      <c r="T27" s="8">
        <f t="shared" si="5"/>
        <v>0.11094351743307462</v>
      </c>
      <c r="U27" s="7">
        <f t="shared" si="6"/>
        <v>0.14469563732618496</v>
      </c>
      <c r="V27" s="8">
        <f t="shared" si="7"/>
        <v>1</v>
      </c>
    </row>
    <row r="28" spans="14:22" x14ac:dyDescent="0.3">
      <c r="N28">
        <v>24</v>
      </c>
      <c r="O28" s="4">
        <f t="shared" si="0"/>
        <v>0.80793307201457276</v>
      </c>
      <c r="P28" s="5">
        <f t="shared" si="1"/>
        <v>7.8502054266549104E-2</v>
      </c>
      <c r="Q28" s="4">
        <f t="shared" si="2"/>
        <v>0.11356487371887813</v>
      </c>
      <c r="R28" s="5">
        <f t="shared" si="3"/>
        <v>1</v>
      </c>
      <c r="S28" s="7">
        <f t="shared" si="4"/>
        <v>0.73486724613779941</v>
      </c>
      <c r="T28" s="8">
        <f t="shared" si="5"/>
        <v>0.11464454807990199</v>
      </c>
      <c r="U28" s="7">
        <f t="shared" si="6"/>
        <v>0.1504882057822986</v>
      </c>
      <c r="V28" s="8">
        <f t="shared" si="7"/>
        <v>1</v>
      </c>
    </row>
    <row r="29" spans="14:22" x14ac:dyDescent="0.3">
      <c r="N29">
        <v>25</v>
      </c>
      <c r="O29" s="4">
        <f t="shared" si="0"/>
        <v>0.8007851798191048</v>
      </c>
      <c r="P29" s="5">
        <f t="shared" si="1"/>
        <v>8.1208718146354109E-2</v>
      </c>
      <c r="Q29" s="4">
        <f t="shared" si="2"/>
        <v>0.11800610203454109</v>
      </c>
      <c r="R29" s="5">
        <f t="shared" si="3"/>
        <v>1</v>
      </c>
      <c r="S29" s="7">
        <f t="shared" si="4"/>
        <v>0.72549472866415643</v>
      </c>
      <c r="T29" s="8">
        <f t="shared" si="5"/>
        <v>0.11826372740044744</v>
      </c>
      <c r="U29" s="7">
        <f t="shared" si="6"/>
        <v>0.15624154393539613</v>
      </c>
      <c r="V29" s="8">
        <f t="shared" si="7"/>
        <v>1</v>
      </c>
    </row>
    <row r="30" spans="14:22" x14ac:dyDescent="0.3">
      <c r="N30">
        <v>26</v>
      </c>
      <c r="O30" s="4">
        <f t="shared" si="0"/>
        <v>0.79370052598409979</v>
      </c>
      <c r="P30" s="5">
        <f t="shared" si="1"/>
        <v>8.3874395163145876E-2</v>
      </c>
      <c r="Q30" s="4">
        <f t="shared" si="2"/>
        <v>0.12242507885275433</v>
      </c>
      <c r="R30" s="5">
        <f t="shared" si="3"/>
        <v>1</v>
      </c>
      <c r="S30" s="7">
        <f t="shared" si="4"/>
        <v>0.71624174854131428</v>
      </c>
      <c r="T30" s="8">
        <f t="shared" si="5"/>
        <v>0.12180233398507945</v>
      </c>
      <c r="U30" s="7">
        <f t="shared" si="6"/>
        <v>0.16195591747360627</v>
      </c>
      <c r="V30" s="8">
        <f t="shared" si="7"/>
        <v>1</v>
      </c>
    </row>
    <row r="31" spans="14:22" x14ac:dyDescent="0.3">
      <c r="N31">
        <v>27</v>
      </c>
      <c r="O31" s="4">
        <f t="shared" si="0"/>
        <v>0.78667855103130535</v>
      </c>
      <c r="P31" s="5">
        <f t="shared" si="1"/>
        <v>8.649953331044713E-2</v>
      </c>
      <c r="Q31" s="4">
        <f t="shared" si="2"/>
        <v>0.12682191565824752</v>
      </c>
      <c r="R31" s="5">
        <f t="shared" si="3"/>
        <v>1</v>
      </c>
      <c r="S31" s="7">
        <f t="shared" si="4"/>
        <v>0.70710678118654746</v>
      </c>
      <c r="T31" s="8">
        <f t="shared" si="5"/>
        <v>0.12526162852777345</v>
      </c>
      <c r="U31" s="7">
        <f t="shared" si="6"/>
        <v>0.16763159028567909</v>
      </c>
      <c r="V31" s="8">
        <f t="shared" si="7"/>
        <v>1</v>
      </c>
    </row>
    <row r="32" spans="14:22" x14ac:dyDescent="0.3">
      <c r="N32">
        <v>28</v>
      </c>
      <c r="O32" s="4">
        <f t="shared" si="0"/>
        <v>0.77971870043224811</v>
      </c>
      <c r="P32" s="5">
        <f t="shared" si="1"/>
        <v>8.9084576190563536E-2</v>
      </c>
      <c r="Q32" s="4">
        <f t="shared" si="2"/>
        <v>0.13119672337718835</v>
      </c>
      <c r="R32" s="5">
        <f t="shared" si="3"/>
        <v>1</v>
      </c>
      <c r="S32" s="7">
        <f t="shared" si="4"/>
        <v>0.6980883214617013</v>
      </c>
      <c r="T32" s="8">
        <f t="shared" si="5"/>
        <v>0.12864285406512677</v>
      </c>
      <c r="U32" s="7">
        <f t="shared" si="6"/>
        <v>0.17326882447317193</v>
      </c>
      <c r="V32" s="8">
        <f t="shared" si="7"/>
        <v>1</v>
      </c>
    </row>
    <row r="33" spans="14:22" x14ac:dyDescent="0.3">
      <c r="N33">
        <v>29</v>
      </c>
      <c r="O33" s="4">
        <f t="shared" si="0"/>
        <v>0.77282042456444255</v>
      </c>
      <c r="P33" s="5">
        <f t="shared" si="1"/>
        <v>9.162996305557658E-2</v>
      </c>
      <c r="Q33" s="4">
        <f t="shared" si="2"/>
        <v>0.13554961237998087</v>
      </c>
      <c r="R33" s="5">
        <f t="shared" si="3"/>
        <v>1</v>
      </c>
      <c r="S33" s="7">
        <f t="shared" si="4"/>
        <v>0.68918488342519502</v>
      </c>
      <c r="T33" s="8">
        <f t="shared" si="5"/>
        <v>0.13194723621225157</v>
      </c>
      <c r="U33" s="7">
        <f t="shared" si="6"/>
        <v>0.17886788036255341</v>
      </c>
      <c r="V33" s="8">
        <f t="shared" si="7"/>
        <v>1</v>
      </c>
    </row>
    <row r="34" spans="14:22" x14ac:dyDescent="0.3">
      <c r="N34">
        <v>30</v>
      </c>
      <c r="O34" s="4">
        <f t="shared" si="0"/>
        <v>0.76598317866798693</v>
      </c>
      <c r="P34" s="5">
        <f t="shared" si="1"/>
        <v>9.4136128847963407E-2</v>
      </c>
      <c r="Q34" s="4">
        <f t="shared" si="2"/>
        <v>0.13988069248404966</v>
      </c>
      <c r="R34" s="5">
        <f t="shared" si="3"/>
        <v>1</v>
      </c>
      <c r="S34" s="7">
        <f t="shared" si="4"/>
        <v>0.68039500008718856</v>
      </c>
      <c r="T34" s="8">
        <f t="shared" si="5"/>
        <v>0.13517598339558656</v>
      </c>
      <c r="U34" s="7">
        <f t="shared" si="6"/>
        <v>0.18442901651722488</v>
      </c>
      <c r="V34" s="8">
        <f t="shared" si="7"/>
        <v>1</v>
      </c>
    </row>
    <row r="35" spans="14:22" x14ac:dyDescent="0.3">
      <c r="N35">
        <v>31</v>
      </c>
      <c r="O35" s="4">
        <f t="shared" si="0"/>
        <v>0.75920642280254325</v>
      </c>
      <c r="P35" s="5">
        <f t="shared" si="1"/>
        <v>9.6603504240845739E-2</v>
      </c>
      <c r="Q35" s="4">
        <f t="shared" si="2"/>
        <v>0.14419007295661102</v>
      </c>
      <c r="R35" s="5">
        <f t="shared" si="3"/>
        <v>1</v>
      </c>
      <c r="S35" s="7">
        <f t="shared" si="4"/>
        <v>0.67171722316787164</v>
      </c>
      <c r="T35" s="8">
        <f t="shared" si="5"/>
        <v>0.13833028708266704</v>
      </c>
      <c r="U35" s="7">
        <f t="shared" si="6"/>
        <v>0.18995248974946133</v>
      </c>
      <c r="V35" s="8">
        <f t="shared" si="7"/>
        <v>1</v>
      </c>
    </row>
    <row r="36" spans="14:22" x14ac:dyDescent="0.3">
      <c r="N36">
        <v>32</v>
      </c>
      <c r="O36" s="4">
        <f t="shared" ref="O36:O67" si="8">1-_xlfn.EXPON.DIST(N36,$O$1,TRUE)</f>
        <v>0.75248962180469836</v>
      </c>
      <c r="P36" s="5">
        <f t="shared" ref="P36:P67" si="9">(1-Q36)-O36</f>
        <v>9.9032515677872635E-2</v>
      </c>
      <c r="Q36" s="4">
        <f t="shared" ref="Q36:Q67" si="10">1-(1-_xlfn.EXPON.DIST(N36,$Q$1,TRUE))</f>
        <v>0.148477862517429</v>
      </c>
      <c r="R36" s="5">
        <f t="shared" ref="R36:R67" si="11">SUM(O36:Q36)</f>
        <v>1</v>
      </c>
      <c r="S36" s="7">
        <f t="shared" ref="S36:S67" si="12">1-_xlfn.EXPON.DIST(N36,$S$1,TRUE)</f>
        <v>0.66315012285883523</v>
      </c>
      <c r="T36" s="8">
        <f t="shared" ref="T36:T67" si="13">(1-U36)-S36</f>
        <v>0.14141132200889395</v>
      </c>
      <c r="U36" s="7">
        <f t="shared" ref="U36:U67" si="14">1-(1-_xlfn.EXPON.DIST(N36,$U$1,TRUE))</f>
        <v>0.19543855513227082</v>
      </c>
      <c r="V36" s="8">
        <f t="shared" ref="V36:V67" si="15">SUM(S36:U36)</f>
        <v>1</v>
      </c>
    </row>
    <row r="37" spans="14:22" x14ac:dyDescent="0.3">
      <c r="N37">
        <v>33</v>
      </c>
      <c r="O37" s="4">
        <f t="shared" si="8"/>
        <v>0.74583224524570102</v>
      </c>
      <c r="P37" s="5">
        <f t="shared" si="9"/>
        <v>0.10142358541274021</v>
      </c>
      <c r="Q37" s="4">
        <f t="shared" si="10"/>
        <v>0.15274416934155877</v>
      </c>
      <c r="R37" s="5">
        <f t="shared" si="11"/>
        <v>1</v>
      </c>
      <c r="S37" s="7">
        <f t="shared" si="12"/>
        <v>0.65469228758748677</v>
      </c>
      <c r="T37" s="8">
        <f t="shared" si="13"/>
        <v>0.1444202464013401</v>
      </c>
      <c r="U37" s="7">
        <f t="shared" si="14"/>
        <v>0.20088746601117313</v>
      </c>
      <c r="V37" s="8">
        <f t="shared" si="15"/>
        <v>1</v>
      </c>
    </row>
    <row r="38" spans="14:22" x14ac:dyDescent="0.3">
      <c r="N38">
        <v>34</v>
      </c>
      <c r="O38" s="4">
        <f t="shared" si="8"/>
        <v>0.73923376738957491</v>
      </c>
      <c r="P38" s="5">
        <f t="shared" si="9"/>
        <v>0.10377713154834978</v>
      </c>
      <c r="Q38" s="4">
        <f t="shared" si="10"/>
        <v>0.15698910106207531</v>
      </c>
      <c r="R38" s="5">
        <f t="shared" si="11"/>
        <v>1</v>
      </c>
      <c r="S38" s="7">
        <f t="shared" si="12"/>
        <v>0.64634232378447021</v>
      </c>
      <c r="T38" s="8">
        <f t="shared" si="13"/>
        <v>0.14735820219962958</v>
      </c>
      <c r="U38" s="7">
        <f t="shared" si="14"/>
        <v>0.20629947401590021</v>
      </c>
      <c r="V38" s="8">
        <f t="shared" si="15"/>
        <v>1</v>
      </c>
    </row>
    <row r="39" spans="14:22" x14ac:dyDescent="0.3">
      <c r="N39">
        <v>35</v>
      </c>
      <c r="O39" s="4">
        <f t="shared" si="8"/>
        <v>0.7326936671516</v>
      </c>
      <c r="P39" s="5">
        <f t="shared" si="9"/>
        <v>0.10609356807561088</v>
      </c>
      <c r="Q39" s="4">
        <f t="shared" si="10"/>
        <v>0.16121276477278912</v>
      </c>
      <c r="R39" s="5">
        <f t="shared" si="11"/>
        <v>1</v>
      </c>
      <c r="S39" s="7">
        <f t="shared" si="12"/>
        <v>0.63809885565405211</v>
      </c>
      <c r="T39" s="8">
        <f t="shared" si="13"/>
        <v>0.15022631527393215</v>
      </c>
      <c r="U39" s="7">
        <f t="shared" si="14"/>
        <v>0.21167482907201574</v>
      </c>
      <c r="V39" s="8">
        <f t="shared" si="15"/>
        <v>1</v>
      </c>
    </row>
    <row r="40" spans="14:22" x14ac:dyDescent="0.3">
      <c r="N40">
        <v>36</v>
      </c>
      <c r="O40" s="4">
        <f t="shared" si="8"/>
        <v>0.72621142805716254</v>
      </c>
      <c r="P40" s="5">
        <f t="shared" si="9"/>
        <v>0.10837330491188935</v>
      </c>
      <c r="Q40" s="4">
        <f t="shared" si="10"/>
        <v>0.16541526703094811</v>
      </c>
      <c r="R40" s="5">
        <f t="shared" si="11"/>
        <v>1</v>
      </c>
      <c r="S40" s="7">
        <f t="shared" si="12"/>
        <v>0.62996052494743648</v>
      </c>
      <c r="T40" s="8">
        <f t="shared" si="13"/>
        <v>0.15302569564010704</v>
      </c>
      <c r="U40" s="7">
        <f t="shared" si="14"/>
        <v>0.21701377941245648</v>
      </c>
      <c r="V40" s="8">
        <f t="shared" si="15"/>
        <v>1</v>
      </c>
    </row>
    <row r="41" spans="14:22" x14ac:dyDescent="0.3">
      <c r="N41">
        <v>37</v>
      </c>
      <c r="O41" s="4">
        <f t="shared" si="8"/>
        <v>0.71978653820096938</v>
      </c>
      <c r="P41" s="5">
        <f t="shared" si="9"/>
        <v>0.11061674793910536</v>
      </c>
      <c r="Q41" s="4">
        <f t="shared" si="10"/>
        <v>0.16959671385992525</v>
      </c>
      <c r="R41" s="5">
        <f t="shared" si="11"/>
        <v>1</v>
      </c>
      <c r="S41" s="7">
        <f t="shared" si="12"/>
        <v>0.62192599073897081</v>
      </c>
      <c r="T41" s="8">
        <f t="shared" si="13"/>
        <v>0.15575743767203287</v>
      </c>
      <c r="U41" s="7">
        <f t="shared" si="14"/>
        <v>0.22231657158899631</v>
      </c>
      <c r="V41" s="8">
        <f t="shared" si="15"/>
        <v>1</v>
      </c>
    </row>
    <row r="42" spans="14:22" x14ac:dyDescent="0.3">
      <c r="N42">
        <v>38</v>
      </c>
      <c r="O42" s="4">
        <f t="shared" si="8"/>
        <v>0.71341849020662162</v>
      </c>
      <c r="P42" s="5">
        <f t="shared" si="9"/>
        <v>0.11282429904148406</v>
      </c>
      <c r="Q42" s="4">
        <f t="shared" si="10"/>
        <v>0.17375721075189432</v>
      </c>
      <c r="R42" s="5">
        <f t="shared" si="11"/>
        <v>1</v>
      </c>
      <c r="S42" s="7">
        <f t="shared" si="12"/>
        <v>0.61399392920520535</v>
      </c>
      <c r="T42" s="8">
        <f t="shared" si="13"/>
        <v>0.1584226203111635</v>
      </c>
      <c r="U42" s="7">
        <f t="shared" si="14"/>
        <v>0.22758345048363116</v>
      </c>
      <c r="V42" s="8">
        <f t="shared" si="15"/>
        <v>1</v>
      </c>
    </row>
    <row r="43" spans="14:22" x14ac:dyDescent="0.3">
      <c r="N43">
        <v>39</v>
      </c>
      <c r="O43" s="4">
        <f t="shared" si="8"/>
        <v>0.70710678118654757</v>
      </c>
      <c r="P43" s="5">
        <f t="shared" si="9"/>
        <v>0.11499635614296144</v>
      </c>
      <c r="Q43" s="4">
        <f t="shared" si="10"/>
        <v>0.17789686267049099</v>
      </c>
      <c r="R43" s="5">
        <f t="shared" si="11"/>
        <v>1</v>
      </c>
      <c r="S43" s="7">
        <f t="shared" si="12"/>
        <v>0.60616303340677236</v>
      </c>
      <c r="T43" s="8">
        <f t="shared" si="13"/>
        <v>0.16102230727333922</v>
      </c>
      <c r="U43" s="7">
        <f t="shared" si="14"/>
        <v>0.23281465931988843</v>
      </c>
      <c r="V43" s="8">
        <f t="shared" si="15"/>
        <v>1</v>
      </c>
    </row>
    <row r="44" spans="14:22" x14ac:dyDescent="0.3">
      <c r="N44">
        <v>40</v>
      </c>
      <c r="O44" s="4">
        <f t="shared" si="8"/>
        <v>0.7008509127022895</v>
      </c>
      <c r="P44" s="5">
        <f t="shared" si="9"/>
        <v>0.11713331324425014</v>
      </c>
      <c r="Q44" s="4">
        <f t="shared" si="10"/>
        <v>0.18201577405346037</v>
      </c>
      <c r="R44" s="5">
        <f t="shared" si="11"/>
        <v>1</v>
      </c>
      <c r="S44" s="7">
        <f t="shared" si="12"/>
        <v>0.59843201307304505</v>
      </c>
      <c r="T44" s="8">
        <f t="shared" si="13"/>
        <v>0.16355754725289662</v>
      </c>
      <c r="U44" s="7">
        <f t="shared" si="14"/>
        <v>0.23801043967405833</v>
      </c>
      <c r="V44" s="8">
        <f t="shared" si="15"/>
        <v>1</v>
      </c>
    </row>
    <row r="45" spans="14:22" x14ac:dyDescent="0.3">
      <c r="N45">
        <v>41</v>
      </c>
      <c r="O45" s="4">
        <f t="shared" si="8"/>
        <v>0.69465039072514112</v>
      </c>
      <c r="P45" s="5">
        <f t="shared" si="9"/>
        <v>0.11923556045956629</v>
      </c>
      <c r="Q45" s="4">
        <f t="shared" si="10"/>
        <v>0.18611404881529259</v>
      </c>
      <c r="R45" s="5">
        <f t="shared" si="11"/>
        <v>1</v>
      </c>
      <c r="S45" s="7">
        <f t="shared" si="12"/>
        <v>0.59079959438954477</v>
      </c>
      <c r="T45" s="8">
        <f t="shared" si="13"/>
        <v>0.16602937412410512</v>
      </c>
      <c r="U45" s="7">
        <f t="shared" si="14"/>
        <v>0.24317103148635011</v>
      </c>
      <c r="V45" s="8">
        <f t="shared" si="15"/>
        <v>1</v>
      </c>
    </row>
    <row r="46" spans="14:22" x14ac:dyDescent="0.3">
      <c r="N46">
        <v>42</v>
      </c>
      <c r="O46" s="4">
        <f t="shared" si="8"/>
        <v>0.68850472559713483</v>
      </c>
      <c r="P46" s="5">
        <f t="shared" si="9"/>
        <v>0.12130348405302116</v>
      </c>
      <c r="Q46" s="4">
        <f t="shared" si="10"/>
        <v>0.19019179034984401</v>
      </c>
      <c r="R46" s="5">
        <f t="shared" si="11"/>
        <v>1</v>
      </c>
      <c r="S46" s="7">
        <f t="shared" si="12"/>
        <v>0.58326451978805838</v>
      </c>
      <c r="T46" s="8">
        <f t="shared" si="13"/>
        <v>0.16843880713996917</v>
      </c>
      <c r="U46" s="7">
        <f t="shared" si="14"/>
        <v>0.24829667307197245</v>
      </c>
      <c r="V46" s="8">
        <f t="shared" si="15"/>
        <v>1</v>
      </c>
    </row>
    <row r="47" spans="14:22" x14ac:dyDescent="0.3">
      <c r="N47">
        <v>43</v>
      </c>
      <c r="O47" s="4">
        <f t="shared" si="8"/>
        <v>0.68241343199237203</v>
      </c>
      <c r="P47" s="5">
        <f t="shared" si="9"/>
        <v>0.12333746647468224</v>
      </c>
      <c r="Q47" s="4">
        <f t="shared" si="10"/>
        <v>0.19424910153294572</v>
      </c>
      <c r="R47" s="5">
        <f t="shared" si="11"/>
        <v>1</v>
      </c>
      <c r="S47" s="7">
        <f t="shared" si="12"/>
        <v>0.57582554773943262</v>
      </c>
      <c r="T47" s="8">
        <f t="shared" si="13"/>
        <v>0.1707868511284284</v>
      </c>
      <c r="U47" s="7">
        <f t="shared" si="14"/>
        <v>0.25338760113213898</v>
      </c>
      <c r="V47" s="8">
        <f t="shared" si="15"/>
        <v>1</v>
      </c>
    </row>
    <row r="48" spans="14:22" x14ac:dyDescent="0.3">
      <c r="N48">
        <v>44</v>
      </c>
      <c r="O48" s="4">
        <f t="shared" si="8"/>
        <v>0.6763760288786983</v>
      </c>
      <c r="P48" s="5">
        <f t="shared" si="9"/>
        <v>0.12533788639630239</v>
      </c>
      <c r="Q48" s="4">
        <f t="shared" si="10"/>
        <v>0.19828608472499931</v>
      </c>
      <c r="R48" s="5">
        <f t="shared" si="11"/>
        <v>1</v>
      </c>
      <c r="S48" s="7">
        <f t="shared" si="12"/>
        <v>0.5684814525490125</v>
      </c>
      <c r="T48" s="8">
        <f t="shared" si="13"/>
        <v>0.17307449668598873</v>
      </c>
      <c r="U48" s="7">
        <f t="shared" si="14"/>
        <v>0.25844405076499877</v>
      </c>
      <c r="V48" s="8">
        <f t="shared" si="15"/>
        <v>1</v>
      </c>
    </row>
    <row r="49" spans="14:22" x14ac:dyDescent="0.3">
      <c r="N49">
        <v>45</v>
      </c>
      <c r="O49" s="4">
        <f t="shared" si="8"/>
        <v>0.67039203947971449</v>
      </c>
      <c r="P49" s="5">
        <f t="shared" si="9"/>
        <v>0.12730511874672668</v>
      </c>
      <c r="Q49" s="4">
        <f t="shared" si="10"/>
        <v>0.20230284177355884</v>
      </c>
      <c r="R49" s="5">
        <f t="shared" si="11"/>
        <v>1</v>
      </c>
      <c r="S49" s="7">
        <f t="shared" si="12"/>
        <v>0.56123102415468651</v>
      </c>
      <c r="T49" s="8">
        <f t="shared" si="13"/>
        <v>0.17530272036882044</v>
      </c>
      <c r="U49" s="7">
        <f t="shared" si="14"/>
        <v>0.26346625547649305</v>
      </c>
      <c r="V49" s="8">
        <f t="shared" si="15"/>
        <v>1</v>
      </c>
    </row>
    <row r="50" spans="14:22" x14ac:dyDescent="0.3">
      <c r="N50">
        <v>46</v>
      </c>
      <c r="O50" s="4">
        <f t="shared" si="8"/>
        <v>0.66446099123712621</v>
      </c>
      <c r="P50" s="5">
        <f t="shared" si="9"/>
        <v>0.12923953474697358</v>
      </c>
      <c r="Q50" s="4">
        <f t="shared" si="10"/>
        <v>0.20629947401590021</v>
      </c>
      <c r="R50" s="5">
        <f t="shared" si="11"/>
        <v>1</v>
      </c>
      <c r="S50" s="7">
        <f t="shared" si="12"/>
        <v>0.55407306792750965</v>
      </c>
      <c r="T50" s="8">
        <f t="shared" si="13"/>
        <v>0.17747248488135126</v>
      </c>
      <c r="U50" s="7">
        <f t="shared" si="14"/>
        <v>0.26845444719113909</v>
      </c>
      <c r="V50" s="8">
        <f t="shared" si="15"/>
        <v>1</v>
      </c>
    </row>
    <row r="51" spans="14:22" x14ac:dyDescent="0.3">
      <c r="N51">
        <v>47</v>
      </c>
      <c r="O51" s="4">
        <f t="shared" si="8"/>
        <v>0.65858241577342613</v>
      </c>
      <c r="P51" s="5">
        <f t="shared" si="9"/>
        <v>0.13114150194499519</v>
      </c>
      <c r="Q51" s="4">
        <f t="shared" si="10"/>
        <v>0.21027608228157868</v>
      </c>
      <c r="R51" s="5">
        <f t="shared" si="11"/>
        <v>1</v>
      </c>
      <c r="S51" s="7">
        <f t="shared" si="12"/>
        <v>0.5470064044748677</v>
      </c>
      <c r="T51" s="8">
        <f t="shared" si="13"/>
        <v>0.17958473926239249</v>
      </c>
      <c r="U51" s="7">
        <f t="shared" si="14"/>
        <v>0.27340885626273981</v>
      </c>
      <c r="V51" s="8">
        <f t="shared" si="15"/>
        <v>1</v>
      </c>
    </row>
    <row r="52" spans="14:22" x14ac:dyDescent="0.3">
      <c r="N52">
        <v>48</v>
      </c>
      <c r="O52" s="4">
        <f t="shared" si="8"/>
        <v>0.65275584885490479</v>
      </c>
      <c r="P52" s="5">
        <f t="shared" si="9"/>
        <v>0.13301138425012382</v>
      </c>
      <c r="Q52" s="4">
        <f t="shared" si="10"/>
        <v>0.21423276689497139</v>
      </c>
      <c r="R52" s="5">
        <f t="shared" si="11"/>
        <v>1</v>
      </c>
      <c r="S52" s="7">
        <f t="shared" si="12"/>
        <v>0.54002986944615317</v>
      </c>
      <c r="T52" s="8">
        <f t="shared" si="13"/>
        <v>0.181640419068825</v>
      </c>
      <c r="U52" s="7">
        <f t="shared" si="14"/>
        <v>0.27832971148502184</v>
      </c>
      <c r="V52" s="8">
        <f t="shared" si="15"/>
        <v>1</v>
      </c>
    </row>
    <row r="53" spans="14:22" x14ac:dyDescent="0.3">
      <c r="N53">
        <v>49</v>
      </c>
      <c r="O53" s="4">
        <f t="shared" si="8"/>
        <v>0.64698083035499132</v>
      </c>
      <c r="P53" s="5">
        <f t="shared" si="9"/>
        <v>0.13484954196719923</v>
      </c>
      <c r="Q53" s="4">
        <f t="shared" si="10"/>
        <v>0.21816962767780945</v>
      </c>
      <c r="R53" s="5">
        <f t="shared" si="11"/>
        <v>1</v>
      </c>
      <c r="S53" s="7">
        <f t="shared" si="12"/>
        <v>0.53314231334091855</v>
      </c>
      <c r="T53" s="8">
        <f t="shared" si="13"/>
        <v>0.18364044655688072</v>
      </c>
      <c r="U53" s="7">
        <f t="shared" si="14"/>
        <v>0.28321724010220073</v>
      </c>
      <c r="V53" s="8">
        <f t="shared" si="15"/>
        <v>1</v>
      </c>
    </row>
    <row r="54" spans="14:22" x14ac:dyDescent="0.3">
      <c r="N54">
        <v>50</v>
      </c>
      <c r="O54" s="4">
        <f t="shared" si="8"/>
        <v>0.64125690421791592</v>
      </c>
      <c r="P54" s="5">
        <f t="shared" si="9"/>
        <v>0.1366563318303885</v>
      </c>
      <c r="Q54" s="4">
        <f t="shared" si="10"/>
        <v>0.22208676395169558</v>
      </c>
      <c r="R54" s="5">
        <f t="shared" si="11"/>
        <v>1</v>
      </c>
      <c r="S54" s="7">
        <f t="shared" si="12"/>
        <v>0.52634260131947797</v>
      </c>
      <c r="T54" s="8">
        <f t="shared" si="13"/>
        <v>0.18558573086104613</v>
      </c>
      <c r="U54" s="7">
        <f t="shared" si="14"/>
        <v>0.28807166781947591</v>
      </c>
      <c r="V54" s="8">
        <f t="shared" si="15"/>
        <v>1</v>
      </c>
    </row>
    <row r="55" spans="14:22" x14ac:dyDescent="0.3">
      <c r="N55">
        <v>51</v>
      </c>
      <c r="O55" s="4">
        <f t="shared" si="8"/>
        <v>0.63558361842269528</v>
      </c>
      <c r="P55" s="5">
        <f t="shared" si="9"/>
        <v>0.13843210703669417</v>
      </c>
      <c r="Q55" s="4">
        <f t="shared" si="10"/>
        <v>0.22598427454061054</v>
      </c>
      <c r="R55" s="5">
        <f t="shared" si="11"/>
        <v>1</v>
      </c>
      <c r="S55" s="7">
        <f t="shared" si="12"/>
        <v>0.5196296130159217</v>
      </c>
      <c r="T55" s="8">
        <f t="shared" si="13"/>
        <v>0.18747716817062576</v>
      </c>
      <c r="U55" s="7">
        <f t="shared" si="14"/>
        <v>0.29289321881345254</v>
      </c>
      <c r="V55" s="8">
        <f t="shared" si="15"/>
        <v>1</v>
      </c>
    </row>
    <row r="56" spans="14:22" x14ac:dyDescent="0.3">
      <c r="N56">
        <v>52</v>
      </c>
      <c r="O56" s="4">
        <f t="shared" si="8"/>
        <v>0.62996052494743671</v>
      </c>
      <c r="P56" s="5">
        <f t="shared" si="9"/>
        <v>0.14017721727915777</v>
      </c>
      <c r="Q56" s="4">
        <f t="shared" si="10"/>
        <v>0.22986225777340552</v>
      </c>
      <c r="R56" s="5">
        <f t="shared" si="11"/>
        <v>1</v>
      </c>
      <c r="S56" s="7">
        <f t="shared" si="12"/>
        <v>0.51300224235351932</v>
      </c>
      <c r="T56" s="8">
        <f t="shared" si="13"/>
        <v>0.18931564190398575</v>
      </c>
      <c r="U56" s="7">
        <f t="shared" si="14"/>
        <v>0.29768211574249492</v>
      </c>
      <c r="V56" s="8">
        <f t="shared" si="15"/>
        <v>1</v>
      </c>
    </row>
    <row r="57" spans="14:22" x14ac:dyDescent="0.3">
      <c r="N57">
        <v>53</v>
      </c>
      <c r="O57" s="4">
        <f t="shared" si="8"/>
        <v>0.62438717973395652</v>
      </c>
      <c r="P57" s="5">
        <f t="shared" si="9"/>
        <v>0.14189200877976005</v>
      </c>
      <c r="Q57" s="4">
        <f t="shared" si="10"/>
        <v>0.23372081148628343</v>
      </c>
      <c r="R57" s="5">
        <f t="shared" si="11"/>
        <v>1</v>
      </c>
      <c r="S57" s="7">
        <f t="shared" si="12"/>
        <v>0.50645939736247336</v>
      </c>
      <c r="T57" s="8">
        <f t="shared" si="13"/>
        <v>0.19110202288051803</v>
      </c>
      <c r="U57" s="7">
        <f t="shared" si="14"/>
        <v>0.30243857975700861</v>
      </c>
      <c r="V57" s="8">
        <f t="shared" si="15"/>
        <v>1</v>
      </c>
    </row>
    <row r="58" spans="14:22" x14ac:dyDescent="0.3">
      <c r="N58">
        <v>54</v>
      </c>
      <c r="O58" s="4">
        <f t="shared" si="8"/>
        <v>0.61886314265271414</v>
      </c>
      <c r="P58" s="5">
        <f t="shared" si="9"/>
        <v>0.14357682432201846</v>
      </c>
      <c r="Q58" s="4">
        <f t="shared" si="10"/>
        <v>0.2375600330252674</v>
      </c>
      <c r="R58" s="5">
        <f t="shared" si="11"/>
        <v>1</v>
      </c>
      <c r="S58" s="7">
        <f t="shared" si="12"/>
        <v>0.5</v>
      </c>
      <c r="T58" s="8">
        <f t="shared" si="13"/>
        <v>0.19283716949034757</v>
      </c>
      <c r="U58" s="7">
        <f t="shared" si="14"/>
        <v>0.30716283050965243</v>
      </c>
      <c r="V58" s="8">
        <f t="shared" si="15"/>
        <v>1</v>
      </c>
    </row>
    <row r="59" spans="14:22" x14ac:dyDescent="0.3">
      <c r="N59">
        <v>55</v>
      </c>
      <c r="O59" s="4">
        <f t="shared" si="8"/>
        <v>0.6133879774680534</v>
      </c>
      <c r="P59" s="5">
        <f t="shared" si="9"/>
        <v>0.14523200328329089</v>
      </c>
      <c r="Q59" s="4">
        <f t="shared" si="10"/>
        <v>0.24138001924865571</v>
      </c>
      <c r="R59" s="5">
        <f t="shared" si="11"/>
        <v>1</v>
      </c>
      <c r="S59" s="7">
        <f t="shared" si="12"/>
        <v>0.49362298597270349</v>
      </c>
      <c r="T59" s="8">
        <f t="shared" si="13"/>
        <v>0.19452192786181344</v>
      </c>
      <c r="U59" s="7">
        <f t="shared" si="14"/>
        <v>0.31185508616548308</v>
      </c>
      <c r="V59" s="8">
        <f t="shared" si="15"/>
        <v>1</v>
      </c>
    </row>
    <row r="60" spans="14:22" x14ac:dyDescent="0.3">
      <c r="N60">
        <v>56</v>
      </c>
      <c r="O60" s="4">
        <f t="shared" si="8"/>
        <v>0.60796125180375393</v>
      </c>
      <c r="P60" s="5">
        <f t="shared" si="9"/>
        <v>0.14685788166677982</v>
      </c>
      <c r="Q60" s="4">
        <f t="shared" si="10"/>
        <v>0.24518086652946625</v>
      </c>
      <c r="R60" s="5">
        <f t="shared" si="11"/>
        <v>1</v>
      </c>
      <c r="S60" s="7">
        <f t="shared" si="12"/>
        <v>0.48732730456121565</v>
      </c>
      <c r="T60" s="8">
        <f t="shared" si="13"/>
        <v>0.19615713202675522</v>
      </c>
      <c r="U60" s="7">
        <f t="shared" si="14"/>
        <v>0.31651556341202913</v>
      </c>
      <c r="V60" s="8">
        <f t="shared" si="15"/>
        <v>1</v>
      </c>
    </row>
    <row r="61" spans="14:22" x14ac:dyDescent="0.3">
      <c r="N61">
        <v>57</v>
      </c>
      <c r="O61" s="4">
        <f t="shared" si="8"/>
        <v>0.60258253710888554</v>
      </c>
      <c r="P61" s="5">
        <f t="shared" si="9"/>
        <v>0.14845479213324675</v>
      </c>
      <c r="Q61" s="4">
        <f t="shared" si="10"/>
        <v>0.24896267075786771</v>
      </c>
      <c r="R61" s="5">
        <f t="shared" si="11"/>
        <v>1</v>
      </c>
      <c r="S61" s="7">
        <f t="shared" si="12"/>
        <v>0.48111191844707257</v>
      </c>
      <c r="T61" s="8">
        <f t="shared" si="13"/>
        <v>0.19774360408362968</v>
      </c>
      <c r="U61" s="7">
        <f t="shared" si="14"/>
        <v>0.32114447746929775</v>
      </c>
      <c r="V61" s="8">
        <f t="shared" si="15"/>
        <v>1</v>
      </c>
    </row>
    <row r="62" spans="14:22" x14ac:dyDescent="0.3">
      <c r="N62">
        <v>58</v>
      </c>
      <c r="O62" s="4">
        <f t="shared" si="8"/>
        <v>0.59725140862396542</v>
      </c>
      <c r="P62" s="5">
        <f t="shared" si="9"/>
        <v>0.15002306403243593</v>
      </c>
      <c r="Q62" s="4">
        <f t="shared" si="10"/>
        <v>0.25272552734359865</v>
      </c>
      <c r="R62" s="5">
        <f t="shared" si="11"/>
        <v>1</v>
      </c>
      <c r="S62" s="7">
        <f t="shared" si="12"/>
        <v>0.47497580354179947</v>
      </c>
      <c r="T62" s="8">
        <f t="shared" si="13"/>
        <v>0.1992821543584864</v>
      </c>
      <c r="U62" s="7">
        <f t="shared" si="14"/>
        <v>0.32574204209971414</v>
      </c>
      <c r="V62" s="8">
        <f t="shared" si="15"/>
        <v>1</v>
      </c>
    </row>
    <row r="63" spans="14:22" x14ac:dyDescent="0.3">
      <c r="N63">
        <v>59</v>
      </c>
      <c r="O63" s="4">
        <f t="shared" si="8"/>
        <v>0.59196744534741508</v>
      </c>
      <c r="P63" s="5">
        <f t="shared" si="9"/>
        <v>0.15156302343421069</v>
      </c>
      <c r="Q63" s="4">
        <f t="shared" si="10"/>
        <v>0.25646953121837424</v>
      </c>
      <c r="R63" s="5">
        <f t="shared" si="11"/>
        <v>1</v>
      </c>
      <c r="S63" s="7">
        <f t="shared" si="12"/>
        <v>0.4689179488181745</v>
      </c>
      <c r="T63" s="8">
        <f t="shared" si="13"/>
        <v>0.20077358156383363</v>
      </c>
      <c r="U63" s="7">
        <f t="shared" si="14"/>
        <v>0.33030846961799187</v>
      </c>
      <c r="V63" s="8">
        <f t="shared" si="15"/>
        <v>1</v>
      </c>
    </row>
    <row r="64" spans="14:22" x14ac:dyDescent="0.3">
      <c r="N64">
        <v>60</v>
      </c>
      <c r="O64" s="4">
        <f t="shared" si="8"/>
        <v>0.58673023000231328</v>
      </c>
      <c r="P64" s="5">
        <f t="shared" si="9"/>
        <v>0.15307499315940476</v>
      </c>
      <c r="Q64" s="4">
        <f t="shared" si="10"/>
        <v>0.26019477683828196</v>
      </c>
      <c r="R64" s="5">
        <f t="shared" si="11"/>
        <v>1</v>
      </c>
      <c r="S64" s="7">
        <f t="shared" si="12"/>
        <v>0.46293735614364517</v>
      </c>
      <c r="T64" s="8">
        <f t="shared" si="13"/>
        <v>0.20221867295541585</v>
      </c>
      <c r="U64" s="7">
        <f t="shared" si="14"/>
        <v>0.33484397090093898</v>
      </c>
      <c r="V64" s="8">
        <f t="shared" si="15"/>
        <v>1</v>
      </c>
    </row>
    <row r="65" spans="14:22" x14ac:dyDescent="0.3">
      <c r="N65">
        <v>61</v>
      </c>
      <c r="O65" s="4">
        <f t="shared" si="8"/>
        <v>0.58153934900344373</v>
      </c>
      <c r="P65" s="5">
        <f t="shared" si="9"/>
        <v>0.15455929281039205</v>
      </c>
      <c r="Q65" s="4">
        <f t="shared" si="10"/>
        <v>0.26390135818616423</v>
      </c>
      <c r="R65" s="5">
        <f t="shared" si="11"/>
        <v>1</v>
      </c>
      <c r="S65" s="7">
        <f t="shared" si="12"/>
        <v>0.45703304011586998</v>
      </c>
      <c r="T65" s="8">
        <f t="shared" si="13"/>
        <v>0.20361820448693524</v>
      </c>
      <c r="U65" s="7">
        <f t="shared" si="14"/>
        <v>0.33934875539719478</v>
      </c>
      <c r="V65" s="8">
        <f t="shared" si="15"/>
        <v>1</v>
      </c>
    </row>
    <row r="66" spans="14:22" x14ac:dyDescent="0.3">
      <c r="N66">
        <v>62</v>
      </c>
      <c r="O66" s="4">
        <f t="shared" si="8"/>
        <v>0.57639439242463419</v>
      </c>
      <c r="P66" s="5">
        <f t="shared" si="9"/>
        <v>0.15601623880137661</v>
      </c>
      <c r="Q66" s="4">
        <f t="shared" si="10"/>
        <v>0.2675893687739892</v>
      </c>
      <c r="R66" s="5">
        <f t="shared" si="11"/>
        <v>1</v>
      </c>
      <c r="S66" s="7">
        <f t="shared" si="12"/>
        <v>0.45120402790035619</v>
      </c>
      <c r="T66" s="8">
        <f t="shared" si="13"/>
        <v>0.20497294096274032</v>
      </c>
      <c r="U66" s="7">
        <f t="shared" si="14"/>
        <v>0.34382303113690349</v>
      </c>
      <c r="V66" s="8">
        <f t="shared" si="15"/>
        <v>1</v>
      </c>
    </row>
    <row r="67" spans="14:22" x14ac:dyDescent="0.3">
      <c r="N67">
        <v>63</v>
      </c>
      <c r="O67" s="4">
        <f t="shared" si="8"/>
        <v>0.57129495396638363</v>
      </c>
      <c r="P67" s="5">
        <f t="shared" si="9"/>
        <v>0.15744614438840621</v>
      </c>
      <c r="Q67" s="4">
        <f t="shared" si="10"/>
        <v>0.27125890164521016</v>
      </c>
      <c r="R67" s="5">
        <f t="shared" si="11"/>
        <v>1</v>
      </c>
      <c r="S67" s="7">
        <f t="shared" si="12"/>
        <v>0.44544935907016969</v>
      </c>
      <c r="T67" s="8">
        <f t="shared" si="13"/>
        <v>0.20628363618851042</v>
      </c>
      <c r="U67" s="7">
        <f t="shared" si="14"/>
        <v>0.34826700474131989</v>
      </c>
      <c r="V67" s="8">
        <f t="shared" si="15"/>
        <v>1</v>
      </c>
    </row>
    <row r="68" spans="14:22" x14ac:dyDescent="0.3">
      <c r="N68">
        <v>64</v>
      </c>
      <c r="O68" s="4">
        <f t="shared" ref="O68:O99" si="16">1-_xlfn.EXPON.DIST(N68,$O$1,TRUE)</f>
        <v>0.56624063092377785</v>
      </c>
      <c r="P68" s="5">
        <f t="shared" ref="P68:P99" si="17">(1-Q68)-O68</f>
        <v>0.15884931969910876</v>
      </c>
      <c r="Q68" s="4">
        <f t="shared" ref="Q68:Q99" si="18">1-(1-_xlfn.EXPON.DIST(N68,$Q$1,TRUE))</f>
        <v>0.27491004937711339</v>
      </c>
      <c r="R68" s="5">
        <f t="shared" ref="R68:R99" si="19">SUM(O68:Q68)</f>
        <v>1</v>
      </c>
      <c r="S68" s="7">
        <f t="shared" ref="S68:S99" si="20">1-_xlfn.EXPON.DIST(N68,$S$1,TRUE)</f>
        <v>0.43976808544768808</v>
      </c>
      <c r="T68" s="8">
        <f t="shared" ref="T68:T99" si="21">(1-U68)-S68</f>
        <v>0.20755103311996004</v>
      </c>
      <c r="U68" s="7">
        <f t="shared" ref="U68:U99" si="22">1-(1-_xlfn.EXPON.DIST(N68,$U$1,TRUE))</f>
        <v>0.35268088143235188</v>
      </c>
      <c r="V68" s="8">
        <f t="shared" ref="V68:V99" si="23">SUM(S68:U68)</f>
        <v>1</v>
      </c>
    </row>
    <row r="69" spans="14:22" x14ac:dyDescent="0.3">
      <c r="N69">
        <v>65</v>
      </c>
      <c r="O69" s="4">
        <f t="shared" si="16"/>
        <v>0.56123102415468651</v>
      </c>
      <c r="P69" s="5">
        <f t="shared" si="17"/>
        <v>0.16022607176216064</v>
      </c>
      <c r="Q69" s="4">
        <f t="shared" si="18"/>
        <v>0.27854290408315285</v>
      </c>
      <c r="R69" s="5">
        <f t="shared" si="19"/>
        <v>1</v>
      </c>
      <c r="S69" s="7">
        <f t="shared" si="20"/>
        <v>0.4341592709483737</v>
      </c>
      <c r="T69" s="8">
        <f t="shared" si="21"/>
        <v>0.20877586400958936</v>
      </c>
      <c r="U69" s="7">
        <f t="shared" si="22"/>
        <v>0.35706486504203694</v>
      </c>
      <c r="V69" s="8">
        <f t="shared" si="23"/>
        <v>1</v>
      </c>
    </row>
    <row r="70" spans="14:22" x14ac:dyDescent="0.3">
      <c r="N70">
        <v>66</v>
      </c>
      <c r="O70" s="4">
        <f t="shared" si="16"/>
        <v>0.55626573804824353</v>
      </c>
      <c r="P70" s="5">
        <f t="shared" si="17"/>
        <v>0.16157670453648187</v>
      </c>
      <c r="Q70" s="4">
        <f t="shared" si="18"/>
        <v>0.2821575574152746</v>
      </c>
      <c r="R70" s="5">
        <f t="shared" si="19"/>
        <v>1</v>
      </c>
      <c r="S70" s="7">
        <f t="shared" si="20"/>
        <v>0.42862199142653645</v>
      </c>
      <c r="T70" s="8">
        <f t="shared" si="21"/>
        <v>0.20995885055150743</v>
      </c>
      <c r="U70" s="7">
        <f t="shared" si="22"/>
        <v>0.36141915802195612</v>
      </c>
      <c r="V70" s="8">
        <f t="shared" si="23"/>
        <v>1</v>
      </c>
    </row>
    <row r="71" spans="14:22" x14ac:dyDescent="0.3">
      <c r="N71">
        <v>67</v>
      </c>
      <c r="O71" s="4">
        <f t="shared" si="16"/>
        <v>0.5513443804936049</v>
      </c>
      <c r="P71" s="5">
        <f t="shared" si="17"/>
        <v>0.1629015189401658</v>
      </c>
      <c r="Q71" s="4">
        <f t="shared" si="18"/>
        <v>0.2857541005662293</v>
      </c>
      <c r="R71" s="5">
        <f t="shared" si="19"/>
        <v>1</v>
      </c>
      <c r="S71" s="7">
        <f t="shared" si="20"/>
        <v>0.42315533452306686</v>
      </c>
      <c r="T71" s="8">
        <f t="shared" si="21"/>
        <v>0.21110070402435188</v>
      </c>
      <c r="U71" s="7">
        <f t="shared" si="22"/>
        <v>0.36574396145258126</v>
      </c>
      <c r="V71" s="8">
        <f t="shared" si="23"/>
        <v>1</v>
      </c>
    </row>
    <row r="72" spans="14:22" x14ac:dyDescent="0.3">
      <c r="N72">
        <v>68</v>
      </c>
      <c r="O72" s="4">
        <f t="shared" si="16"/>
        <v>0.54646656284898409</v>
      </c>
      <c r="P72" s="5">
        <f t="shared" si="17"/>
        <v>0.16420081287914379</v>
      </c>
      <c r="Q72" s="4">
        <f t="shared" si="18"/>
        <v>0.28933262427187212</v>
      </c>
      <c r="R72" s="5">
        <f t="shared" si="19"/>
        <v>1</v>
      </c>
      <c r="S72" s="7">
        <f t="shared" si="20"/>
        <v>0.41775839951510896</v>
      </c>
      <c r="T72" s="8">
        <f t="shared" si="21"/>
        <v>0.21220212543232753</v>
      </c>
      <c r="U72" s="7">
        <f t="shared" si="22"/>
        <v>0.37003947505256352</v>
      </c>
      <c r="V72" s="8">
        <f t="shared" si="23"/>
        <v>1</v>
      </c>
    </row>
    <row r="73" spans="14:22" x14ac:dyDescent="0.3">
      <c r="N73">
        <v>69</v>
      </c>
      <c r="O73" s="4">
        <f t="shared" si="16"/>
        <v>0.54163189991096039</v>
      </c>
      <c r="P73" s="5">
        <f t="shared" si="17"/>
        <v>0.16547488127558707</v>
      </c>
      <c r="Q73" s="4">
        <f t="shared" si="18"/>
        <v>0.29289321881345254</v>
      </c>
      <c r="R73" s="5">
        <f t="shared" si="19"/>
        <v>1</v>
      </c>
      <c r="S73" s="7">
        <f t="shared" si="20"/>
        <v>0.41243029716765123</v>
      </c>
      <c r="T73" s="8">
        <f t="shared" si="21"/>
        <v>0.21326380564439518</v>
      </c>
      <c r="U73" s="7">
        <f t="shared" si="22"/>
        <v>0.3743058971879536</v>
      </c>
      <c r="V73" s="8">
        <f t="shared" si="23"/>
        <v>1</v>
      </c>
    </row>
    <row r="74" spans="14:22" x14ac:dyDescent="0.3">
      <c r="N74">
        <v>70</v>
      </c>
      <c r="O74" s="4">
        <f t="shared" si="16"/>
        <v>0.53684000988405944</v>
      </c>
      <c r="P74" s="5">
        <f t="shared" si="17"/>
        <v>0.16672401609604892</v>
      </c>
      <c r="Q74" s="4">
        <f t="shared" si="18"/>
        <v>0.29643597401989163</v>
      </c>
      <c r="R74" s="5">
        <f t="shared" si="19"/>
        <v>1</v>
      </c>
      <c r="S74" s="7">
        <f t="shared" si="20"/>
        <v>0.40717014958701081</v>
      </c>
      <c r="T74" s="8">
        <f t="shared" si="21"/>
        <v>0.2142864255316248</v>
      </c>
      <c r="U74" s="7">
        <f t="shared" si="22"/>
        <v>0.37854342488136439</v>
      </c>
      <c r="V74" s="8">
        <f t="shared" si="23"/>
        <v>1</v>
      </c>
    </row>
    <row r="75" spans="14:22" x14ac:dyDescent="0.3">
      <c r="N75">
        <v>71</v>
      </c>
      <c r="O75" s="4">
        <f t="shared" si="16"/>
        <v>0.53209051435060273</v>
      </c>
      <c r="P75" s="5">
        <f t="shared" si="17"/>
        <v>0.16794850637934844</v>
      </c>
      <c r="Q75" s="4">
        <f t="shared" si="18"/>
        <v>0.29996097927004883</v>
      </c>
      <c r="R75" s="5">
        <f t="shared" si="19"/>
        <v>1</v>
      </c>
      <c r="S75" s="7">
        <f t="shared" si="20"/>
        <v>0.40197709007618532</v>
      </c>
      <c r="T75" s="8">
        <f t="shared" si="21"/>
        <v>0.21527065610274632</v>
      </c>
      <c r="U75" s="7">
        <f t="shared" si="22"/>
        <v>0.38275225382106837</v>
      </c>
      <c r="V75" s="8">
        <f t="shared" si="23"/>
        <v>1</v>
      </c>
    </row>
    <row r="76" spans="14:22" x14ac:dyDescent="0.3">
      <c r="N76">
        <v>72</v>
      </c>
      <c r="O76" s="4">
        <f t="shared" si="16"/>
        <v>0.52738303824082333</v>
      </c>
      <c r="P76" s="5">
        <f t="shared" si="17"/>
        <v>0.16914863826420046</v>
      </c>
      <c r="Q76" s="4">
        <f t="shared" si="18"/>
        <v>0.30346832349497621</v>
      </c>
      <c r="R76" s="5">
        <f t="shared" si="19"/>
        <v>1</v>
      </c>
      <c r="S76" s="7">
        <f t="shared" si="20"/>
        <v>0.39685026299204984</v>
      </c>
      <c r="T76" s="8">
        <f t="shared" si="21"/>
        <v>0.21621715863791557</v>
      </c>
      <c r="U76" s="7">
        <f t="shared" si="22"/>
        <v>0.38693257837003459</v>
      </c>
      <c r="V76" s="8">
        <f t="shared" si="23"/>
        <v>1</v>
      </c>
    </row>
    <row r="77" spans="14:22" x14ac:dyDescent="0.3">
      <c r="N77">
        <v>73</v>
      </c>
      <c r="O77" s="4">
        <f t="shared" si="16"/>
        <v>0.52271720980324732</v>
      </c>
      <c r="P77" s="5">
        <f t="shared" si="17"/>
        <v>0.1703246950165902</v>
      </c>
      <c r="Q77" s="4">
        <f t="shared" si="18"/>
        <v>0.30695809518016248</v>
      </c>
      <c r="R77" s="5">
        <f t="shared" si="19"/>
        <v>1</v>
      </c>
      <c r="S77" s="7">
        <f t="shared" si="20"/>
        <v>0.39178882360437672</v>
      </c>
      <c r="T77" s="8">
        <f t="shared" si="21"/>
        <v>0.21712658482071867</v>
      </c>
      <c r="U77" s="7">
        <f t="shared" si="22"/>
        <v>0.39108459157490461</v>
      </c>
      <c r="V77" s="8">
        <f t="shared" si="23"/>
        <v>1</v>
      </c>
    </row>
    <row r="78" spans="14:22" x14ac:dyDescent="0.3">
      <c r="N78">
        <v>74</v>
      </c>
      <c r="O78" s="4">
        <f t="shared" si="16"/>
        <v>0.51809266057533543</v>
      </c>
      <c r="P78" s="5">
        <f t="shared" si="17"/>
        <v>0.17147695705689947</v>
      </c>
      <c r="Q78" s="4">
        <f t="shared" si="18"/>
        <v>0.3104303823677651</v>
      </c>
      <c r="R78" s="5">
        <f t="shared" si="19"/>
        <v>1</v>
      </c>
      <c r="S78" s="7">
        <f t="shared" si="20"/>
        <v>0.38679193795665046</v>
      </c>
      <c r="T78" s="8">
        <f t="shared" si="21"/>
        <v>0.2179995768684424</v>
      </c>
      <c r="U78" s="7">
        <f t="shared" si="22"/>
        <v>0.39520848517490714</v>
      </c>
      <c r="V78" s="8">
        <f t="shared" si="23"/>
        <v>1</v>
      </c>
    </row>
    <row r="79" spans="14:22" x14ac:dyDescent="0.3">
      <c r="N79">
        <v>75</v>
      </c>
      <c r="O79" s="4">
        <f t="shared" si="16"/>
        <v>0.51350902535438636</v>
      </c>
      <c r="P79" s="5">
        <f t="shared" si="17"/>
        <v>0.17260570198678171</v>
      </c>
      <c r="Q79" s="4">
        <f t="shared" si="18"/>
        <v>0.31388527265883193</v>
      </c>
      <c r="R79" s="5">
        <f t="shared" si="19"/>
        <v>1</v>
      </c>
      <c r="S79" s="7">
        <f t="shared" si="20"/>
        <v>0.38185878272866081</v>
      </c>
      <c r="T79" s="8">
        <f t="shared" si="21"/>
        <v>0.21883676766062676</v>
      </c>
      <c r="U79" s="7">
        <f t="shared" si="22"/>
        <v>0.39930444961071243</v>
      </c>
      <c r="V79" s="8">
        <f t="shared" si="23"/>
        <v>1</v>
      </c>
    </row>
    <row r="80" spans="14:22" x14ac:dyDescent="0.3">
      <c r="N80">
        <v>76</v>
      </c>
      <c r="O80" s="4">
        <f t="shared" si="16"/>
        <v>0.5089659421686954</v>
      </c>
      <c r="P80" s="5">
        <f t="shared" si="17"/>
        <v>0.17371120461579403</v>
      </c>
      <c r="Q80" s="4">
        <f t="shared" si="18"/>
        <v>0.31732285321551057</v>
      </c>
      <c r="R80" s="5">
        <f t="shared" si="19"/>
        <v>1</v>
      </c>
      <c r="S80" s="7">
        <f t="shared" si="20"/>
        <v>0.37698854510084678</v>
      </c>
      <c r="T80" s="8">
        <f t="shared" si="21"/>
        <v>0.21963878086592636</v>
      </c>
      <c r="U80" s="7">
        <f t="shared" si="22"/>
        <v>0.40337267403322685</v>
      </c>
      <c r="V80" s="8">
        <f t="shared" si="23"/>
        <v>1</v>
      </c>
    </row>
    <row r="81" spans="14:22" x14ac:dyDescent="0.3">
      <c r="N81">
        <v>77</v>
      </c>
      <c r="O81" s="4">
        <f t="shared" si="16"/>
        <v>0.5044630522489707</v>
      </c>
      <c r="P81" s="5">
        <f t="shared" si="17"/>
        <v>0.17479373698778122</v>
      </c>
      <c r="Q81" s="4">
        <f t="shared" si="18"/>
        <v>0.32074321076324808</v>
      </c>
      <c r="R81" s="5">
        <f t="shared" si="19"/>
        <v>1</v>
      </c>
      <c r="S81" s="7">
        <f t="shared" si="20"/>
        <v>0.37218042262037021</v>
      </c>
      <c r="T81" s="8">
        <f t="shared" si="21"/>
        <v>0.22040623106730139</v>
      </c>
      <c r="U81" s="7">
        <f t="shared" si="22"/>
        <v>0.40741334631232839</v>
      </c>
      <c r="V81" s="8">
        <f t="shared" si="23"/>
        <v>1</v>
      </c>
    </row>
    <row r="82" spans="14:22" x14ac:dyDescent="0.3">
      <c r="N82">
        <v>78</v>
      </c>
      <c r="O82" s="4">
        <f t="shared" si="16"/>
        <v>0.5</v>
      </c>
      <c r="P82" s="5">
        <f t="shared" si="17"/>
        <v>0.17585356840702149</v>
      </c>
      <c r="Q82" s="4">
        <f t="shared" si="18"/>
        <v>0.32414643159297851</v>
      </c>
      <c r="R82" s="5">
        <f t="shared" si="19"/>
        <v>1</v>
      </c>
      <c r="S82" s="7">
        <f t="shared" si="20"/>
        <v>0.36743362306889971</v>
      </c>
      <c r="T82" s="8">
        <f t="shared" si="21"/>
        <v>0.22113972388555914</v>
      </c>
      <c r="U82" s="7">
        <f t="shared" si="22"/>
        <v>0.41142665304554116</v>
      </c>
      <c r="V82" s="8">
        <f t="shared" si="23"/>
        <v>1</v>
      </c>
    </row>
    <row r="83" spans="14:22" x14ac:dyDescent="0.3">
      <c r="N83">
        <v>79</v>
      </c>
      <c r="O83" s="4">
        <f t="shared" si="16"/>
        <v>0.49557643297256992</v>
      </c>
      <c r="P83" s="5">
        <f t="shared" si="17"/>
        <v>0.1768909654641303</v>
      </c>
      <c r="Q83" s="4">
        <f t="shared" si="18"/>
        <v>0.32753260156329977</v>
      </c>
      <c r="R83" s="5">
        <f t="shared" si="19"/>
        <v>1</v>
      </c>
      <c r="S83" s="7">
        <f t="shared" si="20"/>
        <v>0.36274736433207821</v>
      </c>
      <c r="T83" s="8">
        <f t="shared" si="21"/>
        <v>0.22183985610126777</v>
      </c>
      <c r="U83" s="7">
        <f t="shared" si="22"/>
        <v>0.41541277956665401</v>
      </c>
      <c r="V83" s="8">
        <f t="shared" si="23"/>
        <v>1</v>
      </c>
    </row>
    <row r="84" spans="14:22" x14ac:dyDescent="0.3">
      <c r="N84">
        <v>80</v>
      </c>
      <c r="O84" s="4">
        <f t="shared" si="16"/>
        <v>0.49119200183563216</v>
      </c>
      <c r="P84" s="5">
        <f t="shared" si="17"/>
        <v>0.17790619206172742</v>
      </c>
      <c r="Q84" s="4">
        <f t="shared" si="18"/>
        <v>0.33090180610264042</v>
      </c>
      <c r="R84" s="5">
        <f t="shared" si="19"/>
        <v>1</v>
      </c>
      <c r="S84" s="7">
        <f t="shared" si="20"/>
        <v>0.3581208742706572</v>
      </c>
      <c r="T84" s="8">
        <f t="shared" si="21"/>
        <v>0.22250721577506483</v>
      </c>
      <c r="U84" s="7">
        <f t="shared" si="22"/>
        <v>0.41937190995427798</v>
      </c>
      <c r="V84" s="8">
        <f t="shared" si="23"/>
        <v>1</v>
      </c>
    </row>
    <row r="85" spans="14:22" x14ac:dyDescent="0.3">
      <c r="N85">
        <v>81</v>
      </c>
      <c r="O85" s="4">
        <f t="shared" si="16"/>
        <v>0.4868463603487172</v>
      </c>
      <c r="P85" s="5">
        <f t="shared" si="17"/>
        <v>0.17889950943986888</v>
      </c>
      <c r="Q85" s="4">
        <f t="shared" si="18"/>
        <v>0.33425413021141392</v>
      </c>
      <c r="R85" s="5">
        <f t="shared" si="19"/>
        <v>1</v>
      </c>
      <c r="S85" s="7">
        <f t="shared" si="20"/>
        <v>0.35355339059327373</v>
      </c>
      <c r="T85" s="8">
        <f t="shared" si="21"/>
        <v>0.22314238236637829</v>
      </c>
      <c r="U85" s="7">
        <f t="shared" si="22"/>
        <v>0.42330422704034798</v>
      </c>
      <c r="V85" s="8">
        <f t="shared" si="23"/>
        <v>1</v>
      </c>
    </row>
    <row r="86" spans="14:22" x14ac:dyDescent="0.3">
      <c r="N86">
        <v>82</v>
      </c>
      <c r="O86" s="4">
        <f t="shared" si="16"/>
        <v>0.48253916533459118</v>
      </c>
      <c r="P86" s="5">
        <f t="shared" si="17"/>
        <v>0.17987117620124482</v>
      </c>
      <c r="Q86" s="4">
        <f t="shared" si="18"/>
        <v>0.337589658464164</v>
      </c>
      <c r="R86" s="5">
        <f t="shared" si="19"/>
        <v>1</v>
      </c>
      <c r="S86" s="7">
        <f t="shared" si="20"/>
        <v>0.34904416073085065</v>
      </c>
      <c r="T86" s="8">
        <f t="shared" si="21"/>
        <v>0.22374592685058459</v>
      </c>
      <c r="U86" s="7">
        <f t="shared" si="22"/>
        <v>0.42720991241856476</v>
      </c>
      <c r="V86" s="8">
        <f t="shared" si="23"/>
        <v>1</v>
      </c>
    </row>
    <row r="87" spans="14:22" x14ac:dyDescent="0.3">
      <c r="N87">
        <v>83</v>
      </c>
      <c r="O87" s="4">
        <f t="shared" si="16"/>
        <v>0.47827007665215571</v>
      </c>
      <c r="P87" s="5">
        <f t="shared" si="17"/>
        <v>0.18082144833614655</v>
      </c>
      <c r="Q87" s="4">
        <f t="shared" si="18"/>
        <v>0.34090847501169774</v>
      </c>
      <c r="R87" s="5">
        <f t="shared" si="19"/>
        <v>1</v>
      </c>
      <c r="S87" s="7">
        <f t="shared" si="20"/>
        <v>0.34459244171259751</v>
      </c>
      <c r="T87" s="8">
        <f t="shared" si="21"/>
        <v>0.22431841183462053</v>
      </c>
      <c r="U87" s="7">
        <f t="shared" si="22"/>
        <v>0.43108914645278196</v>
      </c>
      <c r="V87" s="8">
        <f t="shared" si="23"/>
        <v>1</v>
      </c>
    </row>
    <row r="88" spans="14:22" x14ac:dyDescent="0.3">
      <c r="N88">
        <v>84</v>
      </c>
      <c r="O88" s="4">
        <f t="shared" si="16"/>
        <v>0.47403875716958588</v>
      </c>
      <c r="P88" s="5">
        <f t="shared" si="17"/>
        <v>0.18175057924720517</v>
      </c>
      <c r="Q88" s="4">
        <f t="shared" si="18"/>
        <v>0.34421066358320895</v>
      </c>
      <c r="R88" s="5">
        <f t="shared" si="19"/>
        <v>1</v>
      </c>
      <c r="S88" s="7">
        <f t="shared" si="20"/>
        <v>0.34019750004359439</v>
      </c>
      <c r="T88" s="8">
        <f t="shared" si="21"/>
        <v>0.22486039167107053</v>
      </c>
      <c r="U88" s="7">
        <f t="shared" si="22"/>
        <v>0.43494210828533508</v>
      </c>
      <c r="V88" s="8">
        <f t="shared" si="23"/>
        <v>1</v>
      </c>
    </row>
    <row r="89" spans="14:22" x14ac:dyDescent="0.3">
      <c r="N89">
        <v>85</v>
      </c>
      <c r="O89" s="4">
        <f t="shared" si="16"/>
        <v>0.46984487273770714</v>
      </c>
      <c r="P89" s="5">
        <f t="shared" si="17"/>
        <v>0.18265881977390275</v>
      </c>
      <c r="Q89" s="4">
        <f t="shared" si="18"/>
        <v>0.34749630748839011</v>
      </c>
      <c r="R89" s="5">
        <f t="shared" si="19"/>
        <v>1</v>
      </c>
      <c r="S89" s="7">
        <f t="shared" si="20"/>
        <v>0.33585861158393582</v>
      </c>
      <c r="T89" s="8">
        <f t="shared" si="21"/>
        <v>0.22537241257075069</v>
      </c>
      <c r="U89" s="7">
        <f t="shared" si="22"/>
        <v>0.43876897584531349</v>
      </c>
      <c r="V89" s="8">
        <f t="shared" si="23"/>
        <v>1</v>
      </c>
    </row>
    <row r="90" spans="14:22" x14ac:dyDescent="0.3">
      <c r="N90">
        <v>86</v>
      </c>
      <c r="O90" s="4">
        <f t="shared" si="16"/>
        <v>0.46568809216360785</v>
      </c>
      <c r="P90" s="5">
        <f t="shared" si="17"/>
        <v>0.18354641821685735</v>
      </c>
      <c r="Q90" s="4">
        <f t="shared" si="18"/>
        <v>0.3507654896195348</v>
      </c>
      <c r="R90" s="5">
        <f t="shared" si="19"/>
        <v>1</v>
      </c>
      <c r="S90" s="7">
        <f t="shared" si="20"/>
        <v>0.33157506142941762</v>
      </c>
      <c r="T90" s="8">
        <f t="shared" si="21"/>
        <v>0.22585501271380426</v>
      </c>
      <c r="U90" s="7">
        <f t="shared" si="22"/>
        <v>0.44256992585677812</v>
      </c>
      <c r="V90" s="8">
        <f t="shared" si="23"/>
        <v>1</v>
      </c>
    </row>
    <row r="91" spans="14:22" x14ac:dyDescent="0.3">
      <c r="N91">
        <v>87</v>
      </c>
      <c r="O91" s="4">
        <f t="shared" si="16"/>
        <v>0.46156808718448428</v>
      </c>
      <c r="P91" s="5">
        <f t="shared" si="17"/>
        <v>0.18441362036188735</v>
      </c>
      <c r="Q91" s="4">
        <f t="shared" si="18"/>
        <v>0.35401829245362837</v>
      </c>
      <c r="R91" s="5">
        <f t="shared" si="19"/>
        <v>1</v>
      </c>
      <c r="S91" s="7">
        <f t="shared" si="20"/>
        <v>0.32734614379374338</v>
      </c>
      <c r="T91" s="8">
        <f t="shared" si="21"/>
        <v>0.22630872235933464</v>
      </c>
      <c r="U91" s="7">
        <f t="shared" si="22"/>
        <v>0.44634513384692198</v>
      </c>
      <c r="V91" s="8">
        <f t="shared" si="23"/>
        <v>1</v>
      </c>
    </row>
    <row r="92" spans="14:22" x14ac:dyDescent="0.3">
      <c r="N92">
        <v>88</v>
      </c>
      <c r="O92" s="4">
        <f t="shared" si="16"/>
        <v>0.45748453244171772</v>
      </c>
      <c r="P92" s="5">
        <f t="shared" si="17"/>
        <v>0.18526066950385334</v>
      </c>
      <c r="Q92" s="4">
        <f t="shared" si="18"/>
        <v>0.35725479805442895</v>
      </c>
      <c r="R92" s="5">
        <f t="shared" si="19"/>
        <v>1</v>
      </c>
      <c r="S92" s="7">
        <f t="shared" si="20"/>
        <v>0.32317116189223505</v>
      </c>
      <c r="T92" s="8">
        <f t="shared" si="21"/>
        <v>0.22673406395358864</v>
      </c>
      <c r="U92" s="7">
        <f t="shared" si="22"/>
        <v>0.45009477415417631</v>
      </c>
      <c r="V92" s="8">
        <f t="shared" si="23"/>
        <v>1</v>
      </c>
    </row>
    <row r="93" spans="14:22" x14ac:dyDescent="0.3">
      <c r="N93">
        <v>89</v>
      </c>
      <c r="O93" s="4">
        <f t="shared" si="16"/>
        <v>0.45343710545518079</v>
      </c>
      <c r="P93" s="5">
        <f t="shared" si="17"/>
        <v>0.18608780647028111</v>
      </c>
      <c r="Q93" s="4">
        <f t="shared" si="18"/>
        <v>0.3604750880745381</v>
      </c>
      <c r="R93" s="5">
        <f t="shared" si="19"/>
        <v>1</v>
      </c>
      <c r="S93" s="7">
        <f t="shared" si="20"/>
        <v>0.31904942782702617</v>
      </c>
      <c r="T93" s="8">
        <f t="shared" si="21"/>
        <v>0.227131552236713</v>
      </c>
      <c r="U93" s="7">
        <f t="shared" si="22"/>
        <v>0.45381901993626084</v>
      </c>
      <c r="V93" s="8">
        <f t="shared" si="23"/>
        <v>1</v>
      </c>
    </row>
    <row r="94" spans="14:22" x14ac:dyDescent="0.3">
      <c r="N94">
        <v>90</v>
      </c>
      <c r="O94" s="4">
        <f t="shared" si="16"/>
        <v>0.44942548659777093</v>
      </c>
      <c r="P94" s="5">
        <f t="shared" si="17"/>
        <v>0.1868952696447691</v>
      </c>
      <c r="Q94" s="4">
        <f t="shared" si="18"/>
        <v>0.36367924375745997</v>
      </c>
      <c r="R94" s="5">
        <f t="shared" si="19"/>
        <v>1</v>
      </c>
      <c r="S94" s="7">
        <f t="shared" si="20"/>
        <v>0.31498026247371835</v>
      </c>
      <c r="T94" s="8">
        <f t="shared" si="21"/>
        <v>0.2275016943481003</v>
      </c>
      <c r="U94" s="7">
        <f t="shared" si="22"/>
        <v>0.45751804317818134</v>
      </c>
      <c r="V94" s="8">
        <f t="shared" si="23"/>
        <v>1</v>
      </c>
    </row>
    <row r="95" spans="14:22" x14ac:dyDescent="0.3">
      <c r="N95">
        <v>91</v>
      </c>
      <c r="O95" s="4">
        <f t="shared" si="16"/>
        <v>0.44544935907016969</v>
      </c>
      <c r="P95" s="5">
        <f t="shared" si="17"/>
        <v>0.18768329499017844</v>
      </c>
      <c r="Q95" s="4">
        <f t="shared" si="18"/>
        <v>0.36686734593965187</v>
      </c>
      <c r="R95" s="5">
        <f t="shared" si="19"/>
        <v>1</v>
      </c>
      <c r="S95" s="7">
        <f t="shared" si="20"/>
        <v>0.31096299536948546</v>
      </c>
      <c r="T95" s="8">
        <f t="shared" si="21"/>
        <v>0.22784498993034386</v>
      </c>
      <c r="U95" s="7">
        <f t="shared" si="22"/>
        <v>0.46119201470017068</v>
      </c>
      <c r="V95" s="8">
        <f t="shared" si="23"/>
        <v>1</v>
      </c>
    </row>
    <row r="96" spans="14:22" x14ac:dyDescent="0.3">
      <c r="N96">
        <v>92</v>
      </c>
      <c r="O96" s="4">
        <f t="shared" si="16"/>
        <v>0.44150840887582443</v>
      </c>
      <c r="P96" s="5">
        <f t="shared" si="17"/>
        <v>0.18845211607161205</v>
      </c>
      <c r="Q96" s="4">
        <f t="shared" si="18"/>
        <v>0.37003947505256352</v>
      </c>
      <c r="R96" s="5">
        <f t="shared" si="19"/>
        <v>1</v>
      </c>
      <c r="S96" s="7">
        <f t="shared" si="20"/>
        <v>0.30699696460260273</v>
      </c>
      <c r="T96" s="8">
        <f t="shared" si="21"/>
        <v>0.22816193123181927</v>
      </c>
      <c r="U96" s="7">
        <f t="shared" si="22"/>
        <v>0.464841104165578</v>
      </c>
      <c r="V96" s="8">
        <f t="shared" si="23"/>
        <v>1</v>
      </c>
    </row>
    <row r="97" spans="14:22" x14ac:dyDescent="0.3">
      <c r="N97">
        <v>93</v>
      </c>
      <c r="O97" s="4">
        <f t="shared" si="16"/>
        <v>0.4376023247961518</v>
      </c>
      <c r="P97" s="5">
        <f t="shared" si="17"/>
        <v>0.1892019640791831</v>
      </c>
      <c r="Q97" s="4">
        <f t="shared" si="18"/>
        <v>0.3731957111246651</v>
      </c>
      <c r="R97" s="5">
        <f t="shared" si="19"/>
        <v>1</v>
      </c>
      <c r="S97" s="7">
        <f t="shared" si="20"/>
        <v>0.30308151670338623</v>
      </c>
      <c r="T97" s="8">
        <f t="shared" si="21"/>
        <v>0.22845300320791018</v>
      </c>
      <c r="U97" s="7">
        <f t="shared" si="22"/>
        <v>0.46846548008870359</v>
      </c>
      <c r="V97" s="8">
        <f t="shared" si="23"/>
        <v>1</v>
      </c>
    </row>
    <row r="98" spans="14:22" x14ac:dyDescent="0.3">
      <c r="N98">
        <v>94</v>
      </c>
      <c r="O98" s="4">
        <f t="shared" si="16"/>
        <v>0.43373079836596184</v>
      </c>
      <c r="P98" s="5">
        <f t="shared" si="17"/>
        <v>0.18993306785057007</v>
      </c>
      <c r="Q98" s="4">
        <f t="shared" si="18"/>
        <v>0.37633613378346809</v>
      </c>
      <c r="R98" s="5">
        <f t="shared" si="19"/>
        <v>1</v>
      </c>
      <c r="S98" s="7">
        <f t="shared" si="20"/>
        <v>0.29921600653652258</v>
      </c>
      <c r="T98" s="8">
        <f t="shared" si="21"/>
        <v>0.22871868362089742</v>
      </c>
      <c r="U98" s="7">
        <f t="shared" si="22"/>
        <v>0.47206530984257999</v>
      </c>
      <c r="V98" s="8">
        <f t="shared" si="23"/>
        <v>1</v>
      </c>
    </row>
    <row r="99" spans="14:22" x14ac:dyDescent="0.3">
      <c r="N99">
        <v>95</v>
      </c>
      <c r="O99" s="4">
        <f t="shared" si="16"/>
        <v>0.42989352384909663</v>
      </c>
      <c r="P99" s="5">
        <f t="shared" si="17"/>
        <v>0.19064565389337051</v>
      </c>
      <c r="Q99" s="4">
        <f t="shared" si="18"/>
        <v>0.37946082225753286</v>
      </c>
      <c r="R99" s="5">
        <f t="shared" si="19"/>
        <v>1</v>
      </c>
      <c r="S99" s="7">
        <f t="shared" si="20"/>
        <v>0.29539979719477238</v>
      </c>
      <c r="T99" s="8">
        <f t="shared" si="21"/>
        <v>0.22895944313852423</v>
      </c>
      <c r="U99" s="7">
        <f t="shared" si="22"/>
        <v>0.47564075966670338</v>
      </c>
      <c r="V99" s="8">
        <f t="shared" si="23"/>
        <v>1</v>
      </c>
    </row>
    <row r="100" spans="14:22" x14ac:dyDescent="0.3">
      <c r="N100">
        <v>96</v>
      </c>
      <c r="O100" s="4">
        <f t="shared" ref="O100:O124" si="24">1-_xlfn.EXPON.DIST(N100,$O$1,TRUE)</f>
        <v>0.42609019821428729</v>
      </c>
      <c r="P100" s="5">
        <f t="shared" ref="P100:P124" si="25">(1-Q100)-O100</f>
        <v>0.19133994640724494</v>
      </c>
      <c r="Q100" s="4">
        <f t="shared" ref="Q100:Q124" si="26">1-(1-_xlfn.EXPON.DIST(N100,$Q$1,TRUE))</f>
        <v>0.38256985537846777</v>
      </c>
      <c r="R100" s="5">
        <f t="shared" ref="R100:R124" si="27">SUM(O100:Q100)</f>
        <v>1</v>
      </c>
      <c r="S100" s="7">
        <f t="shared" ref="S100:S124" si="28">1-_xlfn.EXPON.DIST(N100,$S$1,TRUE)</f>
        <v>0.29163225989402919</v>
      </c>
      <c r="T100" s="8">
        <f t="shared" ref="T100:T124" si="29">(1-U100)-S100</f>
        <v>0.22917574543126273</v>
      </c>
      <c r="U100" s="7">
        <f t="shared" ref="U100:U124" si="30">1-(1-_xlfn.EXPON.DIST(N100,$U$1,TRUE))</f>
        <v>0.47919199467470808</v>
      </c>
      <c r="V100" s="8">
        <f t="shared" ref="V100:V124" si="31">SUM(S100:U100)</f>
        <v>1</v>
      </c>
    </row>
    <row r="101" spans="14:22" x14ac:dyDescent="0.3">
      <c r="N101">
        <v>97</v>
      </c>
      <c r="O101" s="4">
        <f t="shared" si="24"/>
        <v>0.42232052111122353</v>
      </c>
      <c r="P101" s="5">
        <f t="shared" si="25"/>
        <v>0.19201616730585847</v>
      </c>
      <c r="Q101" s="4">
        <f t="shared" si="26"/>
        <v>0.385663311582918</v>
      </c>
      <c r="R101" s="5">
        <f t="shared" si="27"/>
        <v>1</v>
      </c>
      <c r="S101" s="7">
        <f t="shared" si="28"/>
        <v>0.28791277386971625</v>
      </c>
      <c r="T101" s="8">
        <f t="shared" si="29"/>
        <v>0.22936804726829085</v>
      </c>
      <c r="U101" s="7">
        <f t="shared" si="30"/>
        <v>0.48271917886199289</v>
      </c>
      <c r="V101" s="8">
        <f t="shared" si="31"/>
        <v>1</v>
      </c>
    </row>
    <row r="102" spans="14:22" x14ac:dyDescent="0.3">
      <c r="N102">
        <v>98</v>
      </c>
      <c r="O102" s="4">
        <f t="shared" si="24"/>
        <v>0.41858419484683407</v>
      </c>
      <c r="P102" s="5">
        <f t="shared" si="25"/>
        <v>0.19267453623862107</v>
      </c>
      <c r="Q102" s="4">
        <f t="shared" si="26"/>
        <v>0.38874126891454486</v>
      </c>
      <c r="R102" s="5">
        <f t="shared" si="27"/>
        <v>1</v>
      </c>
      <c r="S102" s="7">
        <f t="shared" si="28"/>
        <v>0.28424072627450625</v>
      </c>
      <c r="T102" s="8">
        <f t="shared" si="29"/>
        <v>0.22953679861219989</v>
      </c>
      <c r="U102" s="7">
        <f t="shared" si="30"/>
        <v>0.48622247511329386</v>
      </c>
      <c r="V102" s="8">
        <f t="shared" si="31"/>
        <v>1</v>
      </c>
    </row>
    <row r="103" spans="14:22" x14ac:dyDescent="0.3">
      <c r="N103">
        <v>99</v>
      </c>
      <c r="O103" s="4">
        <f t="shared" si="24"/>
        <v>0.41488092436177848</v>
      </c>
      <c r="P103" s="5">
        <f t="shared" si="25"/>
        <v>0.19331527061222742</v>
      </c>
      <c r="Q103" s="4">
        <f t="shared" si="26"/>
        <v>0.3918038050259941</v>
      </c>
      <c r="R103" s="5">
        <f t="shared" si="27"/>
        <v>1</v>
      </c>
      <c r="S103" s="7">
        <f t="shared" si="28"/>
        <v>0.28061551207734325</v>
      </c>
      <c r="T103" s="8">
        <f t="shared" si="29"/>
        <v>0.22968244271245009</v>
      </c>
      <c r="U103" s="7">
        <f t="shared" si="30"/>
        <v>0.48970204521020666</v>
      </c>
      <c r="V103" s="8">
        <f t="shared" si="31"/>
        <v>1</v>
      </c>
    </row>
    <row r="104" spans="14:22" x14ac:dyDescent="0.3">
      <c r="N104">
        <v>100</v>
      </c>
      <c r="O104" s="4">
        <f t="shared" si="24"/>
        <v>0.41121041720714546</v>
      </c>
      <c r="P104" s="5">
        <f t="shared" si="25"/>
        <v>0.1939385856119995</v>
      </c>
      <c r="Q104" s="4">
        <f t="shared" si="26"/>
        <v>0.39485099718085503</v>
      </c>
      <c r="R104" s="5">
        <f t="shared" si="27"/>
        <v>1</v>
      </c>
      <c r="S104" s="7">
        <f t="shared" si="28"/>
        <v>0.27703653396375483</v>
      </c>
      <c r="T104" s="8">
        <f t="shared" si="29"/>
        <v>0.22980541619758799</v>
      </c>
      <c r="U104" s="7">
        <f t="shared" si="30"/>
        <v>0.49315804983865719</v>
      </c>
      <c r="V104" s="8">
        <f t="shared" si="31"/>
        <v>1</v>
      </c>
    </row>
    <row r="105" spans="14:22" x14ac:dyDescent="0.3">
      <c r="N105">
        <v>101</v>
      </c>
      <c r="O105" s="4">
        <f t="shared" si="24"/>
        <v>0.40757238352135883</v>
      </c>
      <c r="P105" s="5">
        <f t="shared" si="25"/>
        <v>0.19454469422303078</v>
      </c>
      <c r="Q105" s="4">
        <f t="shared" si="26"/>
        <v>0.39788292225561039</v>
      </c>
      <c r="R105" s="5">
        <f t="shared" si="27"/>
        <v>1</v>
      </c>
      <c r="S105" s="7">
        <f t="shared" si="28"/>
        <v>0.27350320223743396</v>
      </c>
      <c r="T105" s="8">
        <f t="shared" si="29"/>
        <v>0.22990614916624363</v>
      </c>
      <c r="U105" s="7">
        <f t="shared" si="30"/>
        <v>0.4965906485963224</v>
      </c>
      <c r="V105" s="8">
        <f t="shared" si="31"/>
        <v>1</v>
      </c>
    </row>
    <row r="106" spans="14:22" x14ac:dyDescent="0.3">
      <c r="N106">
        <v>102</v>
      </c>
      <c r="O106" s="4">
        <f t="shared" si="24"/>
        <v>0.40396653600728638</v>
      </c>
      <c r="P106" s="5">
        <f t="shared" si="25"/>
        <v>0.1951338072511386</v>
      </c>
      <c r="Q106" s="4">
        <f t="shared" si="26"/>
        <v>0.40089965674157502</v>
      </c>
      <c r="R106" s="5">
        <f t="shared" si="27"/>
        <v>1</v>
      </c>
      <c r="S106" s="7">
        <f t="shared" si="28"/>
        <v>0.27001493472307647</v>
      </c>
      <c r="T106" s="8">
        <f t="shared" si="29"/>
        <v>0.22998506527692353</v>
      </c>
      <c r="U106" s="7">
        <f t="shared" si="30"/>
        <v>0.5</v>
      </c>
      <c r="V106" s="8">
        <f t="shared" si="31"/>
        <v>1</v>
      </c>
    </row>
    <row r="107" spans="14:22" x14ac:dyDescent="0.3">
      <c r="N107">
        <v>103</v>
      </c>
      <c r="O107" s="4">
        <f t="shared" si="24"/>
        <v>0.4003925899095524</v>
      </c>
      <c r="P107" s="5">
        <f t="shared" si="25"/>
        <v>0.19570613334362141</v>
      </c>
      <c r="Q107" s="4">
        <f t="shared" si="26"/>
        <v>0.40390127674682619</v>
      </c>
      <c r="R107" s="5">
        <f t="shared" si="27"/>
        <v>1</v>
      </c>
      <c r="S107" s="7">
        <f t="shared" si="28"/>
        <v>0.26657115667045939</v>
      </c>
      <c r="T107" s="8">
        <f t="shared" si="29"/>
        <v>0.23004258183661119</v>
      </c>
      <c r="U107" s="7">
        <f t="shared" si="30"/>
        <v>0.50338626149292942</v>
      </c>
      <c r="V107" s="8">
        <f t="shared" si="31"/>
        <v>1</v>
      </c>
    </row>
    <row r="108" spans="14:22" x14ac:dyDescent="0.3">
      <c r="N108">
        <v>104</v>
      </c>
      <c r="O108" s="4">
        <f t="shared" si="24"/>
        <v>0.39685026299204995</v>
      </c>
      <c r="P108" s="5">
        <f t="shared" si="25"/>
        <v>0.19626187900982661</v>
      </c>
      <c r="Q108" s="4">
        <f t="shared" si="26"/>
        <v>0.40688785799812344</v>
      </c>
      <c r="R108" s="5">
        <f t="shared" si="27"/>
        <v>1</v>
      </c>
      <c r="S108" s="7">
        <f t="shared" si="28"/>
        <v>0.26317130065973893</v>
      </c>
      <c r="T108" s="8">
        <f t="shared" si="29"/>
        <v>0.23007910988819935</v>
      </c>
      <c r="U108" s="7">
        <f t="shared" si="30"/>
        <v>0.50674958945206172</v>
      </c>
      <c r="V108" s="8">
        <f t="shared" si="31"/>
        <v>1</v>
      </c>
    </row>
    <row r="109" spans="14:22" x14ac:dyDescent="0.3">
      <c r="N109">
        <v>105</v>
      </c>
      <c r="O109" s="4">
        <f t="shared" si="24"/>
        <v>0.39333927551565273</v>
      </c>
      <c r="P109" s="5">
        <f t="shared" si="25"/>
        <v>0.19680124864152793</v>
      </c>
      <c r="Q109" s="4">
        <f t="shared" si="26"/>
        <v>0.40985947584281934</v>
      </c>
      <c r="R109" s="5">
        <f t="shared" si="27"/>
        <v>1</v>
      </c>
      <c r="S109" s="7">
        <f t="shared" si="28"/>
        <v>0.25981480650796085</v>
      </c>
      <c r="T109" s="8">
        <f t="shared" si="29"/>
        <v>0.23009505429675725</v>
      </c>
      <c r="U109" s="7">
        <f t="shared" si="30"/>
        <v>0.5100901391952819</v>
      </c>
      <c r="V109" s="8">
        <f t="shared" si="31"/>
        <v>1</v>
      </c>
    </row>
    <row r="110" spans="14:22" x14ac:dyDescent="0.3">
      <c r="N110">
        <v>106</v>
      </c>
      <c r="O110" s="4">
        <f t="shared" si="24"/>
        <v>0.38985935021612406</v>
      </c>
      <c r="P110" s="5">
        <f t="shared" si="25"/>
        <v>0.19732444453311582</v>
      </c>
      <c r="Q110" s="4">
        <f t="shared" si="26"/>
        <v>0.41281620525076013</v>
      </c>
      <c r="R110" s="5">
        <f t="shared" si="27"/>
        <v>1</v>
      </c>
      <c r="S110" s="7">
        <f t="shared" si="28"/>
        <v>0.25650112117675961</v>
      </c>
      <c r="T110" s="8">
        <f t="shared" si="29"/>
        <v>0.23009081383465979</v>
      </c>
      <c r="U110" s="7">
        <f t="shared" si="30"/>
        <v>0.5134080649885806</v>
      </c>
      <c r="V110" s="8">
        <f t="shared" si="31"/>
        <v>1</v>
      </c>
    </row>
    <row r="111" spans="14:22" x14ac:dyDescent="0.3">
      <c r="N111">
        <v>107</v>
      </c>
      <c r="O111" s="4">
        <f t="shared" si="24"/>
        <v>0.38641021228222139</v>
      </c>
      <c r="P111" s="5">
        <f t="shared" si="25"/>
        <v>0.19783166690160148</v>
      </c>
      <c r="Q111" s="4">
        <f t="shared" si="26"/>
        <v>0.41575812081617713</v>
      </c>
      <c r="R111" s="5">
        <f t="shared" si="27"/>
        <v>1</v>
      </c>
      <c r="S111" s="7">
        <f t="shared" si="28"/>
        <v>0.25322969868123679</v>
      </c>
      <c r="T111" s="8">
        <f t="shared" si="29"/>
        <v>0.23006678126558433</v>
      </c>
      <c r="U111" s="7">
        <f t="shared" si="30"/>
        <v>0.51670352005317888</v>
      </c>
      <c r="V111" s="8">
        <f t="shared" si="31"/>
        <v>1</v>
      </c>
    </row>
    <row r="112" spans="14:22" x14ac:dyDescent="0.3">
      <c r="N112">
        <v>108</v>
      </c>
      <c r="O112" s="4">
        <f t="shared" si="24"/>
        <v>0.38299158933399347</v>
      </c>
      <c r="P112" s="5">
        <f t="shared" si="25"/>
        <v>0.19832311390643786</v>
      </c>
      <c r="Q112" s="4">
        <f t="shared" si="26"/>
        <v>0.41868529675956867</v>
      </c>
      <c r="R112" s="5">
        <f t="shared" si="27"/>
        <v>1</v>
      </c>
      <c r="S112" s="7">
        <f t="shared" si="28"/>
        <v>0.25</v>
      </c>
      <c r="T112" s="8">
        <f t="shared" si="29"/>
        <v>0.23002334342739661</v>
      </c>
      <c r="U112" s="7">
        <f t="shared" si="30"/>
        <v>0.51997665657260339</v>
      </c>
      <c r="V112" s="8">
        <f t="shared" si="31"/>
        <v>1</v>
      </c>
    </row>
    <row r="113" spans="14:22" x14ac:dyDescent="0.3">
      <c r="N113">
        <v>109</v>
      </c>
      <c r="O113" s="4">
        <f t="shared" si="24"/>
        <v>0.37960321140127173</v>
      </c>
      <c r="P113" s="5">
        <f t="shared" si="25"/>
        <v>0.19879898166915555</v>
      </c>
      <c r="Q113" s="4">
        <f t="shared" si="26"/>
        <v>0.42159780692957272</v>
      </c>
      <c r="R113" s="5">
        <f t="shared" si="27"/>
        <v>1</v>
      </c>
      <c r="S113" s="7">
        <f t="shared" si="28"/>
        <v>0.24681149298635174</v>
      </c>
      <c r="T113" s="8">
        <f t="shared" si="29"/>
        <v>0.22996088131393411</v>
      </c>
      <c r="U113" s="7">
        <f t="shared" si="30"/>
        <v>0.52322762569971415</v>
      </c>
      <c r="V113" s="8">
        <f t="shared" si="31"/>
        <v>1</v>
      </c>
    </row>
    <row r="114" spans="14:22" x14ac:dyDescent="0.3">
      <c r="N114">
        <v>110</v>
      </c>
      <c r="O114" s="4">
        <f t="shared" si="24"/>
        <v>0.37624481090234918</v>
      </c>
      <c r="P114" s="5">
        <f t="shared" si="25"/>
        <v>0.19925946429282093</v>
      </c>
      <c r="Q114" s="4">
        <f t="shared" si="26"/>
        <v>0.42449572480482989</v>
      </c>
      <c r="R114" s="5">
        <f t="shared" si="27"/>
        <v>1</v>
      </c>
      <c r="S114" s="7">
        <f t="shared" si="28"/>
        <v>0.24366365228060782</v>
      </c>
      <c r="T114" s="8">
        <f t="shared" si="29"/>
        <v>0.22987977015570693</v>
      </c>
      <c r="U114" s="7">
        <f t="shared" si="30"/>
        <v>0.52645657756368525</v>
      </c>
      <c r="V114" s="8">
        <f t="shared" si="31"/>
        <v>1</v>
      </c>
    </row>
    <row r="115" spans="14:22" x14ac:dyDescent="0.3">
      <c r="N115">
        <v>111</v>
      </c>
      <c r="O115" s="4">
        <f t="shared" si="24"/>
        <v>0.37291612262285057</v>
      </c>
      <c r="P115" s="5">
        <f t="shared" si="25"/>
        <v>0.19970475388131215</v>
      </c>
      <c r="Q115" s="4">
        <f t="shared" si="26"/>
        <v>0.42737912349583729</v>
      </c>
      <c r="R115" s="5">
        <f t="shared" si="27"/>
        <v>1</v>
      </c>
      <c r="S115" s="7">
        <f t="shared" si="28"/>
        <v>0.24055595922353634</v>
      </c>
      <c r="T115" s="8">
        <f t="shared" si="29"/>
        <v>0.22978037949952623</v>
      </c>
      <c r="U115" s="7">
        <f t="shared" si="30"/>
        <v>0.52966366127693743</v>
      </c>
      <c r="V115" s="8">
        <f t="shared" si="31"/>
        <v>1</v>
      </c>
    </row>
    <row r="116" spans="14:22" x14ac:dyDescent="0.3">
      <c r="N116">
        <v>112</v>
      </c>
      <c r="O116" s="4">
        <f t="shared" si="24"/>
        <v>0.36961688369478751</v>
      </c>
      <c r="P116" s="5">
        <f t="shared" si="25"/>
        <v>0.20013504055841991</v>
      </c>
      <c r="Q116" s="4">
        <f t="shared" si="26"/>
        <v>0.43024807574679258</v>
      </c>
      <c r="R116" s="5">
        <f t="shared" si="27"/>
        <v>1</v>
      </c>
      <c r="S116" s="7">
        <f t="shared" si="28"/>
        <v>0.23748790177089973</v>
      </c>
      <c r="T116" s="8">
        <f t="shared" si="29"/>
        <v>0.22966307328707625</v>
      </c>
      <c r="U116" s="7">
        <f t="shared" si="30"/>
        <v>0.53284902494202402</v>
      </c>
      <c r="V116" s="8">
        <f t="shared" si="31"/>
        <v>1</v>
      </c>
    </row>
    <row r="117" spans="14:22" x14ac:dyDescent="0.3">
      <c r="N117">
        <v>113</v>
      </c>
      <c r="O117" s="4">
        <f t="shared" si="24"/>
        <v>0.3663468335758</v>
      </c>
      <c r="P117" s="5">
        <f t="shared" si="25"/>
        <v>0.20055051248677025</v>
      </c>
      <c r="Q117" s="4">
        <f t="shared" si="26"/>
        <v>0.43310265393742975</v>
      </c>
      <c r="R117" s="5">
        <f t="shared" si="27"/>
        <v>1</v>
      </c>
      <c r="S117" s="7">
        <f t="shared" si="28"/>
        <v>0.23445897440908725</v>
      </c>
      <c r="T117" s="8">
        <f t="shared" si="29"/>
        <v>0.22952820993244227</v>
      </c>
      <c r="U117" s="7">
        <f t="shared" si="30"/>
        <v>0.53601281565847048</v>
      </c>
      <c r="V117" s="8">
        <f t="shared" si="31"/>
        <v>1</v>
      </c>
    </row>
    <row r="118" spans="14:22" x14ac:dyDescent="0.3">
      <c r="N118">
        <v>114</v>
      </c>
      <c r="O118" s="4">
        <f t="shared" si="24"/>
        <v>0.36310571402858138</v>
      </c>
      <c r="P118" s="5">
        <f t="shared" si="25"/>
        <v>0.20095135588657353</v>
      </c>
      <c r="Q118" s="4">
        <f t="shared" si="26"/>
        <v>0.43594293008484508</v>
      </c>
      <c r="R118" s="5">
        <f t="shared" si="27"/>
        <v>1</v>
      </c>
      <c r="S118" s="7">
        <f t="shared" si="28"/>
        <v>0.23146867807182259</v>
      </c>
      <c r="T118" s="8">
        <f t="shared" si="29"/>
        <v>0.22937614239861015</v>
      </c>
      <c r="U118" s="7">
        <f t="shared" si="30"/>
        <v>0.53915517952956726</v>
      </c>
      <c r="V118" s="8">
        <f t="shared" si="31"/>
        <v>1</v>
      </c>
    </row>
    <row r="119" spans="14:22" x14ac:dyDescent="0.3">
      <c r="N119">
        <v>115</v>
      </c>
      <c r="O119" s="4">
        <f t="shared" si="24"/>
        <v>0.35989326910048469</v>
      </c>
      <c r="P119" s="5">
        <f t="shared" si="25"/>
        <v>0.20133775505420182</v>
      </c>
      <c r="Q119" s="4">
        <f t="shared" si="26"/>
        <v>0.43876897584531349</v>
      </c>
      <c r="R119" s="5">
        <f t="shared" si="27"/>
        <v>1</v>
      </c>
      <c r="S119" s="7">
        <f t="shared" si="28"/>
        <v>0.22851652005793499</v>
      </c>
      <c r="T119" s="8">
        <f t="shared" si="29"/>
        <v>0.22920721827294777</v>
      </c>
      <c r="U119" s="7">
        <f t="shared" si="30"/>
        <v>0.54227626166911724</v>
      </c>
      <c r="V119" s="8">
        <f t="shared" si="31"/>
        <v>1</v>
      </c>
    </row>
    <row r="120" spans="14:22" x14ac:dyDescent="0.3">
      <c r="N120">
        <v>116</v>
      </c>
      <c r="O120" s="4">
        <f t="shared" si="24"/>
        <v>0.35670924510331081</v>
      </c>
      <c r="P120" s="5">
        <f t="shared" si="25"/>
        <v>0.201709892380592</v>
      </c>
      <c r="Q120" s="4">
        <f t="shared" si="26"/>
        <v>0.44158086251609718</v>
      </c>
      <c r="R120" s="5">
        <f t="shared" si="27"/>
        <v>1</v>
      </c>
      <c r="S120" s="7">
        <f t="shared" si="28"/>
        <v>0.2256020139501782</v>
      </c>
      <c r="T120" s="8">
        <f t="shared" si="29"/>
        <v>0.22902177984168559</v>
      </c>
      <c r="U120" s="7">
        <f t="shared" si="30"/>
        <v>0.5453762062081362</v>
      </c>
      <c r="V120" s="8">
        <f t="shared" si="31"/>
        <v>1</v>
      </c>
    </row>
    <row r="121" spans="14:22" x14ac:dyDescent="0.3">
      <c r="N121">
        <v>117</v>
      </c>
      <c r="O121" s="4">
        <f t="shared" si="24"/>
        <v>0.35355339059327395</v>
      </c>
      <c r="P121" s="5">
        <f t="shared" si="25"/>
        <v>0.20206794836948239</v>
      </c>
      <c r="Q121" s="4">
        <f t="shared" si="26"/>
        <v>0.44437866103724366</v>
      </c>
      <c r="R121" s="5">
        <f t="shared" si="27"/>
        <v>1</v>
      </c>
      <c r="S121" s="7">
        <f t="shared" si="28"/>
        <v>0.2227246795350849</v>
      </c>
      <c r="T121" s="8">
        <f t="shared" si="29"/>
        <v>0.22882016416340512</v>
      </c>
      <c r="U121" s="7">
        <f t="shared" si="30"/>
        <v>0.54845515630150998</v>
      </c>
      <c r="V121" s="8">
        <f t="shared" si="31"/>
        <v>1</v>
      </c>
    </row>
    <row r="122" spans="14:22" x14ac:dyDescent="0.3">
      <c r="N122">
        <v>118</v>
      </c>
      <c r="O122" s="4">
        <f t="shared" si="24"/>
        <v>0.35042545635114475</v>
      </c>
      <c r="P122" s="5">
        <f t="shared" si="25"/>
        <v>0.20241210165547951</v>
      </c>
      <c r="Q122" s="4">
        <f t="shared" si="26"/>
        <v>0.44716244199337574</v>
      </c>
      <c r="R122" s="5">
        <f t="shared" si="27"/>
        <v>1</v>
      </c>
      <c r="S122" s="7">
        <f t="shared" si="28"/>
        <v>0.21988404272384421</v>
      </c>
      <c r="T122" s="8">
        <f t="shared" si="29"/>
        <v>0.22860270314155184</v>
      </c>
      <c r="U122" s="7">
        <f t="shared" si="30"/>
        <v>0.55151325413460395</v>
      </c>
      <c r="V122" s="8">
        <f t="shared" si="31"/>
        <v>1</v>
      </c>
    </row>
    <row r="123" spans="14:22" x14ac:dyDescent="0.3">
      <c r="N123">
        <v>119</v>
      </c>
      <c r="O123" s="4">
        <f t="shared" si="24"/>
        <v>0.34732519536257056</v>
      </c>
      <c r="P123" s="5">
        <f t="shared" si="25"/>
        <v>0.20274252902195689</v>
      </c>
      <c r="Q123" s="4">
        <f t="shared" si="26"/>
        <v>0.44993227561547255</v>
      </c>
      <c r="R123" s="5">
        <f t="shared" si="27"/>
        <v>1</v>
      </c>
      <c r="S123" s="7">
        <f t="shared" si="28"/>
        <v>0.21707963547418685</v>
      </c>
      <c r="T123" s="8">
        <f t="shared" si="29"/>
        <v>0.22836972359598284</v>
      </c>
      <c r="U123" s="7">
        <f t="shared" si="30"/>
        <v>0.55455064092983031</v>
      </c>
      <c r="V123" s="8">
        <f t="shared" si="31"/>
        <v>1</v>
      </c>
    </row>
    <row r="124" spans="14:22" x14ac:dyDescent="0.3">
      <c r="N124">
        <v>120</v>
      </c>
      <c r="O124" s="4">
        <f t="shared" si="24"/>
        <v>0.34425236279856741</v>
      </c>
      <c r="P124" s="5">
        <f t="shared" si="25"/>
        <v>0.20305940541879197</v>
      </c>
      <c r="Q124" s="4">
        <f t="shared" si="26"/>
        <v>0.45268823178264062</v>
      </c>
      <c r="R124" s="5">
        <f t="shared" si="27"/>
        <v>1</v>
      </c>
      <c r="S124" s="7">
        <f t="shared" si="28"/>
        <v>0.21431099571326828</v>
      </c>
      <c r="T124" s="8">
        <f t="shared" si="29"/>
        <v>0.2281215473335626</v>
      </c>
      <c r="U124" s="7">
        <f t="shared" si="30"/>
        <v>0.55756745695316912</v>
      </c>
      <c r="V124" s="8">
        <f t="shared" si="31"/>
        <v>1</v>
      </c>
    </row>
  </sheetData>
  <mergeCells count="2">
    <mergeCell ref="O2:R2"/>
    <mergeCell ref="S2:V2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C6:F9"/>
  <sheetViews>
    <sheetView workbookViewId="0">
      <selection activeCell="D12" sqref="D12"/>
    </sheetView>
  </sheetViews>
  <sheetFormatPr defaultRowHeight="14.4" x14ac:dyDescent="0.3"/>
  <cols>
    <col min="4" max="4" width="28.88671875" bestFit="1" customWidth="1"/>
    <col min="5" max="5" width="11.6640625" bestFit="1" customWidth="1"/>
  </cols>
  <sheetData>
    <row r="6" spans="3:6" x14ac:dyDescent="0.3">
      <c r="E6" t="s">
        <v>7</v>
      </c>
      <c r="F6" t="s">
        <v>8</v>
      </c>
    </row>
    <row r="7" spans="3:6" x14ac:dyDescent="0.3">
      <c r="C7" t="s">
        <v>10</v>
      </c>
      <c r="D7" t="s">
        <v>15</v>
      </c>
      <c r="E7">
        <v>500</v>
      </c>
      <c r="F7">
        <v>80</v>
      </c>
    </row>
    <row r="8" spans="3:6" x14ac:dyDescent="0.3">
      <c r="C8" t="s">
        <v>11</v>
      </c>
      <c r="D8" t="s">
        <v>16</v>
      </c>
      <c r="E8">
        <v>50</v>
      </c>
      <c r="F8">
        <v>70</v>
      </c>
    </row>
    <row r="9" spans="3:6" x14ac:dyDescent="0.3">
      <c r="C9" t="s">
        <v>12</v>
      </c>
      <c r="D9" t="s">
        <v>17</v>
      </c>
      <c r="E9">
        <v>30</v>
      </c>
      <c r="F9">
        <v>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D5:F7"/>
  <sheetViews>
    <sheetView workbookViewId="0">
      <selection activeCell="E6" sqref="E6:F7"/>
    </sheetView>
  </sheetViews>
  <sheetFormatPr defaultRowHeight="14.4" x14ac:dyDescent="0.3"/>
  <cols>
    <col min="5" max="5" width="11.6640625" bestFit="1" customWidth="1"/>
    <col min="6" max="6" width="11.109375" bestFit="1" customWidth="1"/>
  </cols>
  <sheetData>
    <row r="5" spans="4:6" x14ac:dyDescent="0.3">
      <c r="E5" t="s">
        <v>7</v>
      </c>
      <c r="F5" t="s">
        <v>8</v>
      </c>
    </row>
    <row r="6" spans="4:6" x14ac:dyDescent="0.3">
      <c r="D6" t="s">
        <v>10</v>
      </c>
      <c r="E6">
        <v>0.8</v>
      </c>
      <c r="F6">
        <v>0.7</v>
      </c>
    </row>
    <row r="7" spans="4:6" x14ac:dyDescent="0.3">
      <c r="D7" t="s">
        <v>11</v>
      </c>
      <c r="E7">
        <v>0.5</v>
      </c>
      <c r="F7">
        <v>0.4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2:T130"/>
  <sheetViews>
    <sheetView topLeftCell="A3" workbookViewId="0">
      <selection activeCell="I5" sqref="I5"/>
    </sheetView>
  </sheetViews>
  <sheetFormatPr defaultRowHeight="14.4" x14ac:dyDescent="0.3"/>
  <cols>
    <col min="2" max="2" width="21.88671875" bestFit="1" customWidth="1"/>
    <col min="11" max="11" width="14.6640625" bestFit="1" customWidth="1"/>
    <col min="13" max="13" width="12.6640625" bestFit="1" customWidth="1"/>
    <col min="14" max="14" width="14.6640625" customWidth="1"/>
    <col min="16" max="16" width="12.6640625" bestFit="1" customWidth="1"/>
    <col min="17" max="17" width="14.6640625" bestFit="1" customWidth="1"/>
    <col min="19" max="19" width="14.6640625" bestFit="1" customWidth="1"/>
    <col min="20" max="20" width="15.21875" customWidth="1"/>
  </cols>
  <sheetData>
    <row r="2" spans="1:20" x14ac:dyDescent="0.3">
      <c r="K2" s="3" t="s">
        <v>18</v>
      </c>
      <c r="L2">
        <f>Cost!E7</f>
        <v>500</v>
      </c>
      <c r="N2" s="3" t="s">
        <v>18</v>
      </c>
      <c r="O2">
        <f>Cost!F7</f>
        <v>80</v>
      </c>
    </row>
    <row r="3" spans="1:20" x14ac:dyDescent="0.3">
      <c r="K3" s="3" t="s">
        <v>19</v>
      </c>
      <c r="L3">
        <f>Cost!E8</f>
        <v>50</v>
      </c>
      <c r="N3" s="3" t="s">
        <v>19</v>
      </c>
      <c r="O3">
        <f>Cost!F8</f>
        <v>70</v>
      </c>
    </row>
    <row r="4" spans="1:20" x14ac:dyDescent="0.3">
      <c r="K4" s="3" t="s">
        <v>20</v>
      </c>
      <c r="L4">
        <f>Cost!E9</f>
        <v>30</v>
      </c>
      <c r="N4" s="3" t="s">
        <v>20</v>
      </c>
      <c r="O4">
        <f>Cost!F9</f>
        <v>30</v>
      </c>
    </row>
    <row r="6" spans="1:20" x14ac:dyDescent="0.3">
      <c r="K6" s="10">
        <f t="shared" ref="K6:P6" si="0">SUMIF($B$10:$B$130,1,K10:K130)</f>
        <v>37232.016601008712</v>
      </c>
      <c r="L6" s="10">
        <f t="shared" si="0"/>
        <v>821.81897084656146</v>
      </c>
      <c r="M6" s="10">
        <f t="shared" si="0"/>
        <v>902.98762143153976</v>
      </c>
      <c r="N6" s="10">
        <f t="shared" si="0"/>
        <v>4945.4012762942393</v>
      </c>
      <c r="O6" s="10">
        <f t="shared" si="0"/>
        <v>1466.6957331024523</v>
      </c>
      <c r="P6" s="10">
        <f t="shared" si="0"/>
        <v>1146.8906357743238</v>
      </c>
      <c r="Q6" s="11">
        <f>SUMIF($B$10:$B$130,1,Q10:Q130)/12</f>
        <v>4.9642688801344965</v>
      </c>
      <c r="R6" s="11">
        <f>SUMIF($B$10:$B$130,1,R10:R130)/12</f>
        <v>0.68484914237213468</v>
      </c>
      <c r="S6" s="11">
        <f>SUMIF($B$10:$B$130,1,S10:S130)/12</f>
        <v>3.6060217639645504</v>
      </c>
      <c r="T6" s="11">
        <f>SUMIF($B$10:$B$130,1,T10:T130)/12</f>
        <v>0.69842653957259626</v>
      </c>
    </row>
    <row r="7" spans="1:20" x14ac:dyDescent="0.3">
      <c r="C7" s="23" t="s">
        <v>21</v>
      </c>
      <c r="D7" s="20"/>
      <c r="E7" s="20"/>
      <c r="F7" s="20"/>
      <c r="G7" s="20"/>
      <c r="H7" s="20"/>
      <c r="I7" s="20"/>
      <c r="J7" s="20"/>
      <c r="K7" s="22" t="s">
        <v>22</v>
      </c>
      <c r="L7" s="20"/>
      <c r="M7" s="20"/>
      <c r="N7" s="20"/>
      <c r="O7" s="20"/>
      <c r="P7" s="20"/>
      <c r="Q7" s="24" t="s">
        <v>23</v>
      </c>
      <c r="R7" s="20"/>
      <c r="S7" s="20"/>
      <c r="T7" s="20"/>
    </row>
    <row r="8" spans="1:20" x14ac:dyDescent="0.3">
      <c r="C8" s="19" t="s">
        <v>7</v>
      </c>
      <c r="D8" s="20"/>
      <c r="E8" s="20"/>
      <c r="F8" s="20"/>
      <c r="G8" s="21" t="s">
        <v>8</v>
      </c>
      <c r="H8" s="20"/>
      <c r="I8" s="20"/>
      <c r="J8" s="20"/>
      <c r="K8" s="19" t="s">
        <v>7</v>
      </c>
      <c r="L8" s="20"/>
      <c r="M8" s="20"/>
      <c r="N8" s="21" t="s">
        <v>8</v>
      </c>
      <c r="O8" s="20"/>
      <c r="P8" s="20"/>
      <c r="Q8" s="19" t="s">
        <v>7</v>
      </c>
      <c r="R8" s="20"/>
      <c r="S8" s="21" t="s">
        <v>8</v>
      </c>
      <c r="T8" s="20"/>
    </row>
    <row r="9" spans="1:20" s="16" customFormat="1" ht="43.2" customHeight="1" x14ac:dyDescent="0.3">
      <c r="A9" s="16" t="s">
        <v>24</v>
      </c>
      <c r="B9" s="16" t="s">
        <v>25</v>
      </c>
      <c r="C9" s="15" t="s">
        <v>26</v>
      </c>
      <c r="D9" s="15" t="s">
        <v>27</v>
      </c>
      <c r="E9" s="15" t="s">
        <v>28</v>
      </c>
      <c r="F9" s="15" t="s">
        <v>29</v>
      </c>
      <c r="G9" s="17" t="s">
        <v>30</v>
      </c>
      <c r="H9" s="17" t="s">
        <v>31</v>
      </c>
      <c r="I9" s="17" t="s">
        <v>32</v>
      </c>
      <c r="J9" s="17" t="s">
        <v>33</v>
      </c>
      <c r="K9" s="15" t="s">
        <v>34</v>
      </c>
      <c r="L9" s="15" t="s">
        <v>35</v>
      </c>
      <c r="M9" s="15" t="s">
        <v>36</v>
      </c>
      <c r="N9" s="15" t="s">
        <v>37</v>
      </c>
      <c r="O9" s="15" t="s">
        <v>38</v>
      </c>
      <c r="P9" s="15" t="s">
        <v>39</v>
      </c>
      <c r="Q9" s="15" t="s">
        <v>40</v>
      </c>
      <c r="R9" s="15" t="s">
        <v>41</v>
      </c>
      <c r="S9" s="15" t="s">
        <v>42</v>
      </c>
      <c r="T9" s="15" t="s">
        <v>43</v>
      </c>
    </row>
    <row r="10" spans="1:20" x14ac:dyDescent="0.3">
      <c r="A10">
        <f>Efficacy!N4</f>
        <v>0</v>
      </c>
      <c r="B10">
        <f>IF(A10&lt;=General!$B$2*12,1,0)</f>
        <v>1</v>
      </c>
      <c r="C10" s="2">
        <f>Efficacy!O4</f>
        <v>1</v>
      </c>
      <c r="D10" s="2">
        <f>Efficacy!P4</f>
        <v>0</v>
      </c>
      <c r="E10" s="2">
        <f>Efficacy!Q4</f>
        <v>0</v>
      </c>
      <c r="F10" s="2">
        <f>Efficacy!R4</f>
        <v>1</v>
      </c>
      <c r="G10" s="2">
        <f>Efficacy!S4</f>
        <v>1</v>
      </c>
      <c r="H10" s="2">
        <f>Efficacy!T4</f>
        <v>0</v>
      </c>
      <c r="I10" s="2">
        <f>Efficacy!U4</f>
        <v>0</v>
      </c>
      <c r="J10" s="2">
        <f>Efficacy!V4</f>
        <v>1</v>
      </c>
      <c r="K10" s="9">
        <f t="shared" ref="K10:K41" si="1">$L$2*C10</f>
        <v>500</v>
      </c>
      <c r="L10" s="9">
        <f t="shared" ref="L10:L41" si="2">$L$3*D10</f>
        <v>0</v>
      </c>
      <c r="M10" s="9">
        <f t="shared" ref="M10:M41" si="3">$L$4*E10</f>
        <v>0</v>
      </c>
      <c r="N10" s="9">
        <f t="shared" ref="N10:N41" si="4">$O$2*G10</f>
        <v>80</v>
      </c>
      <c r="O10" s="9">
        <f t="shared" ref="O10:O41" si="5">$O$3*H10</f>
        <v>0</v>
      </c>
      <c r="P10" s="9">
        <f t="shared" ref="P10:P41" si="6">$O$4*I10</f>
        <v>0</v>
      </c>
      <c r="Q10" s="1">
        <f>C10*Utilities!$E$6</f>
        <v>0.8</v>
      </c>
      <c r="R10" s="1">
        <f>D10*Utilities!$E$7</f>
        <v>0</v>
      </c>
      <c r="S10" s="1">
        <f>G10*Utilities!$F$6</f>
        <v>0.7</v>
      </c>
      <c r="T10" s="1">
        <f>H10*Utilities!$F$7</f>
        <v>0</v>
      </c>
    </row>
    <row r="11" spans="1:20" x14ac:dyDescent="0.3">
      <c r="A11">
        <f>Efficacy!N5</f>
        <v>1</v>
      </c>
      <c r="B11">
        <f>IF(A11&lt;=General!$B$2*12,1,0)</f>
        <v>1</v>
      </c>
      <c r="C11" s="2">
        <f>Efficacy!O5</f>
        <v>0.99115286594513974</v>
      </c>
      <c r="D11" s="2">
        <f>Efficacy!P5</f>
        <v>3.8369215937460455E-3</v>
      </c>
      <c r="E11" s="2">
        <f>Efficacy!Q5</f>
        <v>5.0102124611142163E-3</v>
      </c>
      <c r="F11" s="2">
        <f>Efficacy!R5</f>
        <v>1</v>
      </c>
      <c r="G11" s="2">
        <f>Efficacy!S5</f>
        <v>0.98724597194540686</v>
      </c>
      <c r="H11" s="2">
        <f>Efficacy!T5</f>
        <v>5.9815050687344051E-3</v>
      </c>
      <c r="I11" s="2">
        <f>Efficacy!U5</f>
        <v>6.772522985858731E-3</v>
      </c>
      <c r="J11" s="2">
        <f>Efficacy!V5</f>
        <v>1</v>
      </c>
      <c r="K11" s="9">
        <f t="shared" si="1"/>
        <v>495.57643297256988</v>
      </c>
      <c r="L11" s="9">
        <f t="shared" si="2"/>
        <v>0.19184607968730227</v>
      </c>
      <c r="M11" s="9">
        <f t="shared" si="3"/>
        <v>0.15030637383342649</v>
      </c>
      <c r="N11" s="9">
        <f t="shared" si="4"/>
        <v>78.979677755632551</v>
      </c>
      <c r="O11" s="9">
        <f t="shared" si="5"/>
        <v>0.41870535481140836</v>
      </c>
      <c r="P11" s="9">
        <f t="shared" si="6"/>
        <v>0.20317568957576193</v>
      </c>
      <c r="Q11" s="1">
        <f>C11*Utilities!$E$6</f>
        <v>0.79292229275611181</v>
      </c>
      <c r="R11" s="1">
        <f>D11*Utilities!$E$7</f>
        <v>1.9184607968730227E-3</v>
      </c>
      <c r="S11" s="1">
        <f>G11*Utilities!$F$6</f>
        <v>0.69107218036178475</v>
      </c>
      <c r="T11" s="1">
        <f>H11*Utilities!$F$7</f>
        <v>2.3926020274937622E-3</v>
      </c>
    </row>
    <row r="12" spans="1:20" x14ac:dyDescent="0.3">
      <c r="A12">
        <f>Efficacy!N6</f>
        <v>2</v>
      </c>
      <c r="B12">
        <f>IF(A12&lt;=General!$B$2*12,1,0)</f>
        <v>1</v>
      </c>
      <c r="C12" s="2">
        <f>Efficacy!O6</f>
        <v>0.98238400367126411</v>
      </c>
      <c r="D12" s="2">
        <f>Efficacy!P6</f>
        <v>7.6206736354130777E-3</v>
      </c>
      <c r="E12" s="2">
        <f>Efficacy!Q6</f>
        <v>9.9953226933228168E-3</v>
      </c>
      <c r="F12" s="2">
        <f>Efficacy!R6</f>
        <v>1</v>
      </c>
      <c r="G12" s="2">
        <f>Efficacy!S6</f>
        <v>0.97465460912243107</v>
      </c>
      <c r="H12" s="2">
        <f>Efficacy!T6</f>
        <v>1.1846211973445486E-2</v>
      </c>
      <c r="I12" s="2">
        <f>Efficacy!U6</f>
        <v>1.3499178904123443E-2</v>
      </c>
      <c r="J12" s="2">
        <f>Efficacy!V6</f>
        <v>1</v>
      </c>
      <c r="K12" s="9">
        <f t="shared" si="1"/>
        <v>491.19200183563203</v>
      </c>
      <c r="L12" s="9">
        <f t="shared" si="2"/>
        <v>0.38103368177065389</v>
      </c>
      <c r="M12" s="9">
        <f t="shared" si="3"/>
        <v>0.2998596807996845</v>
      </c>
      <c r="N12" s="9">
        <f t="shared" si="4"/>
        <v>77.972368729794482</v>
      </c>
      <c r="O12" s="9">
        <f t="shared" si="5"/>
        <v>0.82923483814118404</v>
      </c>
      <c r="P12" s="9">
        <f t="shared" si="6"/>
        <v>0.4049753671237033</v>
      </c>
      <c r="Q12" s="1">
        <f>C12*Utilities!$E$6</f>
        <v>0.78590720293701133</v>
      </c>
      <c r="R12" s="1">
        <f>D12*Utilities!$E$7</f>
        <v>3.8103368177065389E-3</v>
      </c>
      <c r="S12" s="1">
        <f>G12*Utilities!$F$6</f>
        <v>0.68225822638570166</v>
      </c>
      <c r="T12" s="1">
        <f>H12*Utilities!$F$7</f>
        <v>4.738484789378195E-3</v>
      </c>
    </row>
    <row r="13" spans="1:20" x14ac:dyDescent="0.3">
      <c r="A13">
        <f>Efficacy!N7</f>
        <v>3</v>
      </c>
      <c r="B13">
        <f>IF(A13&lt;=General!$B$2*12,1,0)</f>
        <v>1</v>
      </c>
      <c r="C13" s="2">
        <f>Efficacy!O7</f>
        <v>0.97369272069743418</v>
      </c>
      <c r="D13" s="2">
        <f>Efficacy!P7</f>
        <v>1.1351822838439718E-2</v>
      </c>
      <c r="E13" s="2">
        <f>Efficacy!Q7</f>
        <v>1.4955456464126105E-2</v>
      </c>
      <c r="F13" s="2">
        <f>Efficacy!R7</f>
        <v>1</v>
      </c>
      <c r="G13" s="2">
        <f>Efficacy!S7</f>
        <v>0.96222383689414515</v>
      </c>
      <c r="H13" s="2">
        <f>Efficacy!T7</f>
        <v>1.7595884715291166E-2</v>
      </c>
      <c r="I13" s="2">
        <f>Efficacy!U7</f>
        <v>2.0180278390563688E-2</v>
      </c>
      <c r="J13" s="2">
        <f>Efficacy!V7</f>
        <v>1</v>
      </c>
      <c r="K13" s="9">
        <f t="shared" si="1"/>
        <v>486.8463603487171</v>
      </c>
      <c r="L13" s="9">
        <f t="shared" si="2"/>
        <v>0.5675911419219859</v>
      </c>
      <c r="M13" s="9">
        <f t="shared" si="3"/>
        <v>0.44866369392378314</v>
      </c>
      <c r="N13" s="9">
        <f t="shared" si="4"/>
        <v>76.977906951531608</v>
      </c>
      <c r="O13" s="9">
        <f t="shared" si="5"/>
        <v>1.2317119300703816</v>
      </c>
      <c r="P13" s="9">
        <f t="shared" si="6"/>
        <v>0.60540835171691065</v>
      </c>
      <c r="Q13" s="1">
        <f>C13*Utilities!$E$6</f>
        <v>0.77895417655794741</v>
      </c>
      <c r="R13" s="1">
        <f>D13*Utilities!$E$7</f>
        <v>5.675911419219859E-3</v>
      </c>
      <c r="S13" s="1">
        <f>G13*Utilities!$F$6</f>
        <v>0.67355668582590156</v>
      </c>
      <c r="T13" s="1">
        <f>H13*Utilities!$F$7</f>
        <v>7.0383538861164665E-3</v>
      </c>
    </row>
    <row r="14" spans="1:20" x14ac:dyDescent="0.3">
      <c r="A14">
        <f>Efficacy!N8</f>
        <v>4</v>
      </c>
      <c r="B14">
        <f>IF(A14&lt;=General!$B$2*12,1,0)</f>
        <v>1</v>
      </c>
      <c r="C14" s="2">
        <f>Efficacy!O8</f>
        <v>0.96507833066918236</v>
      </c>
      <c r="D14" s="2">
        <f>Efficacy!P8</f>
        <v>1.5030930419915545E-2</v>
      </c>
      <c r="E14" s="2">
        <f>Efficacy!Q8</f>
        <v>1.9890738910902095E-2</v>
      </c>
      <c r="F14" s="2">
        <f>Efficacy!R8</f>
        <v>1</v>
      </c>
      <c r="G14" s="2">
        <f>Efficacy!S8</f>
        <v>0.94995160708359894</v>
      </c>
      <c r="H14" s="2">
        <f>Efficacy!T8</f>
        <v>2.3232262939239745E-2</v>
      </c>
      <c r="I14" s="2">
        <f>Efficacy!U8</f>
        <v>2.6816129977161318E-2</v>
      </c>
      <c r="J14" s="2">
        <f>Efficacy!V8</f>
        <v>1</v>
      </c>
      <c r="K14" s="9">
        <f t="shared" si="1"/>
        <v>482.53916533459119</v>
      </c>
      <c r="L14" s="9">
        <f t="shared" si="2"/>
        <v>0.75154652099577723</v>
      </c>
      <c r="M14" s="9">
        <f t="shared" si="3"/>
        <v>0.59672216732706285</v>
      </c>
      <c r="N14" s="9">
        <f t="shared" si="4"/>
        <v>75.996128566687915</v>
      </c>
      <c r="O14" s="9">
        <f t="shared" si="5"/>
        <v>1.6262584057467822</v>
      </c>
      <c r="P14" s="9">
        <f t="shared" si="6"/>
        <v>0.80448389931483955</v>
      </c>
      <c r="Q14" s="1">
        <f>C14*Utilities!$E$6</f>
        <v>0.77206266453534589</v>
      </c>
      <c r="R14" s="1">
        <f>D14*Utilities!$E$7</f>
        <v>7.5154652099577723E-3</v>
      </c>
      <c r="S14" s="1">
        <f>G14*Utilities!$F$6</f>
        <v>0.66496612495851926</v>
      </c>
      <c r="T14" s="1">
        <f>H14*Utilities!$F$7</f>
        <v>9.2929051756958977E-3</v>
      </c>
    </row>
    <row r="15" spans="1:20" x14ac:dyDescent="0.3">
      <c r="A15">
        <f>Efficacy!N9</f>
        <v>5</v>
      </c>
      <c r="B15">
        <f>IF(A15&lt;=General!$B$2*12,1,0)</f>
        <v>1</v>
      </c>
      <c r="C15" s="2">
        <f>Efficacy!O9</f>
        <v>0.9565401533043113</v>
      </c>
      <c r="D15" s="2">
        <f>Efficacy!P9</f>
        <v>1.8658552151624597E-2</v>
      </c>
      <c r="E15" s="2">
        <f>Efficacy!Q9</f>
        <v>2.4801294544064101E-2</v>
      </c>
      <c r="F15" s="2">
        <f>Efficacy!R9</f>
        <v>1</v>
      </c>
      <c r="G15" s="2">
        <f>Efficacy!S9</f>
        <v>0.937835897636349</v>
      </c>
      <c r="H15" s="2">
        <f>Efficacy!T9</f>
        <v>2.8757062257293131E-2</v>
      </c>
      <c r="I15" s="2">
        <f>Efficacy!U9</f>
        <v>3.3407040106357866E-2</v>
      </c>
      <c r="J15" s="2">
        <f>Efficacy!V9</f>
        <v>1</v>
      </c>
      <c r="K15" s="9">
        <f t="shared" si="1"/>
        <v>478.27007665215564</v>
      </c>
      <c r="L15" s="9">
        <f t="shared" si="2"/>
        <v>0.93292760758122983</v>
      </c>
      <c r="M15" s="9">
        <f t="shared" si="3"/>
        <v>0.74403883632192302</v>
      </c>
      <c r="N15" s="9">
        <f t="shared" si="4"/>
        <v>75.02687181090792</v>
      </c>
      <c r="O15" s="9">
        <f t="shared" si="5"/>
        <v>2.012994358010519</v>
      </c>
      <c r="P15" s="9">
        <f t="shared" si="6"/>
        <v>1.002211203190736</v>
      </c>
      <c r="Q15" s="1">
        <f>C15*Utilities!$E$6</f>
        <v>0.76523212264344909</v>
      </c>
      <c r="R15" s="1">
        <f>D15*Utilities!$E$7</f>
        <v>9.3292760758122983E-3</v>
      </c>
      <c r="S15" s="1">
        <f>G15*Utilities!$F$6</f>
        <v>0.65648512834544426</v>
      </c>
      <c r="T15" s="1">
        <f>H15*Utilities!$F$7</f>
        <v>1.1502824902917253E-2</v>
      </c>
    </row>
    <row r="16" spans="1:20" x14ac:dyDescent="0.3">
      <c r="A16">
        <f>Efficacy!N10</f>
        <v>6</v>
      </c>
      <c r="B16">
        <f>IF(A16&lt;=General!$B$2*12,1,0)</f>
        <v>1</v>
      </c>
      <c r="C16" s="2">
        <f>Efficacy!O10</f>
        <v>0.94807751433917153</v>
      </c>
      <c r="D16" s="2">
        <f>Efficacy!P10</f>
        <v>2.2235238410626579E-2</v>
      </c>
      <c r="E16" s="2">
        <f>Efficacy!Q10</f>
        <v>2.9687247250201887E-2</v>
      </c>
      <c r="F16" s="2">
        <f>Efficacy!R10</f>
        <v>1</v>
      </c>
      <c r="G16" s="2">
        <f>Efficacy!S10</f>
        <v>0.92587471228729046</v>
      </c>
      <c r="H16" s="2">
        <f>Efficacy!T10</f>
        <v>3.4171974567502761E-2</v>
      </c>
      <c r="I16" s="2">
        <f>Efficacy!U10</f>
        <v>3.9953313145206781E-2</v>
      </c>
      <c r="J16" s="2">
        <f>Efficacy!V10</f>
        <v>1</v>
      </c>
      <c r="K16" s="9">
        <f t="shared" si="1"/>
        <v>474.03875716958578</v>
      </c>
      <c r="L16" s="9">
        <f t="shared" si="2"/>
        <v>1.1117619205313289</v>
      </c>
      <c r="M16" s="9">
        <f t="shared" si="3"/>
        <v>0.89061741750605661</v>
      </c>
      <c r="N16" s="9">
        <f t="shared" si="4"/>
        <v>74.069976982983235</v>
      </c>
      <c r="O16" s="9">
        <f t="shared" si="5"/>
        <v>2.392038219725193</v>
      </c>
      <c r="P16" s="9">
        <f t="shared" si="6"/>
        <v>1.1985993943562034</v>
      </c>
      <c r="Q16" s="1">
        <f>C16*Utilities!$E$6</f>
        <v>0.75846201147133729</v>
      </c>
      <c r="R16" s="1">
        <f>D16*Utilities!$E$7</f>
        <v>1.1117619205313289E-2</v>
      </c>
      <c r="S16" s="1">
        <f>G16*Utilities!$F$6</f>
        <v>0.64811229860110331</v>
      </c>
      <c r="T16" s="1">
        <f>H16*Utilities!$F$7</f>
        <v>1.3668789827001105E-2</v>
      </c>
    </row>
    <row r="17" spans="1:20" x14ac:dyDescent="0.3">
      <c r="A17">
        <f>Efficacy!N11</f>
        <v>7</v>
      </c>
      <c r="B17">
        <f>IF(A17&lt;=General!$B$2*12,1,0)</f>
        <v>1</v>
      </c>
      <c r="C17" s="2">
        <f>Efficacy!O11</f>
        <v>0.93968974547541417</v>
      </c>
      <c r="D17" s="2">
        <f>Efficacy!P11</f>
        <v>2.5761534229378991E-2</v>
      </c>
      <c r="E17" s="2">
        <f>Efficacy!Q11</f>
        <v>3.4548720295206836E-2</v>
      </c>
      <c r="F17" s="2">
        <f>Efficacy!R11</f>
        <v>1</v>
      </c>
      <c r="G17" s="2">
        <f>Efficacy!S11</f>
        <v>0.91406608023173996</v>
      </c>
      <c r="H17" s="2">
        <f>Efficacy!T11</f>
        <v>3.9478668368831737E-2</v>
      </c>
      <c r="I17" s="2">
        <f>Efficacy!U11</f>
        <v>4.6455251399428299E-2</v>
      </c>
      <c r="J17" s="2">
        <f>Efficacy!V11</f>
        <v>1</v>
      </c>
      <c r="K17" s="9">
        <f t="shared" si="1"/>
        <v>469.84487273770708</v>
      </c>
      <c r="L17" s="9">
        <f t="shared" si="2"/>
        <v>1.2880767114689495</v>
      </c>
      <c r="M17" s="9">
        <f t="shared" si="3"/>
        <v>1.0364616088562051</v>
      </c>
      <c r="N17" s="9">
        <f t="shared" si="4"/>
        <v>73.12528641853919</v>
      </c>
      <c r="O17" s="9">
        <f t="shared" si="5"/>
        <v>2.7635067858182216</v>
      </c>
      <c r="P17" s="9">
        <f t="shared" si="6"/>
        <v>1.393657541982849</v>
      </c>
      <c r="Q17" s="1">
        <f>C17*Utilities!$E$6</f>
        <v>0.75175179638033141</v>
      </c>
      <c r="R17" s="1">
        <f>D17*Utilities!$E$7</f>
        <v>1.2880767114689495E-2</v>
      </c>
      <c r="S17" s="1">
        <f>G17*Utilities!$F$6</f>
        <v>0.63984625616221791</v>
      </c>
      <c r="T17" s="1">
        <f>H17*Utilities!$F$7</f>
        <v>1.5791467347532697E-2</v>
      </c>
    </row>
    <row r="18" spans="1:20" x14ac:dyDescent="0.3">
      <c r="A18">
        <f>Efficacy!N12</f>
        <v>8</v>
      </c>
      <c r="B18">
        <f>IF(A18&lt;=General!$B$2*12,1,0)</f>
        <v>1</v>
      </c>
      <c r="C18" s="2">
        <f>Efficacy!O12</f>
        <v>0.93137618432721558</v>
      </c>
      <c r="D18" s="2">
        <f>Efficacy!P12</f>
        <v>2.9237979345401954E-2</v>
      </c>
      <c r="E18" s="2">
        <f>Efficacy!Q12</f>
        <v>3.9385836327382462E-2</v>
      </c>
      <c r="F18" s="2">
        <f>Efficacy!R12</f>
        <v>1</v>
      </c>
      <c r="G18" s="2">
        <f>Efficacy!S12</f>
        <v>0.90240805580071237</v>
      </c>
      <c r="H18" s="2">
        <f>Efficacy!T12</f>
        <v>4.4678789071917024E-2</v>
      </c>
      <c r="I18" s="2">
        <f>Efficacy!U12</f>
        <v>5.2913155127370604E-2</v>
      </c>
      <c r="J18" s="2">
        <f>Efficacy!V12</f>
        <v>1</v>
      </c>
      <c r="K18" s="9">
        <f t="shared" si="1"/>
        <v>465.68809216360779</v>
      </c>
      <c r="L18" s="9">
        <f t="shared" si="2"/>
        <v>1.4618989672700977</v>
      </c>
      <c r="M18" s="9">
        <f t="shared" si="3"/>
        <v>1.1815750898214739</v>
      </c>
      <c r="N18" s="9">
        <f t="shared" si="4"/>
        <v>72.192644464056997</v>
      </c>
      <c r="O18" s="9">
        <f t="shared" si="5"/>
        <v>3.1275152350341919</v>
      </c>
      <c r="P18" s="9">
        <f t="shared" si="6"/>
        <v>1.5873946538211181</v>
      </c>
      <c r="Q18" s="1">
        <f>C18*Utilities!$E$6</f>
        <v>0.74510094746177247</v>
      </c>
      <c r="R18" s="1">
        <f>D18*Utilities!$E$7</f>
        <v>1.4618989672700977E-2</v>
      </c>
      <c r="S18" s="1">
        <f>G18*Utilities!$F$6</f>
        <v>0.63168563906049857</v>
      </c>
      <c r="T18" s="1">
        <f>H18*Utilities!$F$7</f>
        <v>1.787151562876681E-2</v>
      </c>
    </row>
    <row r="19" spans="1:20" x14ac:dyDescent="0.3">
      <c r="A19">
        <f>Efficacy!N13</f>
        <v>9</v>
      </c>
      <c r="B19">
        <f>IF(A19&lt;=General!$B$2*12,1,0)</f>
        <v>1</v>
      </c>
      <c r="C19" s="2">
        <f>Efficacy!O13</f>
        <v>0.92313617436896855</v>
      </c>
      <c r="D19" s="2">
        <f>Efficacy!P13</f>
        <v>3.2665108250493624E-2</v>
      </c>
      <c r="E19" s="2">
        <f>Efficacy!Q13</f>
        <v>4.4198717380537822E-2</v>
      </c>
      <c r="F19" s="2">
        <f>Efficacy!R13</f>
        <v>1</v>
      </c>
      <c r="G19" s="2">
        <f>Efficacy!S13</f>
        <v>0.89089871814033927</v>
      </c>
      <c r="H19" s="2">
        <f>Efficacy!T13</f>
        <v>4.9773959305785875E-2</v>
      </c>
      <c r="I19" s="2">
        <f>Efficacy!U13</f>
        <v>5.9327322553874851E-2</v>
      </c>
      <c r="J19" s="2">
        <f>Efficacy!V13</f>
        <v>1</v>
      </c>
      <c r="K19" s="9">
        <f t="shared" si="1"/>
        <v>461.56808718448428</v>
      </c>
      <c r="L19" s="9">
        <f t="shared" si="2"/>
        <v>1.6332554125246812</v>
      </c>
      <c r="M19" s="9">
        <f t="shared" si="3"/>
        <v>1.3259615214161347</v>
      </c>
      <c r="N19" s="9">
        <f t="shared" si="4"/>
        <v>71.271897451227147</v>
      </c>
      <c r="O19" s="9">
        <f t="shared" si="5"/>
        <v>3.4841771514050111</v>
      </c>
      <c r="P19" s="9">
        <f t="shared" si="6"/>
        <v>1.7798196766162455</v>
      </c>
      <c r="Q19" s="1">
        <f>C19*Utilities!$E$6</f>
        <v>0.73850893949517493</v>
      </c>
      <c r="R19" s="1">
        <f>D19*Utilities!$E$7</f>
        <v>1.6332554125246812E-2</v>
      </c>
      <c r="S19" s="1">
        <f>G19*Utilities!$F$6</f>
        <v>0.62362910269823746</v>
      </c>
      <c r="T19" s="1">
        <f>H19*Utilities!$F$7</f>
        <v>1.9909583722314352E-2</v>
      </c>
    </row>
    <row r="20" spans="1:20" x14ac:dyDescent="0.3">
      <c r="A20">
        <f>Efficacy!N14</f>
        <v>10</v>
      </c>
      <c r="B20">
        <f>IF(A20&lt;=General!$B$2*12,1,0)</f>
        <v>1</v>
      </c>
      <c r="C20" s="2">
        <f>Efficacy!O14</f>
        <v>0.91496906488343543</v>
      </c>
      <c r="D20" s="2">
        <f>Efficacy!P14</f>
        <v>3.6043450239497843E-2</v>
      </c>
      <c r="E20" s="2">
        <f>Efficacy!Q14</f>
        <v>4.8987484877066723E-2</v>
      </c>
      <c r="F20" s="2">
        <f>Efficacy!R14</f>
        <v>1</v>
      </c>
      <c r="G20" s="2">
        <f>Efficacy!S14</f>
        <v>0.87953617089537639</v>
      </c>
      <c r="H20" s="2">
        <f>Efficacy!T14</f>
        <v>5.4765779220575683E-2</v>
      </c>
      <c r="I20" s="2">
        <f>Efficacy!U14</f>
        <v>6.5698049884047927E-2</v>
      </c>
      <c r="J20" s="2">
        <f>Efficacy!V14</f>
        <v>1</v>
      </c>
      <c r="K20" s="9">
        <f t="shared" si="1"/>
        <v>457.4845324417177</v>
      </c>
      <c r="L20" s="9">
        <f t="shared" si="2"/>
        <v>1.8021725119748921</v>
      </c>
      <c r="M20" s="9">
        <f t="shared" si="3"/>
        <v>1.4696245463120017</v>
      </c>
      <c r="N20" s="9">
        <f t="shared" si="4"/>
        <v>70.362893671630104</v>
      </c>
      <c r="O20" s="9">
        <f t="shared" si="5"/>
        <v>3.8336045454402976</v>
      </c>
      <c r="P20" s="9">
        <f t="shared" si="6"/>
        <v>1.9709414965214378</v>
      </c>
      <c r="Q20" s="1">
        <f>C20*Utilities!$E$6</f>
        <v>0.73197525190674839</v>
      </c>
      <c r="R20" s="1">
        <f>D20*Utilities!$E$7</f>
        <v>1.8021725119748921E-2</v>
      </c>
      <c r="S20" s="1">
        <f>G20*Utilities!$F$6</f>
        <v>0.61567531962676347</v>
      </c>
      <c r="T20" s="1">
        <f>H20*Utilities!$F$7</f>
        <v>2.1906311688230276E-2</v>
      </c>
    </row>
    <row r="21" spans="1:20" x14ac:dyDescent="0.3">
      <c r="A21">
        <f>Efficacy!N15</f>
        <v>11</v>
      </c>
      <c r="B21">
        <f>IF(A21&lt;=General!$B$2*12,1,0)</f>
        <v>1</v>
      </c>
      <c r="C21" s="2">
        <f>Efficacy!O15</f>
        <v>0.90687421091036147</v>
      </c>
      <c r="D21" s="2">
        <f>Efficacy!P15</f>
        <v>3.9373529458627377E-2</v>
      </c>
      <c r="E21" s="2">
        <f>Efficacy!Q15</f>
        <v>5.3752259631011157E-2</v>
      </c>
      <c r="F21" s="2">
        <f>Efficacy!R15</f>
        <v>1</v>
      </c>
      <c r="G21" s="2">
        <f>Efficacy!S15</f>
        <v>0.8683185418967474</v>
      </c>
      <c r="H21" s="2">
        <f>Efficacy!T15</f>
        <v>5.9655826786311761E-2</v>
      </c>
      <c r="I21" s="2">
        <f>Efficacy!U15</f>
        <v>7.2025631316940841E-2</v>
      </c>
      <c r="J21" s="2">
        <f>Efficacy!V15</f>
        <v>1</v>
      </c>
      <c r="K21" s="9">
        <f t="shared" si="1"/>
        <v>453.43710545518076</v>
      </c>
      <c r="L21" s="9">
        <f t="shared" si="2"/>
        <v>1.9686764729313688</v>
      </c>
      <c r="M21" s="9">
        <f t="shared" si="3"/>
        <v>1.6125677889303347</v>
      </c>
      <c r="N21" s="9">
        <f t="shared" si="4"/>
        <v>69.465483351739792</v>
      </c>
      <c r="O21" s="9">
        <f t="shared" si="5"/>
        <v>4.1759078750418235</v>
      </c>
      <c r="P21" s="9">
        <f t="shared" si="6"/>
        <v>2.160768939508225</v>
      </c>
      <c r="Q21" s="1">
        <f>C21*Utilities!$E$6</f>
        <v>0.72549936872828924</v>
      </c>
      <c r="R21" s="1">
        <f>D21*Utilities!$E$7</f>
        <v>1.9686764729313688E-2</v>
      </c>
      <c r="S21" s="1">
        <f>G21*Utilities!$F$6</f>
        <v>0.60782297932772311</v>
      </c>
      <c r="T21" s="1">
        <f>H21*Utilities!$F$7</f>
        <v>2.3862330714524704E-2</v>
      </c>
    </row>
    <row r="22" spans="1:20" x14ac:dyDescent="0.3">
      <c r="A22">
        <f>Efficacy!N16</f>
        <v>12</v>
      </c>
      <c r="B22">
        <f>IF(A22&lt;=General!$B$2*12,1,0)</f>
        <v>1</v>
      </c>
      <c r="C22" s="2">
        <f>Efficacy!O16</f>
        <v>0.89885097319554186</v>
      </c>
      <c r="D22" s="2">
        <f>Efficacy!P16</f>
        <v>4.2655864953349054E-2</v>
      </c>
      <c r="E22" s="2">
        <f>Efficacy!Q16</f>
        <v>5.8493161851109088E-2</v>
      </c>
      <c r="F22" s="2">
        <f>Efficacy!R16</f>
        <v>1</v>
      </c>
      <c r="G22" s="2">
        <f>Efficacy!S16</f>
        <v>0.85724398285307291</v>
      </c>
      <c r="H22" s="2">
        <f>Efficacy!T16</f>
        <v>6.4445658087792457E-2</v>
      </c>
      <c r="I22" s="2">
        <f>Efficacy!U16</f>
        <v>7.8310359059134638E-2</v>
      </c>
      <c r="J22" s="2">
        <f>Efficacy!V16</f>
        <v>1</v>
      </c>
      <c r="K22" s="9">
        <f t="shared" si="1"/>
        <v>449.42548659777094</v>
      </c>
      <c r="L22" s="9">
        <f t="shared" si="2"/>
        <v>2.1327932476674527</v>
      </c>
      <c r="M22" s="9">
        <f t="shared" si="3"/>
        <v>1.7547948555332726</v>
      </c>
      <c r="N22" s="9">
        <f t="shared" si="4"/>
        <v>68.579518628245836</v>
      </c>
      <c r="O22" s="9">
        <f t="shared" si="5"/>
        <v>4.5111960661454722</v>
      </c>
      <c r="P22" s="9">
        <f t="shared" si="6"/>
        <v>2.3493107717740394</v>
      </c>
      <c r="Q22" s="1">
        <f>C22*Utilities!$E$6</f>
        <v>0.71908077855643349</v>
      </c>
      <c r="R22" s="1">
        <f>D22*Utilities!$E$7</f>
        <v>2.1327932476674527E-2</v>
      </c>
      <c r="S22" s="1">
        <f>G22*Utilities!$F$6</f>
        <v>0.60007078799715097</v>
      </c>
      <c r="T22" s="1">
        <f>H22*Utilities!$F$7</f>
        <v>2.5778263235116984E-2</v>
      </c>
    </row>
    <row r="23" spans="1:20" x14ac:dyDescent="0.3">
      <c r="A23">
        <f>Efficacy!N17</f>
        <v>13</v>
      </c>
      <c r="B23">
        <f>IF(A23&lt;=General!$B$2*12,1,0)</f>
        <v>1</v>
      </c>
      <c r="C23" s="2">
        <f>Efficacy!O17</f>
        <v>0.89089871814033939</v>
      </c>
      <c r="D23" s="2">
        <f>Efficacy!P17</f>
        <v>4.5890970715833812E-2</v>
      </c>
      <c r="E23" s="2">
        <f>Efficacy!Q17</f>
        <v>6.3210311143826803E-2</v>
      </c>
      <c r="F23" s="2">
        <f>Efficacy!R17</f>
        <v>1</v>
      </c>
      <c r="G23" s="2">
        <f>Efficacy!S17</f>
        <v>0.84631066904613361</v>
      </c>
      <c r="H23" s="2">
        <f>Efficacy!T17</f>
        <v>6.9136807615631901E-2</v>
      </c>
      <c r="I23" s="2">
        <f>Efficacy!U17</f>
        <v>8.4552523338234487E-2</v>
      </c>
      <c r="J23" s="2">
        <f>Efficacy!V17</f>
        <v>1</v>
      </c>
      <c r="K23" s="9">
        <f t="shared" si="1"/>
        <v>445.44935907016969</v>
      </c>
      <c r="L23" s="9">
        <f t="shared" si="2"/>
        <v>2.2945485357916908</v>
      </c>
      <c r="M23" s="9">
        <f t="shared" si="3"/>
        <v>1.8963093343148041</v>
      </c>
      <c r="N23" s="9">
        <f t="shared" si="4"/>
        <v>67.704853523690687</v>
      </c>
      <c r="O23" s="9">
        <f t="shared" si="5"/>
        <v>4.8395765330942329</v>
      </c>
      <c r="P23" s="9">
        <f t="shared" si="6"/>
        <v>2.5365757001470346</v>
      </c>
      <c r="Q23" s="1">
        <f>C23*Utilities!$E$6</f>
        <v>0.71271897451227151</v>
      </c>
      <c r="R23" s="1">
        <f>D23*Utilities!$E$7</f>
        <v>2.2945485357916906E-2</v>
      </c>
      <c r="S23" s="1">
        <f>G23*Utilities!$F$6</f>
        <v>0.59241746833229347</v>
      </c>
      <c r="T23" s="1">
        <f>H23*Utilities!$F$7</f>
        <v>2.7654723046252761E-2</v>
      </c>
    </row>
    <row r="24" spans="1:20" x14ac:dyDescent="0.3">
      <c r="A24">
        <f>Efficacy!N18</f>
        <v>14</v>
      </c>
      <c r="B24">
        <f>IF(A24&lt;=General!$B$2*12,1,0)</f>
        <v>1</v>
      </c>
      <c r="C24" s="2">
        <f>Efficacy!O18</f>
        <v>0.88301681775164864</v>
      </c>
      <c r="D24" s="2">
        <f>Efficacy!P18</f>
        <v>4.9079355731974084E-2</v>
      </c>
      <c r="E24" s="2">
        <f>Efficacy!Q18</f>
        <v>6.7903826516377275E-2</v>
      </c>
      <c r="F24" s="2">
        <f>Efficacy!R18</f>
        <v>1</v>
      </c>
      <c r="G24" s="2">
        <f>Efficacy!S18</f>
        <v>0.83551679903021769</v>
      </c>
      <c r="H24" s="2">
        <f>Efficacy!T18</f>
        <v>7.3730788553509674E-2</v>
      </c>
      <c r="I24" s="2">
        <f>Efficacy!U18</f>
        <v>9.0752412416272632E-2</v>
      </c>
      <c r="J24" s="2">
        <f>Efficacy!V18</f>
        <v>1</v>
      </c>
      <c r="K24" s="9">
        <f t="shared" si="1"/>
        <v>441.50840887582433</v>
      </c>
      <c r="L24" s="9">
        <f t="shared" si="2"/>
        <v>2.453967786598704</v>
      </c>
      <c r="M24" s="9">
        <f t="shared" si="3"/>
        <v>2.037114795491318</v>
      </c>
      <c r="N24" s="9">
        <f t="shared" si="4"/>
        <v>66.841343922417423</v>
      </c>
      <c r="O24" s="9">
        <f t="shared" si="5"/>
        <v>5.1611551987456767</v>
      </c>
      <c r="P24" s="9">
        <f t="shared" si="6"/>
        <v>2.722572372488179</v>
      </c>
      <c r="Q24" s="1">
        <f>C24*Utilities!$E$6</f>
        <v>0.70641345420131896</v>
      </c>
      <c r="R24" s="1">
        <f>D24*Utilities!$E$7</f>
        <v>2.4539677865987042E-2</v>
      </c>
      <c r="S24" s="1">
        <f>G24*Utilities!$F$6</f>
        <v>0.58486175932115236</v>
      </c>
      <c r="T24" s="1">
        <f>H24*Utilities!$F$7</f>
        <v>2.9492315421403872E-2</v>
      </c>
    </row>
    <row r="25" spans="1:20" x14ac:dyDescent="0.3">
      <c r="A25">
        <f>Efficacy!N19</f>
        <v>15</v>
      </c>
      <c r="B25">
        <f>IF(A25&lt;=General!$B$2*12,1,0)</f>
        <v>1</v>
      </c>
      <c r="C25" s="2">
        <f>Efficacy!O19</f>
        <v>0.8752046495923036</v>
      </c>
      <c r="D25" s="2">
        <f>Efficacy!P19</f>
        <v>5.2221524027974642E-2</v>
      </c>
      <c r="E25" s="2">
        <f>Efficacy!Q19</f>
        <v>7.2573826379721762E-2</v>
      </c>
      <c r="F25" s="2">
        <f>Efficacy!R19</f>
        <v>1</v>
      </c>
      <c r="G25" s="2">
        <f>Efficacy!S19</f>
        <v>0.82486059433530245</v>
      </c>
      <c r="H25" s="2">
        <f>Efficacy!T19</f>
        <v>7.8229093061677579E-2</v>
      </c>
      <c r="I25" s="2">
        <f>Efficacy!U19</f>
        <v>9.6910312603019966E-2</v>
      </c>
      <c r="J25" s="2">
        <f>Efficacy!V19</f>
        <v>1</v>
      </c>
      <c r="K25" s="9">
        <f t="shared" si="1"/>
        <v>437.60232479615178</v>
      </c>
      <c r="L25" s="9">
        <f t="shared" si="2"/>
        <v>2.6110762013987321</v>
      </c>
      <c r="M25" s="9">
        <f t="shared" si="3"/>
        <v>2.1772147913916529</v>
      </c>
      <c r="N25" s="9">
        <f t="shared" si="4"/>
        <v>65.988847546824189</v>
      </c>
      <c r="O25" s="9">
        <f t="shared" si="5"/>
        <v>5.4760365143174301</v>
      </c>
      <c r="P25" s="9">
        <f t="shared" si="6"/>
        <v>2.907309378090599</v>
      </c>
      <c r="Q25" s="1">
        <f>C25*Utilities!$E$6</f>
        <v>0.70016371967384294</v>
      </c>
      <c r="R25" s="1">
        <f>D25*Utilities!$E$7</f>
        <v>2.6110762013987321E-2</v>
      </c>
      <c r="S25" s="1">
        <f>G25*Utilities!$F$6</f>
        <v>0.57740241603471165</v>
      </c>
      <c r="T25" s="1">
        <f>H25*Utilities!$F$7</f>
        <v>3.1291637224671036E-2</v>
      </c>
    </row>
    <row r="26" spans="1:20" x14ac:dyDescent="0.3">
      <c r="A26">
        <f>Efficacy!N20</f>
        <v>16</v>
      </c>
      <c r="B26">
        <f>IF(A26&lt;=General!$B$2*12,1,0)</f>
        <v>1</v>
      </c>
      <c r="C26" s="2">
        <f>Efficacy!O20</f>
        <v>0.86746159673192347</v>
      </c>
      <c r="D26" s="2">
        <f>Efficacy!P20</f>
        <v>5.5317974716518892E-2</v>
      </c>
      <c r="E26" s="2">
        <f>Efficacy!Q20</f>
        <v>7.7220428551557641E-2</v>
      </c>
      <c r="F26" s="2">
        <f>Efficacy!R20</f>
        <v>1</v>
      </c>
      <c r="G26" s="2">
        <f>Efficacy!S20</f>
        <v>0.81434029917402173</v>
      </c>
      <c r="H26" s="2">
        <f>Efficacy!T20</f>
        <v>8.2633192556770263E-2</v>
      </c>
      <c r="I26" s="2">
        <f>Efficacy!U20</f>
        <v>0.10302650826920801</v>
      </c>
      <c r="J26" s="2">
        <f>Efficacy!V20</f>
        <v>1</v>
      </c>
      <c r="K26" s="9">
        <f t="shared" si="1"/>
        <v>433.73079836596173</v>
      </c>
      <c r="L26" s="9">
        <f t="shared" si="2"/>
        <v>2.7658987358259446</v>
      </c>
      <c r="M26" s="9">
        <f t="shared" si="3"/>
        <v>2.3166128565467292</v>
      </c>
      <c r="N26" s="9">
        <f t="shared" si="4"/>
        <v>65.147223933921737</v>
      </c>
      <c r="O26" s="9">
        <f t="shared" si="5"/>
        <v>5.7843234789739189</v>
      </c>
      <c r="P26" s="9">
        <f t="shared" si="6"/>
        <v>3.0907952480762404</v>
      </c>
      <c r="Q26" s="1">
        <f>C26*Utilities!$E$6</f>
        <v>0.69396927738553882</v>
      </c>
      <c r="R26" s="1">
        <f>D26*Utilities!$E$7</f>
        <v>2.7658987358259446E-2</v>
      </c>
      <c r="S26" s="1">
        <f>G26*Utilities!$F$6</f>
        <v>0.57003820942181516</v>
      </c>
      <c r="T26" s="1">
        <f>H26*Utilities!$F$7</f>
        <v>3.3053277022708105E-2</v>
      </c>
    </row>
    <row r="27" spans="1:20" x14ac:dyDescent="0.3">
      <c r="A27">
        <f>Efficacy!N21</f>
        <v>17</v>
      </c>
      <c r="B27">
        <f>IF(A27&lt;=General!$B$2*12,1,0)</f>
        <v>1</v>
      </c>
      <c r="C27" s="2">
        <f>Efficacy!O21</f>
        <v>0.85978704769819303</v>
      </c>
      <c r="D27" s="2">
        <f>Efficacy!P21</f>
        <v>5.8369202042516832E-2</v>
      </c>
      <c r="E27" s="2">
        <f>Efficacy!Q21</f>
        <v>8.1843750259290138E-2</v>
      </c>
      <c r="F27" s="2">
        <f>Efficacy!R21</f>
        <v>1</v>
      </c>
      <c r="G27" s="2">
        <f>Efficacy!S21</f>
        <v>0.80395418015237052</v>
      </c>
      <c r="H27" s="2">
        <f>Efficacy!T21</f>
        <v>8.6944537987968751E-2</v>
      </c>
      <c r="I27" s="2">
        <f>Efficacy!U21</f>
        <v>0.10910128185966073</v>
      </c>
      <c r="J27" s="2">
        <f>Efficacy!V21</f>
        <v>1</v>
      </c>
      <c r="K27" s="9">
        <f t="shared" si="1"/>
        <v>429.89352384909654</v>
      </c>
      <c r="L27" s="9">
        <f t="shared" si="2"/>
        <v>2.9184601021258416</v>
      </c>
      <c r="M27" s="9">
        <f t="shared" si="3"/>
        <v>2.4553125077787041</v>
      </c>
      <c r="N27" s="9">
        <f t="shared" si="4"/>
        <v>64.316334412189647</v>
      </c>
      <c r="O27" s="9">
        <f t="shared" si="5"/>
        <v>6.0861176591578126</v>
      </c>
      <c r="P27" s="9">
        <f t="shared" si="6"/>
        <v>3.2730384557898216</v>
      </c>
      <c r="Q27" s="1">
        <f>C27*Utilities!$E$6</f>
        <v>0.68782963815855447</v>
      </c>
      <c r="R27" s="1">
        <f>D27*Utilities!$E$7</f>
        <v>2.9184601021258416E-2</v>
      </c>
      <c r="S27" s="1">
        <f>G27*Utilities!$F$6</f>
        <v>0.56276792610665938</v>
      </c>
      <c r="T27" s="1">
        <f>H27*Utilities!$F$7</f>
        <v>3.4777815195187502E-2</v>
      </c>
    </row>
    <row r="28" spans="1:20" x14ac:dyDescent="0.3">
      <c r="A28">
        <f>Efficacy!N22</f>
        <v>18</v>
      </c>
      <c r="B28">
        <f>IF(A28&lt;=General!$B$2*12,1,0)</f>
        <v>1</v>
      </c>
      <c r="C28" s="2">
        <f>Efficacy!O22</f>
        <v>0.85218039642857457</v>
      </c>
      <c r="D28" s="2">
        <f>Efficacy!P22</f>
        <v>6.1375695428434462E-2</v>
      </c>
      <c r="E28" s="2">
        <f>Efficacy!Q22</f>
        <v>8.6443908142990966E-2</v>
      </c>
      <c r="F28" s="2">
        <f>Efficacy!R22</f>
        <v>1</v>
      </c>
      <c r="G28" s="2">
        <f>Efficacy!S22</f>
        <v>0.79370052598409979</v>
      </c>
      <c r="H28" s="2">
        <f>Efficacy!T22</f>
        <v>9.1164560109561976E-2</v>
      </c>
      <c r="I28" s="2">
        <f>Efficacy!U22</f>
        <v>0.11513491390633823</v>
      </c>
      <c r="J28" s="2">
        <f>Efficacy!V22</f>
        <v>1</v>
      </c>
      <c r="K28" s="9">
        <f t="shared" si="1"/>
        <v>426.09019821428728</v>
      </c>
      <c r="L28" s="9">
        <f t="shared" si="2"/>
        <v>3.0687847714217229</v>
      </c>
      <c r="M28" s="9">
        <f t="shared" si="3"/>
        <v>2.5933172442897288</v>
      </c>
      <c r="N28" s="9">
        <f t="shared" si="4"/>
        <v>63.496042078727982</v>
      </c>
      <c r="O28" s="9">
        <f t="shared" si="5"/>
        <v>6.3815192076693386</v>
      </c>
      <c r="P28" s="9">
        <f t="shared" si="6"/>
        <v>3.454047417190147</v>
      </c>
      <c r="Q28" s="1">
        <f>C28*Utilities!$E$6</f>
        <v>0.68174431714285966</v>
      </c>
      <c r="R28" s="1">
        <f>D28*Utilities!$E$7</f>
        <v>3.0687847714217231E-2</v>
      </c>
      <c r="S28" s="1">
        <f>G28*Utilities!$F$6</f>
        <v>0.55559036818886987</v>
      </c>
      <c r="T28" s="1">
        <f>H28*Utilities!$F$7</f>
        <v>3.6465824043824792E-2</v>
      </c>
    </row>
    <row r="29" spans="1:20" x14ac:dyDescent="0.3">
      <c r="A29">
        <f>Efficacy!N23</f>
        <v>19</v>
      </c>
      <c r="B29">
        <f>IF(A29&lt;=General!$B$2*12,1,0)</f>
        <v>1</v>
      </c>
      <c r="C29" s="2">
        <f>Efficacy!O23</f>
        <v>0.84464104222244707</v>
      </c>
      <c r="D29" s="2">
        <f>Efficacy!P23</f>
        <v>6.4337939519213183E-2</v>
      </c>
      <c r="E29" s="2">
        <f>Efficacy!Q23</f>
        <v>9.1021018258339748E-2</v>
      </c>
      <c r="F29" s="2">
        <f>Efficacy!R23</f>
        <v>1</v>
      </c>
      <c r="G29" s="2">
        <f>Efficacy!S23</f>
        <v>0.78357764720875323</v>
      </c>
      <c r="H29" s="2">
        <f>Efficacy!T23</f>
        <v>9.5294669749955485E-2</v>
      </c>
      <c r="I29" s="2">
        <f>Efficacy!U23</f>
        <v>0.12112768304129129</v>
      </c>
      <c r="J29" s="2">
        <f>Efficacy!V23</f>
        <v>1</v>
      </c>
      <c r="K29" s="9">
        <f t="shared" si="1"/>
        <v>422.32052111122351</v>
      </c>
      <c r="L29" s="9">
        <f t="shared" si="2"/>
        <v>3.2168969759606592</v>
      </c>
      <c r="M29" s="9">
        <f t="shared" si="3"/>
        <v>2.7306305477501924</v>
      </c>
      <c r="N29" s="9">
        <f t="shared" si="4"/>
        <v>62.686211776700262</v>
      </c>
      <c r="O29" s="9">
        <f t="shared" si="5"/>
        <v>6.670626882496884</v>
      </c>
      <c r="P29" s="9">
        <f t="shared" si="6"/>
        <v>3.6338304912387387</v>
      </c>
      <c r="Q29" s="1">
        <f>C29*Utilities!$E$6</f>
        <v>0.67571283377795766</v>
      </c>
      <c r="R29" s="1">
        <f>D29*Utilities!$E$7</f>
        <v>3.2168969759606592E-2</v>
      </c>
      <c r="S29" s="1">
        <f>G29*Utilities!$F$6</f>
        <v>0.54850435304612721</v>
      </c>
      <c r="T29" s="1">
        <f>H29*Utilities!$F$7</f>
        <v>3.81178678999822E-2</v>
      </c>
    </row>
    <row r="30" spans="1:20" x14ac:dyDescent="0.3">
      <c r="A30">
        <f>Efficacy!N24</f>
        <v>20</v>
      </c>
      <c r="B30">
        <f>IF(A30&lt;=General!$B$2*12,1,0)</f>
        <v>1</v>
      </c>
      <c r="C30" s="2">
        <f>Efficacy!O24</f>
        <v>0.83716838969366814</v>
      </c>
      <c r="D30" s="2">
        <f>Efficacy!P24</f>
        <v>6.7256414226779193E-2</v>
      </c>
      <c r="E30" s="2">
        <f>Efficacy!Q24</f>
        <v>9.5575196079552671E-2</v>
      </c>
      <c r="F30" s="2">
        <f>Efficacy!R24</f>
        <v>1</v>
      </c>
      <c r="G30" s="2">
        <f>Efficacy!S24</f>
        <v>0.77358387591330069</v>
      </c>
      <c r="H30" s="2">
        <f>Efficacy!T24</f>
        <v>9.9336258077170281E-2</v>
      </c>
      <c r="I30" s="2">
        <f>Efficacy!U24</f>
        <v>0.12707986600952903</v>
      </c>
      <c r="J30" s="2">
        <f>Efficacy!V24</f>
        <v>1</v>
      </c>
      <c r="K30" s="9">
        <f t="shared" si="1"/>
        <v>418.58419484683407</v>
      </c>
      <c r="L30" s="9">
        <f t="shared" si="2"/>
        <v>3.3628207113389594</v>
      </c>
      <c r="M30" s="9">
        <f t="shared" si="3"/>
        <v>2.8672558823865799</v>
      </c>
      <c r="N30" s="9">
        <f t="shared" si="4"/>
        <v>61.886710073064052</v>
      </c>
      <c r="O30" s="9">
        <f t="shared" si="5"/>
        <v>6.9535380654019194</v>
      </c>
      <c r="P30" s="9">
        <f t="shared" si="6"/>
        <v>3.8123959802858707</v>
      </c>
      <c r="Q30" s="1">
        <f>C30*Utilities!$E$6</f>
        <v>0.6697347117549346</v>
      </c>
      <c r="R30" s="1">
        <f>D30*Utilities!$E$7</f>
        <v>3.3628207113389597E-2</v>
      </c>
      <c r="S30" s="1">
        <f>G30*Utilities!$F$6</f>
        <v>0.54150871313931048</v>
      </c>
      <c r="T30" s="1">
        <f>H30*Utilities!$F$7</f>
        <v>3.9734503230868114E-2</v>
      </c>
    </row>
    <row r="31" spans="1:20" x14ac:dyDescent="0.3">
      <c r="A31">
        <f>Efficacy!N25</f>
        <v>21</v>
      </c>
      <c r="B31">
        <f>IF(A31&lt;=General!$B$2*12,1,0)</f>
        <v>1</v>
      </c>
      <c r="C31" s="2">
        <f>Efficacy!O25</f>
        <v>0.82976184872355674</v>
      </c>
      <c r="D31" s="2">
        <f>Efficacy!P25</f>
        <v>7.0131594774147654E-2</v>
      </c>
      <c r="E31" s="2">
        <f>Efficacy!Q25</f>
        <v>0.10010655650229561</v>
      </c>
      <c r="F31" s="2">
        <f>Efficacy!R25</f>
        <v>1</v>
      </c>
      <c r="G31" s="2">
        <f>Efficacy!S25</f>
        <v>0.76371756545732161</v>
      </c>
      <c r="H31" s="2">
        <f>Efficacy!T25</f>
        <v>0.10329069686087999</v>
      </c>
      <c r="I31" s="2">
        <f>Efficacy!U25</f>
        <v>0.13299173768179839</v>
      </c>
      <c r="J31" s="2">
        <f>Efficacy!V25</f>
        <v>1</v>
      </c>
      <c r="K31" s="9">
        <f t="shared" si="1"/>
        <v>414.8809243617784</v>
      </c>
      <c r="L31" s="9">
        <f t="shared" si="2"/>
        <v>3.5065797387073827</v>
      </c>
      <c r="M31" s="9">
        <f t="shared" si="3"/>
        <v>3.0031966950688682</v>
      </c>
      <c r="N31" s="9">
        <f t="shared" si="4"/>
        <v>61.097405236585729</v>
      </c>
      <c r="O31" s="9">
        <f t="shared" si="5"/>
        <v>7.2303487802615996</v>
      </c>
      <c r="P31" s="9">
        <f t="shared" si="6"/>
        <v>3.9897521304539518</v>
      </c>
      <c r="Q31" s="1">
        <f>C31*Utilities!$E$6</f>
        <v>0.66380947897884546</v>
      </c>
      <c r="R31" s="1">
        <f>D31*Utilities!$E$7</f>
        <v>3.5065797387073827E-2</v>
      </c>
      <c r="S31" s="1">
        <f>G31*Utilities!$F$6</f>
        <v>0.53460229582012508</v>
      </c>
      <c r="T31" s="1">
        <f>H31*Utilities!$F$7</f>
        <v>4.1316278744352002E-2</v>
      </c>
    </row>
    <row r="32" spans="1:20" x14ac:dyDescent="0.3">
      <c r="A32">
        <f>Efficacy!N26</f>
        <v>22</v>
      </c>
      <c r="B32">
        <f>IF(A32&lt;=General!$B$2*12,1,0)</f>
        <v>1</v>
      </c>
      <c r="C32" s="2">
        <f>Efficacy!O26</f>
        <v>0.82242083441429081</v>
      </c>
      <c r="D32" s="2">
        <f>Efficacy!P26</f>
        <v>7.2963951739126398E-2</v>
      </c>
      <c r="E32" s="2">
        <f>Efficacy!Q26</f>
        <v>0.10461521384658279</v>
      </c>
      <c r="F32" s="2">
        <f>Efficacy!R26</f>
        <v>1</v>
      </c>
      <c r="G32" s="2">
        <f>Efficacy!S26</f>
        <v>0.75397709020169335</v>
      </c>
      <c r="H32" s="2">
        <f>Efficacy!T26</f>
        <v>0.10715933873102879</v>
      </c>
      <c r="I32" s="2">
        <f>Efficacy!U26</f>
        <v>0.13886357106727787</v>
      </c>
      <c r="J32" s="2">
        <f>Efficacy!V26</f>
        <v>1</v>
      </c>
      <c r="K32" s="9">
        <f t="shared" si="1"/>
        <v>411.21041720714538</v>
      </c>
      <c r="L32" s="9">
        <f t="shared" si="2"/>
        <v>3.6481975869563197</v>
      </c>
      <c r="M32" s="9">
        <f t="shared" si="3"/>
        <v>3.1384564153974837</v>
      </c>
      <c r="N32" s="9">
        <f t="shared" si="4"/>
        <v>60.318167216135464</v>
      </c>
      <c r="O32" s="9">
        <f t="shared" si="5"/>
        <v>7.501153711172015</v>
      </c>
      <c r="P32" s="9">
        <f t="shared" si="6"/>
        <v>4.1659071320183365</v>
      </c>
      <c r="Q32" s="1">
        <f>C32*Utilities!$E$6</f>
        <v>0.65793666753143265</v>
      </c>
      <c r="R32" s="1">
        <f>D32*Utilities!$E$7</f>
        <v>3.6481975869563199E-2</v>
      </c>
      <c r="S32" s="1">
        <f>G32*Utilities!$F$6</f>
        <v>0.52778396314118525</v>
      </c>
      <c r="T32" s="1">
        <f>H32*Utilities!$F$7</f>
        <v>4.2863735492411514E-2</v>
      </c>
    </row>
    <row r="33" spans="1:20" x14ac:dyDescent="0.3">
      <c r="A33">
        <f>Efficacy!N27</f>
        <v>23</v>
      </c>
      <c r="B33">
        <f>IF(A33&lt;=General!$B$2*12,1,0)</f>
        <v>1</v>
      </c>
      <c r="C33" s="2">
        <f>Efficacy!O27</f>
        <v>0.81514476704271754</v>
      </c>
      <c r="D33" s="2">
        <f>Efficacy!P27</f>
        <v>7.575395109762173E-2</v>
      </c>
      <c r="E33" s="2">
        <f>Efficacy!Q27</f>
        <v>0.10910128185966073</v>
      </c>
      <c r="F33" s="2">
        <f>Efficacy!R27</f>
        <v>1</v>
      </c>
      <c r="G33" s="2">
        <f>Efficacy!S27</f>
        <v>0.74436084524074042</v>
      </c>
      <c r="H33" s="2">
        <f>Efficacy!T27</f>
        <v>0.11094351743307462</v>
      </c>
      <c r="I33" s="2">
        <f>Efficacy!U27</f>
        <v>0.14469563732618496</v>
      </c>
      <c r="J33" s="2">
        <f>Efficacy!V27</f>
        <v>1</v>
      </c>
      <c r="K33" s="9">
        <f t="shared" si="1"/>
        <v>407.57238352135874</v>
      </c>
      <c r="L33" s="9">
        <f t="shared" si="2"/>
        <v>3.7876975548810865</v>
      </c>
      <c r="M33" s="9">
        <f t="shared" si="3"/>
        <v>3.2730384557898216</v>
      </c>
      <c r="N33" s="9">
        <f t="shared" si="4"/>
        <v>59.548867619259234</v>
      </c>
      <c r="O33" s="9">
        <f t="shared" si="5"/>
        <v>7.7660462203152232</v>
      </c>
      <c r="P33" s="9">
        <f t="shared" si="6"/>
        <v>4.3408691197855482</v>
      </c>
      <c r="Q33" s="1">
        <f>C33*Utilities!$E$6</f>
        <v>0.65211581363417404</v>
      </c>
      <c r="R33" s="1">
        <f>D33*Utilities!$E$7</f>
        <v>3.7876975548810865E-2</v>
      </c>
      <c r="S33" s="1">
        <f>G33*Utilities!$F$6</f>
        <v>0.52105259166851825</v>
      </c>
      <c r="T33" s="1">
        <f>H33*Utilities!$F$7</f>
        <v>4.4377406973229852E-2</v>
      </c>
    </row>
    <row r="34" spans="1:20" x14ac:dyDescent="0.3">
      <c r="A34">
        <f>Efficacy!N28</f>
        <v>24</v>
      </c>
      <c r="B34">
        <f>IF(A34&lt;=General!$B$2*12,1,0)</f>
        <v>1</v>
      </c>
      <c r="C34" s="2">
        <f>Efficacy!O28</f>
        <v>0.80793307201457276</v>
      </c>
      <c r="D34" s="2">
        <f>Efficacy!P28</f>
        <v>7.8502054266549104E-2</v>
      </c>
      <c r="E34" s="2">
        <f>Efficacy!Q28</f>
        <v>0.11356487371887813</v>
      </c>
      <c r="F34" s="2">
        <f>Efficacy!R28</f>
        <v>1</v>
      </c>
      <c r="G34" s="2">
        <f>Efficacy!S28</f>
        <v>0.73486724613779941</v>
      </c>
      <c r="H34" s="2">
        <f>Efficacy!T28</f>
        <v>0.11464454807990199</v>
      </c>
      <c r="I34" s="2">
        <f>Efficacy!U28</f>
        <v>0.1504882057822986</v>
      </c>
      <c r="J34" s="2">
        <f>Efficacy!V28</f>
        <v>1</v>
      </c>
      <c r="K34" s="9">
        <f t="shared" si="1"/>
        <v>403.96653600728638</v>
      </c>
      <c r="L34" s="9">
        <f t="shared" si="2"/>
        <v>3.9251027133274552</v>
      </c>
      <c r="M34" s="9">
        <f t="shared" si="3"/>
        <v>3.406946211566344</v>
      </c>
      <c r="N34" s="9">
        <f t="shared" si="4"/>
        <v>58.789379691023953</v>
      </c>
      <c r="O34" s="9">
        <f t="shared" si="5"/>
        <v>8.0251183655931388</v>
      </c>
      <c r="P34" s="9">
        <f t="shared" si="6"/>
        <v>4.5146461734689582</v>
      </c>
      <c r="Q34" s="1">
        <f>C34*Utilities!$E$6</f>
        <v>0.64634645761165821</v>
      </c>
      <c r="R34" s="1">
        <f>D34*Utilities!$E$7</f>
        <v>3.9251027133274552E-2</v>
      </c>
      <c r="S34" s="1">
        <f>G34*Utilities!$F$6</f>
        <v>0.51440707229645954</v>
      </c>
      <c r="T34" s="1">
        <f>H34*Utilities!$F$7</f>
        <v>4.5857819231960799E-2</v>
      </c>
    </row>
    <row r="35" spans="1:20" x14ac:dyDescent="0.3">
      <c r="A35">
        <f>Efficacy!N29</f>
        <v>25</v>
      </c>
      <c r="B35">
        <f>IF(A35&lt;=General!$B$2*12,1,0)</f>
        <v>1</v>
      </c>
      <c r="C35" s="2">
        <f>Efficacy!O29</f>
        <v>0.8007851798191048</v>
      </c>
      <c r="D35" s="2">
        <f>Efficacy!P29</f>
        <v>8.1208718146354109E-2</v>
      </c>
      <c r="E35" s="2">
        <f>Efficacy!Q29</f>
        <v>0.11800610203454109</v>
      </c>
      <c r="F35" s="2">
        <f>Efficacy!R29</f>
        <v>1</v>
      </c>
      <c r="G35" s="2">
        <f>Efficacy!S29</f>
        <v>0.72549472866415643</v>
      </c>
      <c r="H35" s="2">
        <f>Efficacy!T29</f>
        <v>0.11826372740044744</v>
      </c>
      <c r="I35" s="2">
        <f>Efficacy!U29</f>
        <v>0.15624154393539613</v>
      </c>
      <c r="J35" s="2">
        <f>Efficacy!V29</f>
        <v>1</v>
      </c>
      <c r="K35" s="9">
        <f t="shared" si="1"/>
        <v>400.39258990955238</v>
      </c>
      <c r="L35" s="9">
        <f t="shared" si="2"/>
        <v>4.0604359073177054</v>
      </c>
      <c r="M35" s="9">
        <f t="shared" si="3"/>
        <v>3.5401830610362328</v>
      </c>
      <c r="N35" s="9">
        <f t="shared" si="4"/>
        <v>58.039578293132514</v>
      </c>
      <c r="O35" s="9">
        <f t="shared" si="5"/>
        <v>8.2784609180313211</v>
      </c>
      <c r="P35" s="9">
        <f t="shared" si="6"/>
        <v>4.6872463180618844</v>
      </c>
      <c r="Q35" s="1">
        <f>C35*Utilities!$E$6</f>
        <v>0.64062814385528388</v>
      </c>
      <c r="R35" s="1">
        <f>D35*Utilities!$E$7</f>
        <v>4.0604359073177054E-2</v>
      </c>
      <c r="S35" s="1">
        <f>G35*Utilities!$F$6</f>
        <v>0.50784631006490943</v>
      </c>
      <c r="T35" s="1">
        <f>H35*Utilities!$F$7</f>
        <v>4.7305490960178977E-2</v>
      </c>
    </row>
    <row r="36" spans="1:20" x14ac:dyDescent="0.3">
      <c r="A36">
        <f>Efficacy!N30</f>
        <v>26</v>
      </c>
      <c r="B36">
        <f>IF(A36&lt;=General!$B$2*12,1,0)</f>
        <v>1</v>
      </c>
      <c r="C36" s="2">
        <f>Efficacy!O30</f>
        <v>0.79370052598409979</v>
      </c>
      <c r="D36" s="2">
        <f>Efficacy!P30</f>
        <v>8.3874395163145876E-2</v>
      </c>
      <c r="E36" s="2">
        <f>Efficacy!Q30</f>
        <v>0.12242507885275433</v>
      </c>
      <c r="F36" s="2">
        <f>Efficacy!R30</f>
        <v>1</v>
      </c>
      <c r="G36" s="2">
        <f>Efficacy!S30</f>
        <v>0.71624174854131428</v>
      </c>
      <c r="H36" s="2">
        <f>Efficacy!T30</f>
        <v>0.12180233398507945</v>
      </c>
      <c r="I36" s="2">
        <f>Efficacy!U30</f>
        <v>0.16195591747360627</v>
      </c>
      <c r="J36" s="2">
        <f>Efficacy!V30</f>
        <v>1</v>
      </c>
      <c r="K36" s="9">
        <f t="shared" si="1"/>
        <v>396.85026299204992</v>
      </c>
      <c r="L36" s="9">
        <f t="shared" si="2"/>
        <v>4.193719758157294</v>
      </c>
      <c r="M36" s="9">
        <f t="shared" si="3"/>
        <v>3.67275236558263</v>
      </c>
      <c r="N36" s="9">
        <f t="shared" si="4"/>
        <v>57.299339883305144</v>
      </c>
      <c r="O36" s="9">
        <f t="shared" si="5"/>
        <v>8.5261633789555606</v>
      </c>
      <c r="P36" s="9">
        <f t="shared" si="6"/>
        <v>4.8586775242081881</v>
      </c>
      <c r="Q36" s="1">
        <f>C36*Utilities!$E$6</f>
        <v>0.63496042078727988</v>
      </c>
      <c r="R36" s="1">
        <f>D36*Utilities!$E$7</f>
        <v>4.1937197581572938E-2</v>
      </c>
      <c r="S36" s="1">
        <f>G36*Utilities!$F$6</f>
        <v>0.50136922397891992</v>
      </c>
      <c r="T36" s="1">
        <f>H36*Utilities!$F$7</f>
        <v>4.8720933594031783E-2</v>
      </c>
    </row>
    <row r="37" spans="1:20" x14ac:dyDescent="0.3">
      <c r="A37">
        <f>Efficacy!N31</f>
        <v>27</v>
      </c>
      <c r="B37">
        <f>IF(A37&lt;=General!$B$2*12,1,0)</f>
        <v>1</v>
      </c>
      <c r="C37" s="2">
        <f>Efficacy!O31</f>
        <v>0.78667855103130535</v>
      </c>
      <c r="D37" s="2">
        <f>Efficacy!P31</f>
        <v>8.649953331044713E-2</v>
      </c>
      <c r="E37" s="2">
        <f>Efficacy!Q31</f>
        <v>0.12682191565824752</v>
      </c>
      <c r="F37" s="2">
        <f>Efficacy!R31</f>
        <v>1</v>
      </c>
      <c r="G37" s="2">
        <f>Efficacy!S31</f>
        <v>0.70710678118654746</v>
      </c>
      <c r="H37" s="2">
        <f>Efficacy!T31</f>
        <v>0.12526162852777345</v>
      </c>
      <c r="I37" s="2">
        <f>Efficacy!U31</f>
        <v>0.16763159028567909</v>
      </c>
      <c r="J37" s="2">
        <f>Efficacy!V31</f>
        <v>1</v>
      </c>
      <c r="K37" s="9">
        <f t="shared" si="1"/>
        <v>393.33927551565267</v>
      </c>
      <c r="L37" s="9">
        <f t="shared" si="2"/>
        <v>4.3249766655223567</v>
      </c>
      <c r="M37" s="9">
        <f t="shared" si="3"/>
        <v>3.8046574697474256</v>
      </c>
      <c r="N37" s="9">
        <f t="shared" si="4"/>
        <v>56.568542494923797</v>
      </c>
      <c r="O37" s="9">
        <f t="shared" si="5"/>
        <v>8.7683139969441406</v>
      </c>
      <c r="P37" s="9">
        <f t="shared" si="6"/>
        <v>5.0289477085703727</v>
      </c>
      <c r="Q37" s="1">
        <f>C37*Utilities!$E$6</f>
        <v>0.62934284082504433</v>
      </c>
      <c r="R37" s="1">
        <f>D37*Utilities!$E$7</f>
        <v>4.3249766655223565E-2</v>
      </c>
      <c r="S37" s="1">
        <f>G37*Utilities!$F$6</f>
        <v>0.49497474683058318</v>
      </c>
      <c r="T37" s="1">
        <f>H37*Utilities!$F$7</f>
        <v>5.0104651411109383E-2</v>
      </c>
    </row>
    <row r="38" spans="1:20" x14ac:dyDescent="0.3">
      <c r="A38">
        <f>Efficacy!N32</f>
        <v>28</v>
      </c>
      <c r="B38">
        <f>IF(A38&lt;=General!$B$2*12,1,0)</f>
        <v>1</v>
      </c>
      <c r="C38" s="2">
        <f>Efficacy!O32</f>
        <v>0.77971870043224811</v>
      </c>
      <c r="D38" s="2">
        <f>Efficacy!P32</f>
        <v>8.9084576190563536E-2</v>
      </c>
      <c r="E38" s="2">
        <f>Efficacy!Q32</f>
        <v>0.13119672337718835</v>
      </c>
      <c r="F38" s="2">
        <f>Efficacy!R32</f>
        <v>1</v>
      </c>
      <c r="G38" s="2">
        <f>Efficacy!S32</f>
        <v>0.6980883214617013</v>
      </c>
      <c r="H38" s="2">
        <f>Efficacy!T32</f>
        <v>0.12864285406512677</v>
      </c>
      <c r="I38" s="2">
        <f>Efficacy!U32</f>
        <v>0.17326882447317193</v>
      </c>
      <c r="J38" s="2">
        <f>Efficacy!V32</f>
        <v>1</v>
      </c>
      <c r="K38" s="9">
        <f t="shared" si="1"/>
        <v>389.85935021612408</v>
      </c>
      <c r="L38" s="9">
        <f t="shared" si="2"/>
        <v>4.4542288095281766</v>
      </c>
      <c r="M38" s="9">
        <f t="shared" si="3"/>
        <v>3.9359017013156503</v>
      </c>
      <c r="N38" s="9">
        <f t="shared" si="4"/>
        <v>55.8470657169361</v>
      </c>
      <c r="O38" s="9">
        <f t="shared" si="5"/>
        <v>9.0049997845588727</v>
      </c>
      <c r="P38" s="9">
        <f t="shared" si="6"/>
        <v>5.1980647341951585</v>
      </c>
      <c r="Q38" s="1">
        <f>C38*Utilities!$E$6</f>
        <v>0.62377496034579849</v>
      </c>
      <c r="R38" s="1">
        <f>D38*Utilities!$E$7</f>
        <v>4.4542288095281768E-2</v>
      </c>
      <c r="S38" s="1">
        <f>G38*Utilities!$F$6</f>
        <v>0.48866182502319089</v>
      </c>
      <c r="T38" s="1">
        <f>H38*Utilities!$F$7</f>
        <v>5.1457141626050709E-2</v>
      </c>
    </row>
    <row r="39" spans="1:20" x14ac:dyDescent="0.3">
      <c r="A39">
        <f>Efficacy!N33</f>
        <v>29</v>
      </c>
      <c r="B39">
        <f>IF(A39&lt;=General!$B$2*12,1,0)</f>
        <v>1</v>
      </c>
      <c r="C39" s="2">
        <f>Efficacy!O33</f>
        <v>0.77282042456444255</v>
      </c>
      <c r="D39" s="2">
        <f>Efficacy!P33</f>
        <v>9.162996305557658E-2</v>
      </c>
      <c r="E39" s="2">
        <f>Efficacy!Q33</f>
        <v>0.13554961237998087</v>
      </c>
      <c r="F39" s="2">
        <f>Efficacy!R33</f>
        <v>1</v>
      </c>
      <c r="G39" s="2">
        <f>Efficacy!S33</f>
        <v>0.68918488342519502</v>
      </c>
      <c r="H39" s="2">
        <f>Efficacy!T33</f>
        <v>0.13194723621225157</v>
      </c>
      <c r="I39" s="2">
        <f>Efficacy!U33</f>
        <v>0.17886788036255341</v>
      </c>
      <c r="J39" s="2">
        <f>Efficacy!V33</f>
        <v>1</v>
      </c>
      <c r="K39" s="9">
        <f t="shared" si="1"/>
        <v>386.41021228222127</v>
      </c>
      <c r="L39" s="9">
        <f t="shared" si="2"/>
        <v>4.5814981527788294</v>
      </c>
      <c r="M39" s="9">
        <f t="shared" si="3"/>
        <v>4.0664883713994264</v>
      </c>
      <c r="N39" s="9">
        <f t="shared" si="4"/>
        <v>55.134790674015605</v>
      </c>
      <c r="O39" s="9">
        <f t="shared" si="5"/>
        <v>9.2363065348576097</v>
      </c>
      <c r="P39" s="9">
        <f t="shared" si="6"/>
        <v>5.3660364108766023</v>
      </c>
      <c r="Q39" s="1">
        <f>C39*Utilities!$E$6</f>
        <v>0.61825633965155413</v>
      </c>
      <c r="R39" s="1">
        <f>D39*Utilities!$E$7</f>
        <v>4.581498152778829E-2</v>
      </c>
      <c r="S39" s="1">
        <f>G39*Utilities!$F$6</f>
        <v>0.48242941839763648</v>
      </c>
      <c r="T39" s="1">
        <f>H39*Utilities!$F$7</f>
        <v>5.2778894484900633E-2</v>
      </c>
    </row>
    <row r="40" spans="1:20" x14ac:dyDescent="0.3">
      <c r="A40">
        <f>Efficacy!N34</f>
        <v>30</v>
      </c>
      <c r="B40">
        <f>IF(A40&lt;=General!$B$2*12,1,0)</f>
        <v>1</v>
      </c>
      <c r="C40" s="2">
        <f>Efficacy!O34</f>
        <v>0.76598317866798693</v>
      </c>
      <c r="D40" s="2">
        <f>Efficacy!P34</f>
        <v>9.4136128847963407E-2</v>
      </c>
      <c r="E40" s="2">
        <f>Efficacy!Q34</f>
        <v>0.13988069248404966</v>
      </c>
      <c r="F40" s="2">
        <f>Efficacy!R34</f>
        <v>1</v>
      </c>
      <c r="G40" s="2">
        <f>Efficacy!S34</f>
        <v>0.68039500008718856</v>
      </c>
      <c r="H40" s="2">
        <f>Efficacy!T34</f>
        <v>0.13517598339558656</v>
      </c>
      <c r="I40" s="2">
        <f>Efficacy!U34</f>
        <v>0.18442901651722488</v>
      </c>
      <c r="J40" s="2">
        <f>Efficacy!V34</f>
        <v>1</v>
      </c>
      <c r="K40" s="9">
        <f t="shared" si="1"/>
        <v>382.99158933399349</v>
      </c>
      <c r="L40" s="9">
        <f t="shared" si="2"/>
        <v>4.7068064423981699</v>
      </c>
      <c r="M40" s="9">
        <f t="shared" si="3"/>
        <v>4.1964207745214903</v>
      </c>
      <c r="N40" s="9">
        <f t="shared" si="4"/>
        <v>54.431600006975088</v>
      </c>
      <c r="O40" s="9">
        <f t="shared" si="5"/>
        <v>9.4623188376910594</v>
      </c>
      <c r="P40" s="9">
        <f t="shared" si="6"/>
        <v>5.5328704955167467</v>
      </c>
      <c r="Q40" s="1">
        <f>C40*Utilities!$E$6</f>
        <v>0.61278654293438961</v>
      </c>
      <c r="R40" s="1">
        <f>D40*Utilities!$E$7</f>
        <v>4.7068064423981704E-2</v>
      </c>
      <c r="S40" s="1">
        <f>G40*Utilities!$F$6</f>
        <v>0.47627650006103195</v>
      </c>
      <c r="T40" s="1">
        <f>H40*Utilities!$F$7</f>
        <v>5.4070393358234631E-2</v>
      </c>
    </row>
    <row r="41" spans="1:20" x14ac:dyDescent="0.3">
      <c r="A41">
        <f>Efficacy!N35</f>
        <v>31</v>
      </c>
      <c r="B41">
        <f>IF(A41&lt;=General!$B$2*12,1,0)</f>
        <v>1</v>
      </c>
      <c r="C41" s="2">
        <f>Efficacy!O35</f>
        <v>0.75920642280254325</v>
      </c>
      <c r="D41" s="2">
        <f>Efficacy!P35</f>
        <v>9.6603504240845739E-2</v>
      </c>
      <c r="E41" s="2">
        <f>Efficacy!Q35</f>
        <v>0.14419007295661102</v>
      </c>
      <c r="F41" s="2">
        <f>Efficacy!R35</f>
        <v>1</v>
      </c>
      <c r="G41" s="2">
        <f>Efficacy!S35</f>
        <v>0.67171722316787164</v>
      </c>
      <c r="H41" s="2">
        <f>Efficacy!T35</f>
        <v>0.13833028708266704</v>
      </c>
      <c r="I41" s="2">
        <f>Efficacy!U35</f>
        <v>0.18995248974946133</v>
      </c>
      <c r="J41" s="2">
        <f>Efficacy!V35</f>
        <v>1</v>
      </c>
      <c r="K41" s="9">
        <f t="shared" si="1"/>
        <v>379.60321140127161</v>
      </c>
      <c r="L41" s="9">
        <f t="shared" si="2"/>
        <v>4.8301752120422865</v>
      </c>
      <c r="M41" s="9">
        <f t="shared" si="3"/>
        <v>4.3257021886983305</v>
      </c>
      <c r="N41" s="9">
        <f t="shared" si="4"/>
        <v>53.737377853429734</v>
      </c>
      <c r="O41" s="9">
        <f t="shared" si="5"/>
        <v>9.683120095786693</v>
      </c>
      <c r="P41" s="9">
        <f t="shared" si="6"/>
        <v>5.6985746924838399</v>
      </c>
      <c r="Q41" s="1">
        <f>C41*Utilities!$E$6</f>
        <v>0.60736513824203464</v>
      </c>
      <c r="R41" s="1">
        <f>D41*Utilities!$E$7</f>
        <v>4.8301752120422869E-2</v>
      </c>
      <c r="S41" s="1">
        <f>G41*Utilities!$F$6</f>
        <v>0.4702020562175101</v>
      </c>
      <c r="T41" s="1">
        <f>H41*Utilities!$F$7</f>
        <v>5.5332114833066819E-2</v>
      </c>
    </row>
    <row r="42" spans="1:20" x14ac:dyDescent="0.3">
      <c r="A42">
        <f>Efficacy!N36</f>
        <v>32</v>
      </c>
      <c r="B42">
        <f>IF(A42&lt;=General!$B$2*12,1,0)</f>
        <v>1</v>
      </c>
      <c r="C42" s="2">
        <f>Efficacy!O36</f>
        <v>0.75248962180469836</v>
      </c>
      <c r="D42" s="2">
        <f>Efficacy!P36</f>
        <v>9.9032515677872635E-2</v>
      </c>
      <c r="E42" s="2">
        <f>Efficacy!Q36</f>
        <v>0.148477862517429</v>
      </c>
      <c r="F42" s="2">
        <f>Efficacy!R36</f>
        <v>1</v>
      </c>
      <c r="G42" s="2">
        <f>Efficacy!S36</f>
        <v>0.66315012285883523</v>
      </c>
      <c r="H42" s="2">
        <f>Efficacy!T36</f>
        <v>0.14141132200889395</v>
      </c>
      <c r="I42" s="2">
        <f>Efficacy!U36</f>
        <v>0.19543855513227082</v>
      </c>
      <c r="J42" s="2">
        <f>Efficacy!V36</f>
        <v>1</v>
      </c>
      <c r="K42" s="9">
        <f t="shared" ref="K42:K73" si="7">$L$2*C42</f>
        <v>376.24481090234917</v>
      </c>
      <c r="L42" s="9">
        <f t="shared" ref="L42:L73" si="8">$L$3*D42</f>
        <v>4.9516257838936317</v>
      </c>
      <c r="M42" s="9">
        <f t="shared" ref="M42:M73" si="9">$L$4*E42</f>
        <v>4.4543358755228706</v>
      </c>
      <c r="N42" s="9">
        <f t="shared" ref="N42:N73" si="10">$O$2*G42</f>
        <v>53.052009828706815</v>
      </c>
      <c r="O42" s="9">
        <f t="shared" ref="O42:O73" si="11">$O$3*H42</f>
        <v>9.8987925406225763</v>
      </c>
      <c r="P42" s="9">
        <f t="shared" ref="P42:P73" si="12">$O$4*I42</f>
        <v>5.8631566539681241</v>
      </c>
      <c r="Q42" s="1">
        <f>C42*Utilities!$E$6</f>
        <v>0.60199169744375869</v>
      </c>
      <c r="R42" s="1">
        <f>D42*Utilities!$E$7</f>
        <v>4.9516257838936317E-2</v>
      </c>
      <c r="S42" s="1">
        <f>G42*Utilities!$F$6</f>
        <v>0.46420508600118465</v>
      </c>
      <c r="T42" s="1">
        <f>H42*Utilities!$F$7</f>
        <v>5.6564528803557584E-2</v>
      </c>
    </row>
    <row r="43" spans="1:20" x14ac:dyDescent="0.3">
      <c r="A43">
        <f>Efficacy!N37</f>
        <v>33</v>
      </c>
      <c r="B43">
        <f>IF(A43&lt;=General!$B$2*12,1,0)</f>
        <v>1</v>
      </c>
      <c r="C43" s="2">
        <f>Efficacy!O37</f>
        <v>0.74583224524570102</v>
      </c>
      <c r="D43" s="2">
        <f>Efficacy!P37</f>
        <v>0.10142358541274021</v>
      </c>
      <c r="E43" s="2">
        <f>Efficacy!Q37</f>
        <v>0.15274416934155877</v>
      </c>
      <c r="F43" s="2">
        <f>Efficacy!R37</f>
        <v>1</v>
      </c>
      <c r="G43" s="2">
        <f>Efficacy!S37</f>
        <v>0.65469228758748677</v>
      </c>
      <c r="H43" s="2">
        <f>Efficacy!T37</f>
        <v>0.1444202464013401</v>
      </c>
      <c r="I43" s="2">
        <f>Efficacy!U37</f>
        <v>0.20088746601117313</v>
      </c>
      <c r="J43" s="2">
        <f>Efficacy!V37</f>
        <v>1</v>
      </c>
      <c r="K43" s="9">
        <f t="shared" si="7"/>
        <v>372.91612262285054</v>
      </c>
      <c r="L43" s="9">
        <f t="shared" si="8"/>
        <v>5.0711792706370105</v>
      </c>
      <c r="M43" s="9">
        <f t="shared" si="9"/>
        <v>4.582325080246763</v>
      </c>
      <c r="N43" s="9">
        <f t="shared" si="10"/>
        <v>52.375383006998945</v>
      </c>
      <c r="O43" s="9">
        <f t="shared" si="11"/>
        <v>10.109417248093807</v>
      </c>
      <c r="P43" s="9">
        <f t="shared" si="12"/>
        <v>6.0266239803351942</v>
      </c>
      <c r="Q43" s="1">
        <f>C43*Utilities!$E$6</f>
        <v>0.59666579619656079</v>
      </c>
      <c r="R43" s="1">
        <f>D43*Utilities!$E$7</f>
        <v>5.0711792706370107E-2</v>
      </c>
      <c r="S43" s="1">
        <f>G43*Utilities!$F$6</f>
        <v>0.45828460131124071</v>
      </c>
      <c r="T43" s="1">
        <f>H43*Utilities!$F$7</f>
        <v>5.7768098560536045E-2</v>
      </c>
    </row>
    <row r="44" spans="1:20" x14ac:dyDescent="0.3">
      <c r="A44">
        <f>Efficacy!N38</f>
        <v>34</v>
      </c>
      <c r="B44">
        <f>IF(A44&lt;=General!$B$2*12,1,0)</f>
        <v>1</v>
      </c>
      <c r="C44" s="2">
        <f>Efficacy!O38</f>
        <v>0.73923376738957491</v>
      </c>
      <c r="D44" s="2">
        <f>Efficacy!P38</f>
        <v>0.10377713154834978</v>
      </c>
      <c r="E44" s="2">
        <f>Efficacy!Q38</f>
        <v>0.15698910106207531</v>
      </c>
      <c r="F44" s="2">
        <f>Efficacy!R38</f>
        <v>1</v>
      </c>
      <c r="G44" s="2">
        <f>Efficacy!S38</f>
        <v>0.64634232378447021</v>
      </c>
      <c r="H44" s="2">
        <f>Efficacy!T38</f>
        <v>0.14735820219962958</v>
      </c>
      <c r="I44" s="2">
        <f>Efficacy!U38</f>
        <v>0.20629947401590021</v>
      </c>
      <c r="J44" s="2">
        <f>Efficacy!V38</f>
        <v>1</v>
      </c>
      <c r="K44" s="9">
        <f t="shared" si="7"/>
        <v>369.61688369478748</v>
      </c>
      <c r="L44" s="9">
        <f t="shared" si="8"/>
        <v>5.1888565774174893</v>
      </c>
      <c r="M44" s="9">
        <f t="shared" si="9"/>
        <v>4.7096730318622591</v>
      </c>
      <c r="N44" s="9">
        <f t="shared" si="10"/>
        <v>51.707385902757615</v>
      </c>
      <c r="O44" s="9">
        <f t="shared" si="11"/>
        <v>10.31507415397407</v>
      </c>
      <c r="P44" s="9">
        <f t="shared" si="12"/>
        <v>6.188984220477006</v>
      </c>
      <c r="Q44" s="1">
        <f>C44*Utilities!$E$6</f>
        <v>0.59138701391165993</v>
      </c>
      <c r="R44" s="1">
        <f>D44*Utilities!$E$7</f>
        <v>5.1888565774174888E-2</v>
      </c>
      <c r="S44" s="1">
        <f>G44*Utilities!$F$6</f>
        <v>0.45243962664912912</v>
      </c>
      <c r="T44" s="1">
        <f>H44*Utilities!$F$7</f>
        <v>5.8943280879851838E-2</v>
      </c>
    </row>
    <row r="45" spans="1:20" x14ac:dyDescent="0.3">
      <c r="A45">
        <f>Efficacy!N39</f>
        <v>35</v>
      </c>
      <c r="B45">
        <f>IF(A45&lt;=General!$B$2*12,1,0)</f>
        <v>1</v>
      </c>
      <c r="C45" s="2">
        <f>Efficacy!O39</f>
        <v>0.7326936671516</v>
      </c>
      <c r="D45" s="2">
        <f>Efficacy!P39</f>
        <v>0.10609356807561088</v>
      </c>
      <c r="E45" s="2">
        <f>Efficacy!Q39</f>
        <v>0.16121276477278912</v>
      </c>
      <c r="F45" s="2">
        <f>Efficacy!R39</f>
        <v>1</v>
      </c>
      <c r="G45" s="2">
        <f>Efficacy!S39</f>
        <v>0.63809885565405211</v>
      </c>
      <c r="H45" s="2">
        <f>Efficacy!T39</f>
        <v>0.15022631527393215</v>
      </c>
      <c r="I45" s="2">
        <f>Efficacy!U39</f>
        <v>0.21167482907201574</v>
      </c>
      <c r="J45" s="2">
        <f>Efficacy!V39</f>
        <v>1</v>
      </c>
      <c r="K45" s="9">
        <f t="shared" si="7"/>
        <v>366.34683357580002</v>
      </c>
      <c r="L45" s="9">
        <f t="shared" si="8"/>
        <v>5.3046784037805441</v>
      </c>
      <c r="M45" s="9">
        <f t="shared" si="9"/>
        <v>4.8363829431836738</v>
      </c>
      <c r="N45" s="9">
        <f t="shared" si="10"/>
        <v>51.047908452324165</v>
      </c>
      <c r="O45" s="9">
        <f t="shared" si="11"/>
        <v>10.515842069175251</v>
      </c>
      <c r="P45" s="9">
        <f t="shared" si="12"/>
        <v>6.3502448721604718</v>
      </c>
      <c r="Q45" s="1">
        <f>C45*Utilities!$E$6</f>
        <v>0.58615493372128002</v>
      </c>
      <c r="R45" s="1">
        <f>D45*Utilities!$E$7</f>
        <v>5.3046784037805439E-2</v>
      </c>
      <c r="S45" s="1">
        <f>G45*Utilities!$F$6</f>
        <v>0.44666919895783647</v>
      </c>
      <c r="T45" s="1">
        <f>H45*Utilities!$F$7</f>
        <v>6.0090526109572863E-2</v>
      </c>
    </row>
    <row r="46" spans="1:20" x14ac:dyDescent="0.3">
      <c r="A46">
        <f>Efficacy!N40</f>
        <v>36</v>
      </c>
      <c r="B46">
        <f>IF(A46&lt;=General!$B$2*12,1,0)</f>
        <v>1</v>
      </c>
      <c r="C46" s="2">
        <f>Efficacy!O40</f>
        <v>0.72621142805716254</v>
      </c>
      <c r="D46" s="2">
        <f>Efficacy!P40</f>
        <v>0.10837330491188935</v>
      </c>
      <c r="E46" s="2">
        <f>Efficacy!Q40</f>
        <v>0.16541526703094811</v>
      </c>
      <c r="F46" s="2">
        <f>Efficacy!R40</f>
        <v>1</v>
      </c>
      <c r="G46" s="2">
        <f>Efficacy!S40</f>
        <v>0.62996052494743648</v>
      </c>
      <c r="H46" s="2">
        <f>Efficacy!T40</f>
        <v>0.15302569564010704</v>
      </c>
      <c r="I46" s="2">
        <f>Efficacy!U40</f>
        <v>0.21701377941245648</v>
      </c>
      <c r="J46" s="2">
        <f>Efficacy!V40</f>
        <v>1</v>
      </c>
      <c r="K46" s="9">
        <f t="shared" si="7"/>
        <v>363.10571402858125</v>
      </c>
      <c r="L46" s="9">
        <f t="shared" si="8"/>
        <v>5.4186652455944673</v>
      </c>
      <c r="M46" s="9">
        <f t="shared" si="9"/>
        <v>4.9624580109284437</v>
      </c>
      <c r="N46" s="9">
        <f t="shared" si="10"/>
        <v>50.396841995794915</v>
      </c>
      <c r="O46" s="9">
        <f t="shared" si="11"/>
        <v>10.711798694807493</v>
      </c>
      <c r="P46" s="9">
        <f t="shared" si="12"/>
        <v>6.5104133823736943</v>
      </c>
      <c r="Q46" s="1">
        <f>C46*Utilities!$E$6</f>
        <v>0.58096914244573006</v>
      </c>
      <c r="R46" s="1">
        <f>D46*Utilities!$E$7</f>
        <v>5.4186652455944673E-2</v>
      </c>
      <c r="S46" s="1">
        <f>G46*Utilities!$F$6</f>
        <v>0.44097236746320551</v>
      </c>
      <c r="T46" s="1">
        <f>H46*Utilities!$F$7</f>
        <v>6.1210278256042819E-2</v>
      </c>
    </row>
    <row r="47" spans="1:20" x14ac:dyDescent="0.3">
      <c r="A47">
        <f>Efficacy!N41</f>
        <v>37</v>
      </c>
      <c r="B47">
        <f>IF(A47&lt;=General!$B$2*12,1,0)</f>
        <v>1</v>
      </c>
      <c r="C47" s="2">
        <f>Efficacy!O41</f>
        <v>0.71978653820096938</v>
      </c>
      <c r="D47" s="2">
        <f>Efficacy!P41</f>
        <v>0.11061674793910536</v>
      </c>
      <c r="E47" s="2">
        <f>Efficacy!Q41</f>
        <v>0.16959671385992525</v>
      </c>
      <c r="F47" s="2">
        <f>Efficacy!R41</f>
        <v>1</v>
      </c>
      <c r="G47" s="2">
        <f>Efficacy!S41</f>
        <v>0.62192599073897081</v>
      </c>
      <c r="H47" s="2">
        <f>Efficacy!T41</f>
        <v>0.15575743767203287</v>
      </c>
      <c r="I47" s="2">
        <f>Efficacy!U41</f>
        <v>0.22231657158899631</v>
      </c>
      <c r="J47" s="2">
        <f>Efficacy!V41</f>
        <v>1</v>
      </c>
      <c r="K47" s="9">
        <f t="shared" si="7"/>
        <v>359.8932691004847</v>
      </c>
      <c r="L47" s="9">
        <f t="shared" si="8"/>
        <v>5.5308373969552687</v>
      </c>
      <c r="M47" s="9">
        <f t="shared" si="9"/>
        <v>5.0879014157977576</v>
      </c>
      <c r="N47" s="9">
        <f t="shared" si="10"/>
        <v>49.754079259117667</v>
      </c>
      <c r="O47" s="9">
        <f t="shared" si="11"/>
        <v>10.903020637042301</v>
      </c>
      <c r="P47" s="9">
        <f t="shared" si="12"/>
        <v>6.6694971476698894</v>
      </c>
      <c r="Q47" s="1">
        <f>C47*Utilities!$E$6</f>
        <v>0.57582923056077551</v>
      </c>
      <c r="R47" s="1">
        <f>D47*Utilities!$E$7</f>
        <v>5.5308373969552682E-2</v>
      </c>
      <c r="S47" s="1">
        <f>G47*Utilities!$F$6</f>
        <v>0.43534819351727955</v>
      </c>
      <c r="T47" s="1">
        <f>H47*Utilities!$F$7</f>
        <v>6.2302975068813153E-2</v>
      </c>
    </row>
    <row r="48" spans="1:20" x14ac:dyDescent="0.3">
      <c r="A48">
        <f>Efficacy!N42</f>
        <v>38</v>
      </c>
      <c r="B48">
        <f>IF(A48&lt;=General!$B$2*12,1,0)</f>
        <v>1</v>
      </c>
      <c r="C48" s="2">
        <f>Efficacy!O42</f>
        <v>0.71341849020662162</v>
      </c>
      <c r="D48" s="2">
        <f>Efficacy!P42</f>
        <v>0.11282429904148406</v>
      </c>
      <c r="E48" s="2">
        <f>Efficacy!Q42</f>
        <v>0.17375721075189432</v>
      </c>
      <c r="F48" s="2">
        <f>Efficacy!R42</f>
        <v>1</v>
      </c>
      <c r="G48" s="2">
        <f>Efficacy!S42</f>
        <v>0.61399392920520535</v>
      </c>
      <c r="H48" s="2">
        <f>Efficacy!T42</f>
        <v>0.1584226203111635</v>
      </c>
      <c r="I48" s="2">
        <f>Efficacy!U42</f>
        <v>0.22758345048363116</v>
      </c>
      <c r="J48" s="2">
        <f>Efficacy!V42</f>
        <v>1</v>
      </c>
      <c r="K48" s="9">
        <f t="shared" si="7"/>
        <v>356.70924510331082</v>
      </c>
      <c r="L48" s="9">
        <f t="shared" si="8"/>
        <v>5.6412149520742023</v>
      </c>
      <c r="M48" s="9">
        <f t="shared" si="9"/>
        <v>5.2127163225568296</v>
      </c>
      <c r="N48" s="9">
        <f t="shared" si="10"/>
        <v>49.11951433641643</v>
      </c>
      <c r="O48" s="9">
        <f t="shared" si="11"/>
        <v>11.089583421781445</v>
      </c>
      <c r="P48" s="9">
        <f t="shared" si="12"/>
        <v>6.8275035145089351</v>
      </c>
      <c r="Q48" s="1">
        <f>C48*Utilities!$E$6</f>
        <v>0.57073479216529732</v>
      </c>
      <c r="R48" s="1">
        <f>D48*Utilities!$E$7</f>
        <v>5.6412149520742028E-2</v>
      </c>
      <c r="S48" s="1">
        <f>G48*Utilities!$F$6</f>
        <v>0.42979575044364371</v>
      </c>
      <c r="T48" s="1">
        <f>H48*Utilities!$F$7</f>
        <v>6.3369048124465407E-2</v>
      </c>
    </row>
    <row r="49" spans="1:20" x14ac:dyDescent="0.3">
      <c r="A49">
        <f>Efficacy!N43</f>
        <v>39</v>
      </c>
      <c r="B49">
        <f>IF(A49&lt;=General!$B$2*12,1,0)</f>
        <v>1</v>
      </c>
      <c r="C49" s="2">
        <f>Efficacy!O43</f>
        <v>0.70710678118654757</v>
      </c>
      <c r="D49" s="2">
        <f>Efficacy!P43</f>
        <v>0.11499635614296144</v>
      </c>
      <c r="E49" s="2">
        <f>Efficacy!Q43</f>
        <v>0.17789686267049099</v>
      </c>
      <c r="F49" s="2">
        <f>Efficacy!R43</f>
        <v>1</v>
      </c>
      <c r="G49" s="2">
        <f>Efficacy!S43</f>
        <v>0.60616303340677236</v>
      </c>
      <c r="H49" s="2">
        <f>Efficacy!T43</f>
        <v>0.16102230727333922</v>
      </c>
      <c r="I49" s="2">
        <f>Efficacy!U43</f>
        <v>0.23281465931988843</v>
      </c>
      <c r="J49" s="2">
        <f>Efficacy!V43</f>
        <v>1</v>
      </c>
      <c r="K49" s="9">
        <f t="shared" si="7"/>
        <v>353.55339059327378</v>
      </c>
      <c r="L49" s="9">
        <f t="shared" si="8"/>
        <v>5.7498178071480721</v>
      </c>
      <c r="M49" s="9">
        <f t="shared" si="9"/>
        <v>5.3369058801147293</v>
      </c>
      <c r="N49" s="9">
        <f t="shared" si="10"/>
        <v>48.49304267254179</v>
      </c>
      <c r="O49" s="9">
        <f t="shared" si="11"/>
        <v>11.271561509133745</v>
      </c>
      <c r="P49" s="9">
        <f t="shared" si="12"/>
        <v>6.9844397795966531</v>
      </c>
      <c r="Q49" s="1">
        <f>C49*Utilities!$E$6</f>
        <v>0.56568542494923812</v>
      </c>
      <c r="R49" s="1">
        <f>D49*Utilities!$E$7</f>
        <v>5.7498178071480721E-2</v>
      </c>
      <c r="S49" s="1">
        <f>G49*Utilities!$F$6</f>
        <v>0.42431412338474062</v>
      </c>
      <c r="T49" s="1">
        <f>H49*Utilities!$F$7</f>
        <v>6.4408922909335684E-2</v>
      </c>
    </row>
    <row r="50" spans="1:20" x14ac:dyDescent="0.3">
      <c r="A50">
        <f>Efficacy!N44</f>
        <v>40</v>
      </c>
      <c r="B50">
        <f>IF(A50&lt;=General!$B$2*12,1,0)</f>
        <v>1</v>
      </c>
      <c r="C50" s="2">
        <f>Efficacy!O44</f>
        <v>0.7008509127022895</v>
      </c>
      <c r="D50" s="2">
        <f>Efficacy!P44</f>
        <v>0.11713331324425014</v>
      </c>
      <c r="E50" s="2">
        <f>Efficacy!Q44</f>
        <v>0.18201577405346037</v>
      </c>
      <c r="F50" s="2">
        <f>Efficacy!R44</f>
        <v>1</v>
      </c>
      <c r="G50" s="2">
        <f>Efficacy!S44</f>
        <v>0.59843201307304505</v>
      </c>
      <c r="H50" s="2">
        <f>Efficacy!T44</f>
        <v>0.16355754725289662</v>
      </c>
      <c r="I50" s="2">
        <f>Efficacy!U44</f>
        <v>0.23801043967405833</v>
      </c>
      <c r="J50" s="2">
        <f>Efficacy!V44</f>
        <v>1</v>
      </c>
      <c r="K50" s="9">
        <f t="shared" si="7"/>
        <v>350.42545635114476</v>
      </c>
      <c r="L50" s="9">
        <f t="shared" si="8"/>
        <v>5.8566656622125066</v>
      </c>
      <c r="M50" s="9">
        <f t="shared" si="9"/>
        <v>5.4604732216038112</v>
      </c>
      <c r="N50" s="9">
        <f t="shared" si="10"/>
        <v>47.874561045843606</v>
      </c>
      <c r="O50" s="9">
        <f t="shared" si="11"/>
        <v>11.449028307702763</v>
      </c>
      <c r="P50" s="9">
        <f t="shared" si="12"/>
        <v>7.1403131902217503</v>
      </c>
      <c r="Q50" s="1">
        <f>C50*Utilities!$E$6</f>
        <v>0.56068073016183162</v>
      </c>
      <c r="R50" s="1">
        <f>D50*Utilities!$E$7</f>
        <v>5.8566656622125068E-2</v>
      </c>
      <c r="S50" s="1">
        <f>G50*Utilities!$F$6</f>
        <v>0.41890240915113153</v>
      </c>
      <c r="T50" s="1">
        <f>H50*Utilities!$F$7</f>
        <v>6.5423018901158647E-2</v>
      </c>
    </row>
    <row r="51" spans="1:20" x14ac:dyDescent="0.3">
      <c r="A51">
        <f>Efficacy!N45</f>
        <v>41</v>
      </c>
      <c r="B51">
        <f>IF(A51&lt;=General!$B$2*12,1,0)</f>
        <v>1</v>
      </c>
      <c r="C51" s="2">
        <f>Efficacy!O45</f>
        <v>0.69465039072514112</v>
      </c>
      <c r="D51" s="2">
        <f>Efficacy!P45</f>
        <v>0.11923556045956629</v>
      </c>
      <c r="E51" s="2">
        <f>Efficacy!Q45</f>
        <v>0.18611404881529259</v>
      </c>
      <c r="F51" s="2">
        <f>Efficacy!R45</f>
        <v>1</v>
      </c>
      <c r="G51" s="2">
        <f>Efficacy!S45</f>
        <v>0.59079959438954477</v>
      </c>
      <c r="H51" s="2">
        <f>Efficacy!T45</f>
        <v>0.16602937412410512</v>
      </c>
      <c r="I51" s="2">
        <f>Efficacy!U45</f>
        <v>0.24317103148635011</v>
      </c>
      <c r="J51" s="2">
        <f>Efficacy!V45</f>
        <v>1</v>
      </c>
      <c r="K51" s="9">
        <f t="shared" si="7"/>
        <v>347.32519536257058</v>
      </c>
      <c r="L51" s="9">
        <f t="shared" si="8"/>
        <v>5.9617780229783151</v>
      </c>
      <c r="M51" s="9">
        <f t="shared" si="9"/>
        <v>5.5834214644587776</v>
      </c>
      <c r="N51" s="9">
        <f t="shared" si="10"/>
        <v>47.263967551163582</v>
      </c>
      <c r="O51" s="9">
        <f t="shared" si="11"/>
        <v>11.622056188687358</v>
      </c>
      <c r="P51" s="9">
        <f t="shared" si="12"/>
        <v>7.295130944590503</v>
      </c>
      <c r="Q51" s="1">
        <f>C51*Utilities!$E$6</f>
        <v>0.5557203125801129</v>
      </c>
      <c r="R51" s="1">
        <f>D51*Utilities!$E$7</f>
        <v>5.9617780229783146E-2</v>
      </c>
      <c r="S51" s="1">
        <f>G51*Utilities!$F$6</f>
        <v>0.41355971607268133</v>
      </c>
      <c r="T51" s="1">
        <f>H51*Utilities!$F$7</f>
        <v>6.6411749649642055E-2</v>
      </c>
    </row>
    <row r="52" spans="1:20" x14ac:dyDescent="0.3">
      <c r="A52">
        <f>Efficacy!N46</f>
        <v>42</v>
      </c>
      <c r="B52">
        <f>IF(A52&lt;=General!$B$2*12,1,0)</f>
        <v>1</v>
      </c>
      <c r="C52" s="2">
        <f>Efficacy!O46</f>
        <v>0.68850472559713483</v>
      </c>
      <c r="D52" s="2">
        <f>Efficacy!P46</f>
        <v>0.12130348405302116</v>
      </c>
      <c r="E52" s="2">
        <f>Efficacy!Q46</f>
        <v>0.19019179034984401</v>
      </c>
      <c r="F52" s="2">
        <f>Efficacy!R46</f>
        <v>1</v>
      </c>
      <c r="G52" s="2">
        <f>Efficacy!S46</f>
        <v>0.58326451978805838</v>
      </c>
      <c r="H52" s="2">
        <f>Efficacy!T46</f>
        <v>0.16843880713996917</v>
      </c>
      <c r="I52" s="2">
        <f>Efficacy!U46</f>
        <v>0.24829667307197245</v>
      </c>
      <c r="J52" s="2">
        <f>Efficacy!V46</f>
        <v>1</v>
      </c>
      <c r="K52" s="9">
        <f t="shared" si="7"/>
        <v>344.25236279856739</v>
      </c>
      <c r="L52" s="9">
        <f t="shared" si="8"/>
        <v>6.0651742026510576</v>
      </c>
      <c r="M52" s="9">
        <f t="shared" si="9"/>
        <v>5.7057537104953209</v>
      </c>
      <c r="N52" s="9">
        <f t="shared" si="10"/>
        <v>46.661161583044674</v>
      </c>
      <c r="O52" s="9">
        <f t="shared" si="11"/>
        <v>11.790716499797842</v>
      </c>
      <c r="P52" s="9">
        <f t="shared" si="12"/>
        <v>7.448900192159174</v>
      </c>
      <c r="Q52" s="1">
        <f>C52*Utilities!$E$6</f>
        <v>0.55080378047770784</v>
      </c>
      <c r="R52" s="1">
        <f>D52*Utilities!$E$7</f>
        <v>6.065174202651058E-2</v>
      </c>
      <c r="S52" s="1">
        <f>G52*Utilities!$F$6</f>
        <v>0.40828516385164082</v>
      </c>
      <c r="T52" s="1">
        <f>H52*Utilities!$F$7</f>
        <v>6.7375522855987677E-2</v>
      </c>
    </row>
    <row r="53" spans="1:20" x14ac:dyDescent="0.3">
      <c r="A53">
        <f>Efficacy!N47</f>
        <v>43</v>
      </c>
      <c r="B53">
        <f>IF(A53&lt;=General!$B$2*12,1,0)</f>
        <v>1</v>
      </c>
      <c r="C53" s="2">
        <f>Efficacy!O47</f>
        <v>0.68241343199237203</v>
      </c>
      <c r="D53" s="2">
        <f>Efficacy!P47</f>
        <v>0.12333746647468224</v>
      </c>
      <c r="E53" s="2">
        <f>Efficacy!Q47</f>
        <v>0.19424910153294572</v>
      </c>
      <c r="F53" s="2">
        <f>Efficacy!R47</f>
        <v>1</v>
      </c>
      <c r="G53" s="2">
        <f>Efficacy!S47</f>
        <v>0.57582554773943262</v>
      </c>
      <c r="H53" s="2">
        <f>Efficacy!T47</f>
        <v>0.1707868511284284</v>
      </c>
      <c r="I53" s="2">
        <f>Efficacy!U47</f>
        <v>0.25338760113213898</v>
      </c>
      <c r="J53" s="2">
        <f>Efficacy!V47</f>
        <v>1</v>
      </c>
      <c r="K53" s="9">
        <f t="shared" si="7"/>
        <v>341.20671599618601</v>
      </c>
      <c r="L53" s="9">
        <f t="shared" si="8"/>
        <v>6.1668733237341122</v>
      </c>
      <c r="M53" s="9">
        <f t="shared" si="9"/>
        <v>5.8274730459883717</v>
      </c>
      <c r="N53" s="9">
        <f t="shared" si="10"/>
        <v>46.066043819154608</v>
      </c>
      <c r="O53" s="9">
        <f t="shared" si="11"/>
        <v>11.955079578989988</v>
      </c>
      <c r="P53" s="9">
        <f t="shared" si="12"/>
        <v>7.60162803396417</v>
      </c>
      <c r="Q53" s="1">
        <f>C53*Utilities!$E$6</f>
        <v>0.54593074559389765</v>
      </c>
      <c r="R53" s="1">
        <f>D53*Utilities!$E$7</f>
        <v>6.1668733237341122E-2</v>
      </c>
      <c r="S53" s="1">
        <f>G53*Utilities!$F$6</f>
        <v>0.40307788341760281</v>
      </c>
      <c r="T53" s="1">
        <f>H53*Utilities!$F$7</f>
        <v>6.8314740451371356E-2</v>
      </c>
    </row>
    <row r="54" spans="1:20" x14ac:dyDescent="0.3">
      <c r="A54">
        <f>Efficacy!N48</f>
        <v>44</v>
      </c>
      <c r="B54">
        <f>IF(A54&lt;=General!$B$2*12,1,0)</f>
        <v>1</v>
      </c>
      <c r="C54" s="2">
        <f>Efficacy!O48</f>
        <v>0.6763760288786983</v>
      </c>
      <c r="D54" s="2">
        <f>Efficacy!P48</f>
        <v>0.12533788639630239</v>
      </c>
      <c r="E54" s="2">
        <f>Efficacy!Q48</f>
        <v>0.19828608472499931</v>
      </c>
      <c r="F54" s="2">
        <f>Efficacy!R48</f>
        <v>1</v>
      </c>
      <c r="G54" s="2">
        <f>Efficacy!S48</f>
        <v>0.5684814525490125</v>
      </c>
      <c r="H54" s="2">
        <f>Efficacy!T48</f>
        <v>0.17307449668598873</v>
      </c>
      <c r="I54" s="2">
        <f>Efficacy!U48</f>
        <v>0.25844405076499877</v>
      </c>
      <c r="J54" s="2">
        <f>Efficacy!V48</f>
        <v>1</v>
      </c>
      <c r="K54" s="9">
        <f t="shared" si="7"/>
        <v>338.18801443934916</v>
      </c>
      <c r="L54" s="9">
        <f t="shared" si="8"/>
        <v>6.266894319815119</v>
      </c>
      <c r="M54" s="9">
        <f t="shared" si="9"/>
        <v>5.9485825417499791</v>
      </c>
      <c r="N54" s="9">
        <f t="shared" si="10"/>
        <v>45.478516203921004</v>
      </c>
      <c r="O54" s="9">
        <f t="shared" si="11"/>
        <v>12.115214768019211</v>
      </c>
      <c r="P54" s="9">
        <f t="shared" si="12"/>
        <v>7.753321522949963</v>
      </c>
      <c r="Q54" s="1">
        <f>C54*Utilities!$E$6</f>
        <v>0.54110082310295871</v>
      </c>
      <c r="R54" s="1">
        <f>D54*Utilities!$E$7</f>
        <v>6.2668943198151195E-2</v>
      </c>
      <c r="S54" s="1">
        <f>G54*Utilities!$F$6</f>
        <v>0.39793701678430871</v>
      </c>
      <c r="T54" s="1">
        <f>H54*Utilities!$F$7</f>
        <v>6.9229798674395493E-2</v>
      </c>
    </row>
    <row r="55" spans="1:20" x14ac:dyDescent="0.3">
      <c r="A55">
        <f>Efficacy!N49</f>
        <v>45</v>
      </c>
      <c r="B55">
        <f>IF(A55&lt;=General!$B$2*12,1,0)</f>
        <v>1</v>
      </c>
      <c r="C55" s="2">
        <f>Efficacy!O49</f>
        <v>0.67039203947971449</v>
      </c>
      <c r="D55" s="2">
        <f>Efficacy!P49</f>
        <v>0.12730511874672668</v>
      </c>
      <c r="E55" s="2">
        <f>Efficacy!Q49</f>
        <v>0.20230284177355884</v>
      </c>
      <c r="F55" s="2">
        <f>Efficacy!R49</f>
        <v>1</v>
      </c>
      <c r="G55" s="2">
        <f>Efficacy!S49</f>
        <v>0.56123102415468651</v>
      </c>
      <c r="H55" s="2">
        <f>Efficacy!T49</f>
        <v>0.17530272036882044</v>
      </c>
      <c r="I55" s="2">
        <f>Efficacy!U49</f>
        <v>0.26346625547649305</v>
      </c>
      <c r="J55" s="2">
        <f>Efficacy!V49</f>
        <v>1</v>
      </c>
      <c r="K55" s="9">
        <f t="shared" si="7"/>
        <v>335.19601973985726</v>
      </c>
      <c r="L55" s="9">
        <f t="shared" si="8"/>
        <v>6.3652559373363342</v>
      </c>
      <c r="M55" s="9">
        <f t="shared" si="9"/>
        <v>6.0690852532067652</v>
      </c>
      <c r="N55" s="9">
        <f t="shared" si="10"/>
        <v>44.898481932374921</v>
      </c>
      <c r="O55" s="9">
        <f t="shared" si="11"/>
        <v>12.27119042581743</v>
      </c>
      <c r="P55" s="9">
        <f t="shared" si="12"/>
        <v>7.9039876642947915</v>
      </c>
      <c r="Q55" s="1">
        <f>C55*Utilities!$E$6</f>
        <v>0.53631363158377166</v>
      </c>
      <c r="R55" s="1">
        <f>D55*Utilities!$E$7</f>
        <v>6.3652559373363338E-2</v>
      </c>
      <c r="S55" s="1">
        <f>G55*Utilities!$F$6</f>
        <v>0.39286171690828053</v>
      </c>
      <c r="T55" s="1">
        <f>H55*Utilities!$F$7</f>
        <v>7.0121088147528182E-2</v>
      </c>
    </row>
    <row r="56" spans="1:20" x14ac:dyDescent="0.3">
      <c r="A56">
        <f>Efficacy!N50</f>
        <v>46</v>
      </c>
      <c r="B56">
        <f>IF(A56&lt;=General!$B$2*12,1,0)</f>
        <v>1</v>
      </c>
      <c r="C56" s="2">
        <f>Efficacy!O50</f>
        <v>0.66446099123712621</v>
      </c>
      <c r="D56" s="2">
        <f>Efficacy!P50</f>
        <v>0.12923953474697358</v>
      </c>
      <c r="E56" s="2">
        <f>Efficacy!Q50</f>
        <v>0.20629947401590021</v>
      </c>
      <c r="F56" s="2">
        <f>Efficacy!R50</f>
        <v>1</v>
      </c>
      <c r="G56" s="2">
        <f>Efficacy!S50</f>
        <v>0.55407306792750965</v>
      </c>
      <c r="H56" s="2">
        <f>Efficacy!T50</f>
        <v>0.17747248488135126</v>
      </c>
      <c r="I56" s="2">
        <f>Efficacy!U50</f>
        <v>0.26845444719113909</v>
      </c>
      <c r="J56" s="2">
        <f>Efficacy!V50</f>
        <v>1</v>
      </c>
      <c r="K56" s="9">
        <f t="shared" si="7"/>
        <v>332.23049561856311</v>
      </c>
      <c r="L56" s="9">
        <f t="shared" si="8"/>
        <v>6.4619767373486789</v>
      </c>
      <c r="M56" s="9">
        <f t="shared" si="9"/>
        <v>6.188984220477006</v>
      </c>
      <c r="N56" s="9">
        <f t="shared" si="10"/>
        <v>44.325845434200772</v>
      </c>
      <c r="O56" s="9">
        <f t="shared" si="11"/>
        <v>12.423073941694588</v>
      </c>
      <c r="P56" s="9">
        <f t="shared" si="12"/>
        <v>8.053633415734172</v>
      </c>
      <c r="Q56" s="1">
        <f>C56*Utilities!$E$6</f>
        <v>0.53156879298970094</v>
      </c>
      <c r="R56" s="1">
        <f>D56*Utilities!$E$7</f>
        <v>6.4619767373486792E-2</v>
      </c>
      <c r="S56" s="1">
        <f>G56*Utilities!$F$6</f>
        <v>0.38785114754925676</v>
      </c>
      <c r="T56" s="1">
        <f>H56*Utilities!$F$7</f>
        <v>7.0988993952540505E-2</v>
      </c>
    </row>
    <row r="57" spans="1:20" x14ac:dyDescent="0.3">
      <c r="A57">
        <f>Efficacy!N51</f>
        <v>47</v>
      </c>
      <c r="B57">
        <f>IF(A57&lt;=General!$B$2*12,1,0)</f>
        <v>1</v>
      </c>
      <c r="C57" s="2">
        <f>Efficacy!O51</f>
        <v>0.65858241577342613</v>
      </c>
      <c r="D57" s="2">
        <f>Efficacy!P51</f>
        <v>0.13114150194499519</v>
      </c>
      <c r="E57" s="2">
        <f>Efficacy!Q51</f>
        <v>0.21027608228157868</v>
      </c>
      <c r="F57" s="2">
        <f>Efficacy!R51</f>
        <v>1</v>
      </c>
      <c r="G57" s="2">
        <f>Efficacy!S51</f>
        <v>0.5470064044748677</v>
      </c>
      <c r="H57" s="2">
        <f>Efficacy!T51</f>
        <v>0.17958473926239249</v>
      </c>
      <c r="I57" s="2">
        <f>Efficacy!U51</f>
        <v>0.27340885626273981</v>
      </c>
      <c r="J57" s="2">
        <f>Efficacy!V51</f>
        <v>1</v>
      </c>
      <c r="K57" s="9">
        <f t="shared" si="7"/>
        <v>329.29120788671304</v>
      </c>
      <c r="L57" s="9">
        <f t="shared" si="8"/>
        <v>6.5570750972497596</v>
      </c>
      <c r="M57" s="9">
        <f t="shared" si="9"/>
        <v>6.3082824684473602</v>
      </c>
      <c r="N57" s="9">
        <f t="shared" si="10"/>
        <v>43.760512357989413</v>
      </c>
      <c r="O57" s="9">
        <f t="shared" si="11"/>
        <v>12.570931748367475</v>
      </c>
      <c r="P57" s="9">
        <f t="shared" si="12"/>
        <v>8.2022656878821945</v>
      </c>
      <c r="Q57" s="1">
        <f>C57*Utilities!$E$6</f>
        <v>0.52686593261874093</v>
      </c>
      <c r="R57" s="1">
        <f>D57*Utilities!$E$7</f>
        <v>6.5570750972497593E-2</v>
      </c>
      <c r="S57" s="1">
        <f>G57*Utilities!$F$6</f>
        <v>0.38290448313240738</v>
      </c>
      <c r="T57" s="1">
        <f>H57*Utilities!$F$7</f>
        <v>7.1833895704957004E-2</v>
      </c>
    </row>
    <row r="58" spans="1:20" x14ac:dyDescent="0.3">
      <c r="A58">
        <f>Efficacy!N52</f>
        <v>48</v>
      </c>
      <c r="B58">
        <f>IF(A58&lt;=General!$B$2*12,1,0)</f>
        <v>1</v>
      </c>
      <c r="C58" s="2">
        <f>Efficacy!O52</f>
        <v>0.65275584885490479</v>
      </c>
      <c r="D58" s="2">
        <f>Efficacy!P52</f>
        <v>0.13301138425012382</v>
      </c>
      <c r="E58" s="2">
        <f>Efficacy!Q52</f>
        <v>0.21423276689497139</v>
      </c>
      <c r="F58" s="2">
        <f>Efficacy!R52</f>
        <v>1</v>
      </c>
      <c r="G58" s="2">
        <f>Efficacy!S52</f>
        <v>0.54002986944615317</v>
      </c>
      <c r="H58" s="2">
        <f>Efficacy!T52</f>
        <v>0.181640419068825</v>
      </c>
      <c r="I58" s="2">
        <f>Efficacy!U52</f>
        <v>0.27832971148502184</v>
      </c>
      <c r="J58" s="2">
        <f>Efficacy!V52</f>
        <v>1</v>
      </c>
      <c r="K58" s="9">
        <f t="shared" si="7"/>
        <v>326.3779244274524</v>
      </c>
      <c r="L58" s="9">
        <f t="shared" si="8"/>
        <v>6.6505692125061913</v>
      </c>
      <c r="M58" s="9">
        <f t="shared" si="9"/>
        <v>6.4269830068491416</v>
      </c>
      <c r="N58" s="9">
        <f t="shared" si="10"/>
        <v>43.20238955569225</v>
      </c>
      <c r="O58" s="9">
        <f t="shared" si="11"/>
        <v>12.71482933481775</v>
      </c>
      <c r="P58" s="9">
        <f t="shared" si="12"/>
        <v>8.349891344550656</v>
      </c>
      <c r="Q58" s="1">
        <f>C58*Utilities!$E$6</f>
        <v>0.52220467908392387</v>
      </c>
      <c r="R58" s="1">
        <f>D58*Utilities!$E$7</f>
        <v>6.650569212506191E-2</v>
      </c>
      <c r="S58" s="1">
        <f>G58*Utilities!$F$6</f>
        <v>0.37802090861230719</v>
      </c>
      <c r="T58" s="1">
        <f>H58*Utilities!$F$7</f>
        <v>7.2656167627530008E-2</v>
      </c>
    </row>
    <row r="59" spans="1:20" x14ac:dyDescent="0.3">
      <c r="A59">
        <f>Efficacy!N53</f>
        <v>49</v>
      </c>
      <c r="B59">
        <f>IF(A59&lt;=General!$B$2*12,1,0)</f>
        <v>1</v>
      </c>
      <c r="C59" s="2">
        <f>Efficacy!O53</f>
        <v>0.64698083035499132</v>
      </c>
      <c r="D59" s="2">
        <f>Efficacy!P53</f>
        <v>0.13484954196719923</v>
      </c>
      <c r="E59" s="2">
        <f>Efficacy!Q53</f>
        <v>0.21816962767780945</v>
      </c>
      <c r="F59" s="2">
        <f>Efficacy!R53</f>
        <v>1</v>
      </c>
      <c r="G59" s="2">
        <f>Efficacy!S53</f>
        <v>0.53314231334091855</v>
      </c>
      <c r="H59" s="2">
        <f>Efficacy!T53</f>
        <v>0.18364044655688072</v>
      </c>
      <c r="I59" s="2">
        <f>Efficacy!U53</f>
        <v>0.28321724010220073</v>
      </c>
      <c r="J59" s="2">
        <f>Efficacy!V53</f>
        <v>1</v>
      </c>
      <c r="K59" s="9">
        <f t="shared" si="7"/>
        <v>323.49041517749566</v>
      </c>
      <c r="L59" s="9">
        <f t="shared" si="8"/>
        <v>6.7424770983599611</v>
      </c>
      <c r="M59" s="9">
        <f t="shared" si="9"/>
        <v>6.5450888303342838</v>
      </c>
      <c r="N59" s="9">
        <f t="shared" si="10"/>
        <v>42.65138506727348</v>
      </c>
      <c r="O59" s="9">
        <f t="shared" si="11"/>
        <v>12.854831258981651</v>
      </c>
      <c r="P59" s="9">
        <f t="shared" si="12"/>
        <v>8.4965172030660217</v>
      </c>
      <c r="Q59" s="1">
        <f>C59*Utilities!$E$6</f>
        <v>0.51758466428399308</v>
      </c>
      <c r="R59" s="1">
        <f>D59*Utilities!$E$7</f>
        <v>6.7424770983599613E-2</v>
      </c>
      <c r="S59" s="1">
        <f>G59*Utilities!$F$6</f>
        <v>0.37319961933864298</v>
      </c>
      <c r="T59" s="1">
        <f>H59*Utilities!$F$7</f>
        <v>7.3456178622752291E-2</v>
      </c>
    </row>
    <row r="60" spans="1:20" x14ac:dyDescent="0.3">
      <c r="A60">
        <f>Efficacy!N54</f>
        <v>50</v>
      </c>
      <c r="B60">
        <f>IF(A60&lt;=General!$B$2*12,1,0)</f>
        <v>1</v>
      </c>
      <c r="C60" s="2">
        <f>Efficacy!O54</f>
        <v>0.64125690421791592</v>
      </c>
      <c r="D60" s="2">
        <f>Efficacy!P54</f>
        <v>0.1366563318303885</v>
      </c>
      <c r="E60" s="2">
        <f>Efficacy!Q54</f>
        <v>0.22208676395169558</v>
      </c>
      <c r="F60" s="2">
        <f>Efficacy!R54</f>
        <v>1</v>
      </c>
      <c r="G60" s="2">
        <f>Efficacy!S54</f>
        <v>0.52634260131947797</v>
      </c>
      <c r="H60" s="2">
        <f>Efficacy!T54</f>
        <v>0.18558573086104613</v>
      </c>
      <c r="I60" s="2">
        <f>Efficacy!U54</f>
        <v>0.28807166781947591</v>
      </c>
      <c r="J60" s="2">
        <f>Efficacy!V54</f>
        <v>1</v>
      </c>
      <c r="K60" s="9">
        <f t="shared" si="7"/>
        <v>320.62845210895796</v>
      </c>
      <c r="L60" s="9">
        <f t="shared" si="8"/>
        <v>6.8328165915194248</v>
      </c>
      <c r="M60" s="9">
        <f t="shared" si="9"/>
        <v>6.6626029185508671</v>
      </c>
      <c r="N60" s="9">
        <f t="shared" si="10"/>
        <v>42.107408105558235</v>
      </c>
      <c r="O60" s="9">
        <f t="shared" si="11"/>
        <v>12.991001160273228</v>
      </c>
      <c r="P60" s="9">
        <f t="shared" si="12"/>
        <v>8.6421500345842777</v>
      </c>
      <c r="Q60" s="1">
        <f>C60*Utilities!$E$6</f>
        <v>0.51300552337433281</v>
      </c>
      <c r="R60" s="1">
        <f>D60*Utilities!$E$7</f>
        <v>6.832816591519425E-2</v>
      </c>
      <c r="S60" s="1">
        <f>G60*Utilities!$F$6</f>
        <v>0.36843982092363453</v>
      </c>
      <c r="T60" s="1">
        <f>H60*Utilities!$F$7</f>
        <v>7.4234292344418459E-2</v>
      </c>
    </row>
    <row r="61" spans="1:20" x14ac:dyDescent="0.3">
      <c r="A61">
        <f>Efficacy!N55</f>
        <v>51</v>
      </c>
      <c r="B61">
        <f>IF(A61&lt;=General!$B$2*12,1,0)</f>
        <v>1</v>
      </c>
      <c r="C61" s="2">
        <f>Efficacy!O55</f>
        <v>0.63558361842269528</v>
      </c>
      <c r="D61" s="2">
        <f>Efficacy!P55</f>
        <v>0.13843210703669417</v>
      </c>
      <c r="E61" s="2">
        <f>Efficacy!Q55</f>
        <v>0.22598427454061054</v>
      </c>
      <c r="F61" s="2">
        <f>Efficacy!R55</f>
        <v>1</v>
      </c>
      <c r="G61" s="2">
        <f>Efficacy!S55</f>
        <v>0.5196296130159217</v>
      </c>
      <c r="H61" s="2">
        <f>Efficacy!T55</f>
        <v>0.18747716817062576</v>
      </c>
      <c r="I61" s="2">
        <f>Efficacy!U55</f>
        <v>0.29289321881345254</v>
      </c>
      <c r="J61" s="2">
        <f>Efficacy!V55</f>
        <v>1</v>
      </c>
      <c r="K61" s="9">
        <f t="shared" si="7"/>
        <v>317.79180921134764</v>
      </c>
      <c r="L61" s="9">
        <f t="shared" si="8"/>
        <v>6.9216053518347085</v>
      </c>
      <c r="M61" s="9">
        <f t="shared" si="9"/>
        <v>6.779528236218316</v>
      </c>
      <c r="N61" s="9">
        <f t="shared" si="10"/>
        <v>41.570369041273736</v>
      </c>
      <c r="O61" s="9">
        <f t="shared" si="11"/>
        <v>13.123401771943804</v>
      </c>
      <c r="P61" s="9">
        <f t="shared" si="12"/>
        <v>8.786796564403577</v>
      </c>
      <c r="Q61" s="1">
        <f>C61*Utilities!$E$6</f>
        <v>0.50846689473815621</v>
      </c>
      <c r="R61" s="1">
        <f>D61*Utilities!$E$7</f>
        <v>6.9216053518347087E-2</v>
      </c>
      <c r="S61" s="1">
        <f>G61*Utilities!$F$6</f>
        <v>0.36374072911114519</v>
      </c>
      <c r="T61" s="1">
        <f>H61*Utilities!$F$7</f>
        <v>7.4990867268250314E-2</v>
      </c>
    </row>
    <row r="62" spans="1:20" x14ac:dyDescent="0.3">
      <c r="A62">
        <f>Efficacy!N56</f>
        <v>52</v>
      </c>
      <c r="B62">
        <f>IF(A62&lt;=General!$B$2*12,1,0)</f>
        <v>1</v>
      </c>
      <c r="C62" s="2">
        <f>Efficacy!O56</f>
        <v>0.62996052494743671</v>
      </c>
      <c r="D62" s="2">
        <f>Efficacy!P56</f>
        <v>0.14017721727915777</v>
      </c>
      <c r="E62" s="2">
        <f>Efficacy!Q56</f>
        <v>0.22986225777340552</v>
      </c>
      <c r="F62" s="2">
        <f>Efficacy!R56</f>
        <v>1</v>
      </c>
      <c r="G62" s="2">
        <f>Efficacy!S56</f>
        <v>0.51300224235351932</v>
      </c>
      <c r="H62" s="2">
        <f>Efficacy!T56</f>
        <v>0.18931564190398575</v>
      </c>
      <c r="I62" s="2">
        <f>Efficacy!U56</f>
        <v>0.29768211574249492</v>
      </c>
      <c r="J62" s="2">
        <f>Efficacy!V56</f>
        <v>1</v>
      </c>
      <c r="K62" s="9">
        <f t="shared" si="7"/>
        <v>314.98026247371837</v>
      </c>
      <c r="L62" s="9">
        <f t="shared" si="8"/>
        <v>7.0088608639578887</v>
      </c>
      <c r="M62" s="9">
        <f t="shared" si="9"/>
        <v>6.8958677332021656</v>
      </c>
      <c r="N62" s="9">
        <f t="shared" si="10"/>
        <v>41.040179388281544</v>
      </c>
      <c r="O62" s="9">
        <f t="shared" si="11"/>
        <v>13.252094933279002</v>
      </c>
      <c r="P62" s="9">
        <f t="shared" si="12"/>
        <v>8.9304634722748482</v>
      </c>
      <c r="Q62" s="1">
        <f>C62*Utilities!$E$6</f>
        <v>0.50396841995794939</v>
      </c>
      <c r="R62" s="1">
        <f>D62*Utilities!$E$7</f>
        <v>7.0088608639578887E-2</v>
      </c>
      <c r="S62" s="1">
        <f>G62*Utilities!$F$6</f>
        <v>0.35910156964746348</v>
      </c>
      <c r="T62" s="1">
        <f>H62*Utilities!$F$7</f>
        <v>7.5726256761594307E-2</v>
      </c>
    </row>
    <row r="63" spans="1:20" x14ac:dyDescent="0.3">
      <c r="A63">
        <f>Efficacy!N57</f>
        <v>53</v>
      </c>
      <c r="B63">
        <f>IF(A63&lt;=General!$B$2*12,1,0)</f>
        <v>1</v>
      </c>
      <c r="C63" s="2">
        <f>Efficacy!O57</f>
        <v>0.62438717973395652</v>
      </c>
      <c r="D63" s="2">
        <f>Efficacy!P57</f>
        <v>0.14189200877976005</v>
      </c>
      <c r="E63" s="2">
        <f>Efficacy!Q57</f>
        <v>0.23372081148628343</v>
      </c>
      <c r="F63" s="2">
        <f>Efficacy!R57</f>
        <v>1</v>
      </c>
      <c r="G63" s="2">
        <f>Efficacy!S57</f>
        <v>0.50645939736247336</v>
      </c>
      <c r="H63" s="2">
        <f>Efficacy!T57</f>
        <v>0.19110202288051803</v>
      </c>
      <c r="I63" s="2">
        <f>Efficacy!U57</f>
        <v>0.30243857975700861</v>
      </c>
      <c r="J63" s="2">
        <f>Efficacy!V57</f>
        <v>1</v>
      </c>
      <c r="K63" s="9">
        <f t="shared" si="7"/>
        <v>312.19358986697824</v>
      </c>
      <c r="L63" s="9">
        <f t="shared" si="8"/>
        <v>7.0946004389880022</v>
      </c>
      <c r="M63" s="9">
        <f t="shared" si="9"/>
        <v>7.0116243445885029</v>
      </c>
      <c r="N63" s="9">
        <f t="shared" si="10"/>
        <v>40.516751788997865</v>
      </c>
      <c r="O63" s="9">
        <f t="shared" si="11"/>
        <v>13.377141601636263</v>
      </c>
      <c r="P63" s="9">
        <f t="shared" si="12"/>
        <v>9.0731573927102573</v>
      </c>
      <c r="Q63" s="1">
        <f>C63*Utilities!$E$6</f>
        <v>0.49950974378716523</v>
      </c>
      <c r="R63" s="1">
        <f>D63*Utilities!$E$7</f>
        <v>7.0946004389880024E-2</v>
      </c>
      <c r="S63" s="1">
        <f>G63*Utilities!$F$6</f>
        <v>0.35452157815373131</v>
      </c>
      <c r="T63" s="1">
        <f>H63*Utilities!$F$7</f>
        <v>7.6440809152207218E-2</v>
      </c>
    </row>
    <row r="64" spans="1:20" x14ac:dyDescent="0.3">
      <c r="A64">
        <f>Efficacy!N58</f>
        <v>54</v>
      </c>
      <c r="B64">
        <f>IF(A64&lt;=General!$B$2*12,1,0)</f>
        <v>1</v>
      </c>
      <c r="C64" s="2">
        <f>Efficacy!O58</f>
        <v>0.61886314265271414</v>
      </c>
      <c r="D64" s="2">
        <f>Efficacy!P58</f>
        <v>0.14357682432201846</v>
      </c>
      <c r="E64" s="2">
        <f>Efficacy!Q58</f>
        <v>0.2375600330252674</v>
      </c>
      <c r="F64" s="2">
        <f>Efficacy!R58</f>
        <v>1</v>
      </c>
      <c r="G64" s="2">
        <f>Efficacy!S58</f>
        <v>0.5</v>
      </c>
      <c r="H64" s="2">
        <f>Efficacy!T58</f>
        <v>0.19283716949034757</v>
      </c>
      <c r="I64" s="2">
        <f>Efficacy!U58</f>
        <v>0.30716283050965243</v>
      </c>
      <c r="J64" s="2">
        <f>Efficacy!V58</f>
        <v>1</v>
      </c>
      <c r="K64" s="9">
        <f t="shared" si="7"/>
        <v>309.43157132635707</v>
      </c>
      <c r="L64" s="9">
        <f t="shared" si="8"/>
        <v>7.1788412161009232</v>
      </c>
      <c r="M64" s="9">
        <f t="shared" si="9"/>
        <v>7.1268009907580225</v>
      </c>
      <c r="N64" s="9">
        <f t="shared" si="10"/>
        <v>40</v>
      </c>
      <c r="O64" s="9">
        <f t="shared" si="11"/>
        <v>13.49860186432433</v>
      </c>
      <c r="P64" s="9">
        <f t="shared" si="12"/>
        <v>9.2148849152895735</v>
      </c>
      <c r="Q64" s="1">
        <f>C64*Utilities!$E$6</f>
        <v>0.49509051412217131</v>
      </c>
      <c r="R64" s="1">
        <f>D64*Utilities!$E$7</f>
        <v>7.178841216100923E-2</v>
      </c>
      <c r="S64" s="1">
        <f>G64*Utilities!$F$6</f>
        <v>0.35</v>
      </c>
      <c r="T64" s="1">
        <f>H64*Utilities!$F$7</f>
        <v>7.7134867796139039E-2</v>
      </c>
    </row>
    <row r="65" spans="1:20" x14ac:dyDescent="0.3">
      <c r="A65">
        <f>Efficacy!N59</f>
        <v>55</v>
      </c>
      <c r="B65">
        <f>IF(A65&lt;=General!$B$2*12,1,0)</f>
        <v>1</v>
      </c>
      <c r="C65" s="2">
        <f>Efficacy!O59</f>
        <v>0.6133879774680534</v>
      </c>
      <c r="D65" s="2">
        <f>Efficacy!P59</f>
        <v>0.14523200328329089</v>
      </c>
      <c r="E65" s="2">
        <f>Efficacy!Q59</f>
        <v>0.24138001924865571</v>
      </c>
      <c r="F65" s="2">
        <f>Efficacy!R59</f>
        <v>1</v>
      </c>
      <c r="G65" s="2">
        <f>Efficacy!S59</f>
        <v>0.49362298597270349</v>
      </c>
      <c r="H65" s="2">
        <f>Efficacy!T59</f>
        <v>0.19452192786181344</v>
      </c>
      <c r="I65" s="2">
        <f>Efficacy!U59</f>
        <v>0.31185508616548308</v>
      </c>
      <c r="J65" s="2">
        <f>Efficacy!V59</f>
        <v>1</v>
      </c>
      <c r="K65" s="9">
        <f t="shared" si="7"/>
        <v>306.69398873402668</v>
      </c>
      <c r="L65" s="9">
        <f t="shared" si="8"/>
        <v>7.2616001641645447</v>
      </c>
      <c r="M65" s="9">
        <f t="shared" si="9"/>
        <v>7.2414005774596717</v>
      </c>
      <c r="N65" s="9">
        <f t="shared" si="10"/>
        <v>39.489838877816283</v>
      </c>
      <c r="O65" s="9">
        <f t="shared" si="11"/>
        <v>13.61653495032694</v>
      </c>
      <c r="P65" s="9">
        <f t="shared" si="12"/>
        <v>9.355652584964492</v>
      </c>
      <c r="Q65" s="1">
        <f>C65*Utilities!$E$6</f>
        <v>0.49071038197444272</v>
      </c>
      <c r="R65" s="1">
        <f>D65*Utilities!$E$7</f>
        <v>7.2616001641645445E-2</v>
      </c>
      <c r="S65" s="1">
        <f>G65*Utilities!$F$6</f>
        <v>0.34553609018089243</v>
      </c>
      <c r="T65" s="1">
        <f>H65*Utilities!$F$7</f>
        <v>7.7808771144725383E-2</v>
      </c>
    </row>
    <row r="66" spans="1:20" x14ac:dyDescent="0.3">
      <c r="A66">
        <f>Efficacy!N60</f>
        <v>56</v>
      </c>
      <c r="B66">
        <f>IF(A66&lt;=General!$B$2*12,1,0)</f>
        <v>1</v>
      </c>
      <c r="C66" s="2">
        <f>Efficacy!O60</f>
        <v>0.60796125180375393</v>
      </c>
      <c r="D66" s="2">
        <f>Efficacy!P60</f>
        <v>0.14685788166677982</v>
      </c>
      <c r="E66" s="2">
        <f>Efficacy!Q60</f>
        <v>0.24518086652946625</v>
      </c>
      <c r="F66" s="2">
        <f>Efficacy!R60</f>
        <v>1</v>
      </c>
      <c r="G66" s="2">
        <f>Efficacy!S60</f>
        <v>0.48732730456121565</v>
      </c>
      <c r="H66" s="2">
        <f>Efficacy!T60</f>
        <v>0.19615713202675522</v>
      </c>
      <c r="I66" s="2">
        <f>Efficacy!U60</f>
        <v>0.31651556341202913</v>
      </c>
      <c r="J66" s="2">
        <f>Efficacy!V60</f>
        <v>1</v>
      </c>
      <c r="K66" s="9">
        <f t="shared" si="7"/>
        <v>303.98062590187698</v>
      </c>
      <c r="L66" s="9">
        <f t="shared" si="8"/>
        <v>7.3428940833389911</v>
      </c>
      <c r="M66" s="9">
        <f t="shared" si="9"/>
        <v>7.3554259958839872</v>
      </c>
      <c r="N66" s="9">
        <f t="shared" si="10"/>
        <v>38.986184364897255</v>
      </c>
      <c r="O66" s="9">
        <f t="shared" si="11"/>
        <v>13.730999241872865</v>
      </c>
      <c r="P66" s="9">
        <f t="shared" si="12"/>
        <v>9.4954669023608744</v>
      </c>
      <c r="Q66" s="1">
        <f>C66*Utilities!$E$6</f>
        <v>0.48636900144300316</v>
      </c>
      <c r="R66" s="1">
        <f>D66*Utilities!$E$7</f>
        <v>7.3428940833389911E-2</v>
      </c>
      <c r="S66" s="1">
        <f>G66*Utilities!$F$6</f>
        <v>0.34112911319285094</v>
      </c>
      <c r="T66" s="1">
        <f>H66*Utilities!$F$7</f>
        <v>7.8462852810702088E-2</v>
      </c>
    </row>
    <row r="67" spans="1:20" x14ac:dyDescent="0.3">
      <c r="A67">
        <f>Efficacy!N61</f>
        <v>57</v>
      </c>
      <c r="B67">
        <f>IF(A67&lt;=General!$B$2*12,1,0)</f>
        <v>1</v>
      </c>
      <c r="C67" s="2">
        <f>Efficacy!O61</f>
        <v>0.60258253710888554</v>
      </c>
      <c r="D67" s="2">
        <f>Efficacy!P61</f>
        <v>0.14845479213324675</v>
      </c>
      <c r="E67" s="2">
        <f>Efficacy!Q61</f>
        <v>0.24896267075786771</v>
      </c>
      <c r="F67" s="2">
        <f>Efficacy!R61</f>
        <v>1</v>
      </c>
      <c r="G67" s="2">
        <f>Efficacy!S61</f>
        <v>0.48111191844707257</v>
      </c>
      <c r="H67" s="2">
        <f>Efficacy!T61</f>
        <v>0.19774360408362968</v>
      </c>
      <c r="I67" s="2">
        <f>Efficacy!U61</f>
        <v>0.32114447746929775</v>
      </c>
      <c r="J67" s="2">
        <f>Efficacy!V61</f>
        <v>1</v>
      </c>
      <c r="K67" s="9">
        <f t="shared" si="7"/>
        <v>301.29126855444275</v>
      </c>
      <c r="L67" s="9">
        <f t="shared" si="8"/>
        <v>7.4227396066623372</v>
      </c>
      <c r="M67" s="9">
        <f t="shared" si="9"/>
        <v>7.4688801227360315</v>
      </c>
      <c r="N67" s="9">
        <f t="shared" si="10"/>
        <v>38.488953475765804</v>
      </c>
      <c r="O67" s="9">
        <f t="shared" si="11"/>
        <v>13.842052285854077</v>
      </c>
      <c r="P67" s="9">
        <f t="shared" si="12"/>
        <v>9.6343343240789316</v>
      </c>
      <c r="Q67" s="1">
        <f>C67*Utilities!$E$6</f>
        <v>0.48206602968710843</v>
      </c>
      <c r="R67" s="1">
        <f>D67*Utilities!$E$7</f>
        <v>7.4227396066623375E-2</v>
      </c>
      <c r="S67" s="1">
        <f>G67*Utilities!$F$6</f>
        <v>0.33677834291295078</v>
      </c>
      <c r="T67" s="1">
        <f>H67*Utilities!$F$7</f>
        <v>7.9097441633451879E-2</v>
      </c>
    </row>
    <row r="68" spans="1:20" x14ac:dyDescent="0.3">
      <c r="A68">
        <f>Efficacy!N62</f>
        <v>58</v>
      </c>
      <c r="B68">
        <f>IF(A68&lt;=General!$B$2*12,1,0)</f>
        <v>1</v>
      </c>
      <c r="C68" s="2">
        <f>Efficacy!O62</f>
        <v>0.59725140862396542</v>
      </c>
      <c r="D68" s="2">
        <f>Efficacy!P62</f>
        <v>0.15002306403243593</v>
      </c>
      <c r="E68" s="2">
        <f>Efficacy!Q62</f>
        <v>0.25272552734359865</v>
      </c>
      <c r="F68" s="2">
        <f>Efficacy!R62</f>
        <v>1</v>
      </c>
      <c r="G68" s="2">
        <f>Efficacy!S62</f>
        <v>0.47497580354179947</v>
      </c>
      <c r="H68" s="2">
        <f>Efficacy!T62</f>
        <v>0.1992821543584864</v>
      </c>
      <c r="I68" s="2">
        <f>Efficacy!U62</f>
        <v>0.32574204209971414</v>
      </c>
      <c r="J68" s="2">
        <f>Efficacy!V62</f>
        <v>1</v>
      </c>
      <c r="K68" s="9">
        <f t="shared" si="7"/>
        <v>298.6257043119827</v>
      </c>
      <c r="L68" s="9">
        <f t="shared" si="8"/>
        <v>7.5011532016217961</v>
      </c>
      <c r="M68" s="9">
        <f t="shared" si="9"/>
        <v>7.5817658203079592</v>
      </c>
      <c r="N68" s="9">
        <f t="shared" si="10"/>
        <v>37.998064283343957</v>
      </c>
      <c r="O68" s="9">
        <f t="shared" si="11"/>
        <v>13.949750805094048</v>
      </c>
      <c r="P68" s="9">
        <f t="shared" si="12"/>
        <v>9.7722612629914245</v>
      </c>
      <c r="Q68" s="1">
        <f>C68*Utilities!$E$6</f>
        <v>0.47780112689917237</v>
      </c>
      <c r="R68" s="1">
        <f>D68*Utilities!$E$7</f>
        <v>7.5011532016217963E-2</v>
      </c>
      <c r="S68" s="1">
        <f>G68*Utilities!$F$6</f>
        <v>0.33248306247925963</v>
      </c>
      <c r="T68" s="1">
        <f>H68*Utilities!$F$7</f>
        <v>7.9712861743394564E-2</v>
      </c>
    </row>
    <row r="69" spans="1:20" x14ac:dyDescent="0.3">
      <c r="A69">
        <f>Efficacy!N63</f>
        <v>59</v>
      </c>
      <c r="B69">
        <f>IF(A69&lt;=General!$B$2*12,1,0)</f>
        <v>1</v>
      </c>
      <c r="C69" s="2">
        <f>Efficacy!O63</f>
        <v>0.59196744534741508</v>
      </c>
      <c r="D69" s="2">
        <f>Efficacy!P63</f>
        <v>0.15156302343421069</v>
      </c>
      <c r="E69" s="2">
        <f>Efficacy!Q63</f>
        <v>0.25646953121837424</v>
      </c>
      <c r="F69" s="2">
        <f>Efficacy!R63</f>
        <v>1</v>
      </c>
      <c r="G69" s="2">
        <f>Efficacy!S63</f>
        <v>0.4689179488181745</v>
      </c>
      <c r="H69" s="2">
        <f>Efficacy!T63</f>
        <v>0.20077358156383363</v>
      </c>
      <c r="I69" s="2">
        <f>Efficacy!U63</f>
        <v>0.33030846961799187</v>
      </c>
      <c r="J69" s="2">
        <f>Efficacy!V63</f>
        <v>1</v>
      </c>
      <c r="K69" s="9">
        <f t="shared" si="7"/>
        <v>295.98372267370752</v>
      </c>
      <c r="L69" s="9">
        <f t="shared" si="8"/>
        <v>7.5781511717105339</v>
      </c>
      <c r="M69" s="9">
        <f t="shared" si="9"/>
        <v>7.6940859365512271</v>
      </c>
      <c r="N69" s="9">
        <f t="shared" si="10"/>
        <v>37.51343590545396</v>
      </c>
      <c r="O69" s="9">
        <f t="shared" si="11"/>
        <v>14.054150709468354</v>
      </c>
      <c r="P69" s="9">
        <f t="shared" si="12"/>
        <v>9.9092540885397558</v>
      </c>
      <c r="Q69" s="1">
        <f>C69*Utilities!$E$6</f>
        <v>0.47357395627793208</v>
      </c>
      <c r="R69" s="1">
        <f>D69*Utilities!$E$7</f>
        <v>7.5781511717105343E-2</v>
      </c>
      <c r="S69" s="1">
        <f>G69*Utilities!$F$6</f>
        <v>0.32824256417272213</v>
      </c>
      <c r="T69" s="1">
        <f>H69*Utilities!$F$7</f>
        <v>8.0309432625533458E-2</v>
      </c>
    </row>
    <row r="70" spans="1:20" x14ac:dyDescent="0.3">
      <c r="A70">
        <f>Efficacy!N64</f>
        <v>60</v>
      </c>
      <c r="B70">
        <f>IF(A70&lt;=General!$B$2*12,1,0)</f>
        <v>1</v>
      </c>
      <c r="C70" s="2">
        <f>Efficacy!O64</f>
        <v>0.58673023000231328</v>
      </c>
      <c r="D70" s="2">
        <f>Efficacy!P64</f>
        <v>0.15307499315940476</v>
      </c>
      <c r="E70" s="2">
        <f>Efficacy!Q64</f>
        <v>0.26019477683828196</v>
      </c>
      <c r="F70" s="2">
        <f>Efficacy!R64</f>
        <v>1</v>
      </c>
      <c r="G70" s="2">
        <f>Efficacy!S64</f>
        <v>0.46293735614364517</v>
      </c>
      <c r="H70" s="2">
        <f>Efficacy!T64</f>
        <v>0.20221867295541585</v>
      </c>
      <c r="I70" s="2">
        <f>Efficacy!U64</f>
        <v>0.33484397090093898</v>
      </c>
      <c r="J70" s="2">
        <f>Efficacy!V64</f>
        <v>1</v>
      </c>
      <c r="K70" s="9">
        <f t="shared" si="7"/>
        <v>293.36511500115665</v>
      </c>
      <c r="L70" s="9">
        <f t="shared" si="8"/>
        <v>7.6537496579702378</v>
      </c>
      <c r="M70" s="9">
        <f t="shared" si="9"/>
        <v>7.8058433051484588</v>
      </c>
      <c r="N70" s="9">
        <f t="shared" si="10"/>
        <v>37.034988491491617</v>
      </c>
      <c r="O70" s="9">
        <f t="shared" si="11"/>
        <v>14.155307106879109</v>
      </c>
      <c r="P70" s="9">
        <f t="shared" si="12"/>
        <v>10.045319127028169</v>
      </c>
      <c r="Q70" s="1">
        <f>C70*Utilities!$E$6</f>
        <v>0.46938418400185067</v>
      </c>
      <c r="R70" s="1">
        <f>D70*Utilities!$E$7</f>
        <v>7.653749657970238E-2</v>
      </c>
      <c r="S70" s="1">
        <f>G70*Utilities!$F$6</f>
        <v>0.3240561493005516</v>
      </c>
      <c r="T70" s="1">
        <f>H70*Utilities!$F$7</f>
        <v>8.0887469182166341E-2</v>
      </c>
    </row>
    <row r="71" spans="1:20" x14ac:dyDescent="0.3">
      <c r="A71">
        <f>Efficacy!N65</f>
        <v>61</v>
      </c>
      <c r="B71">
        <f>IF(A71&lt;=General!$B$2*12,1,0)</f>
        <v>1</v>
      </c>
      <c r="C71" s="2">
        <f>Efficacy!O65</f>
        <v>0.58153934900344373</v>
      </c>
      <c r="D71" s="2">
        <f>Efficacy!P65</f>
        <v>0.15455929281039205</v>
      </c>
      <c r="E71" s="2">
        <f>Efficacy!Q65</f>
        <v>0.26390135818616423</v>
      </c>
      <c r="F71" s="2">
        <f>Efficacy!R65</f>
        <v>1</v>
      </c>
      <c r="G71" s="2">
        <f>Efficacy!S65</f>
        <v>0.45703304011586998</v>
      </c>
      <c r="H71" s="2">
        <f>Efficacy!T65</f>
        <v>0.20361820448693524</v>
      </c>
      <c r="I71" s="2">
        <f>Efficacy!U65</f>
        <v>0.33934875539719478</v>
      </c>
      <c r="J71" s="2">
        <f>Efficacy!V65</f>
        <v>1</v>
      </c>
      <c r="K71" s="9">
        <f t="shared" si="7"/>
        <v>290.76967450172185</v>
      </c>
      <c r="L71" s="9">
        <f t="shared" si="8"/>
        <v>7.7279646405196019</v>
      </c>
      <c r="M71" s="9">
        <f t="shared" si="9"/>
        <v>7.9170407455849272</v>
      </c>
      <c r="N71" s="9">
        <f t="shared" si="10"/>
        <v>36.562643209269595</v>
      </c>
      <c r="O71" s="9">
        <f t="shared" si="11"/>
        <v>14.253274314085466</v>
      </c>
      <c r="P71" s="9">
        <f t="shared" si="12"/>
        <v>10.180462661915843</v>
      </c>
      <c r="Q71" s="1">
        <f>C71*Utilities!$E$6</f>
        <v>0.46523147920275498</v>
      </c>
      <c r="R71" s="1">
        <f>D71*Utilities!$E$7</f>
        <v>7.7279646405196023E-2</v>
      </c>
      <c r="S71" s="1">
        <f>G71*Utilities!$F$6</f>
        <v>0.31992312808110895</v>
      </c>
      <c r="T71" s="1">
        <f>H71*Utilities!$F$7</f>
        <v>8.1447281794774104E-2</v>
      </c>
    </row>
    <row r="72" spans="1:20" x14ac:dyDescent="0.3">
      <c r="A72">
        <f>Efficacy!N66</f>
        <v>62</v>
      </c>
      <c r="B72">
        <f>IF(A72&lt;=General!$B$2*12,1,0)</f>
        <v>1</v>
      </c>
      <c r="C72" s="2">
        <f>Efficacy!O66</f>
        <v>0.57639439242463419</v>
      </c>
      <c r="D72" s="2">
        <f>Efficacy!P66</f>
        <v>0.15601623880137661</v>
      </c>
      <c r="E72" s="2">
        <f>Efficacy!Q66</f>
        <v>0.2675893687739892</v>
      </c>
      <c r="F72" s="2">
        <f>Efficacy!R66</f>
        <v>1</v>
      </c>
      <c r="G72" s="2">
        <f>Efficacy!S66</f>
        <v>0.45120402790035619</v>
      </c>
      <c r="H72" s="2">
        <f>Efficacy!T66</f>
        <v>0.20497294096274032</v>
      </c>
      <c r="I72" s="2">
        <f>Efficacy!U66</f>
        <v>0.34382303113690349</v>
      </c>
      <c r="J72" s="2">
        <f>Efficacy!V66</f>
        <v>1</v>
      </c>
      <c r="K72" s="9">
        <f t="shared" si="7"/>
        <v>288.19719621231712</v>
      </c>
      <c r="L72" s="9">
        <f t="shared" si="8"/>
        <v>7.8008119400688303</v>
      </c>
      <c r="M72" s="9">
        <f t="shared" si="9"/>
        <v>8.027681063219676</v>
      </c>
      <c r="N72" s="9">
        <f t="shared" si="10"/>
        <v>36.096322232028498</v>
      </c>
      <c r="O72" s="9">
        <f t="shared" si="11"/>
        <v>14.348105867391823</v>
      </c>
      <c r="P72" s="9">
        <f t="shared" si="12"/>
        <v>10.314690934107105</v>
      </c>
      <c r="Q72" s="1">
        <f>C72*Utilities!$E$6</f>
        <v>0.4611155139397074</v>
      </c>
      <c r="R72" s="1">
        <f>D72*Utilities!$E$7</f>
        <v>7.8008119400688303E-2</v>
      </c>
      <c r="S72" s="1">
        <f>G72*Utilities!$F$6</f>
        <v>0.31584281953024929</v>
      </c>
      <c r="T72" s="1">
        <f>H72*Utilities!$F$7</f>
        <v>8.1989176385096132E-2</v>
      </c>
    </row>
    <row r="73" spans="1:20" x14ac:dyDescent="0.3">
      <c r="A73">
        <f>Efficacy!N67</f>
        <v>63</v>
      </c>
      <c r="B73">
        <f>IF(A73&lt;=General!$B$2*12,1,0)</f>
        <v>1</v>
      </c>
      <c r="C73" s="2">
        <f>Efficacy!O67</f>
        <v>0.57129495396638363</v>
      </c>
      <c r="D73" s="2">
        <f>Efficacy!P67</f>
        <v>0.15744614438840621</v>
      </c>
      <c r="E73" s="2">
        <f>Efficacy!Q67</f>
        <v>0.27125890164521016</v>
      </c>
      <c r="F73" s="2">
        <f>Efficacy!R67</f>
        <v>1</v>
      </c>
      <c r="G73" s="2">
        <f>Efficacy!S67</f>
        <v>0.44544935907016969</v>
      </c>
      <c r="H73" s="2">
        <f>Efficacy!T67</f>
        <v>0.20628363618851042</v>
      </c>
      <c r="I73" s="2">
        <f>Efficacy!U67</f>
        <v>0.34826700474131989</v>
      </c>
      <c r="J73" s="2">
        <f>Efficacy!V67</f>
        <v>1</v>
      </c>
      <c r="K73" s="9">
        <f t="shared" si="7"/>
        <v>285.64747698319184</v>
      </c>
      <c r="L73" s="9">
        <f t="shared" si="8"/>
        <v>7.8723072194203105</v>
      </c>
      <c r="M73" s="9">
        <f t="shared" si="9"/>
        <v>8.1377670493563041</v>
      </c>
      <c r="N73" s="9">
        <f t="shared" si="10"/>
        <v>35.635948725613574</v>
      </c>
      <c r="O73" s="9">
        <f t="shared" si="11"/>
        <v>14.43985453319573</v>
      </c>
      <c r="P73" s="9">
        <f t="shared" si="12"/>
        <v>10.448010142239596</v>
      </c>
      <c r="Q73" s="1">
        <f>C73*Utilities!$E$6</f>
        <v>0.45703596317310691</v>
      </c>
      <c r="R73" s="1">
        <f>D73*Utilities!$E$7</f>
        <v>7.8723072194203103E-2</v>
      </c>
      <c r="S73" s="1">
        <f>G73*Utilities!$F$6</f>
        <v>0.31181455134911878</v>
      </c>
      <c r="T73" s="1">
        <f>H73*Utilities!$F$7</f>
        <v>8.2513454475404174E-2</v>
      </c>
    </row>
    <row r="74" spans="1:20" x14ac:dyDescent="0.3">
      <c r="A74">
        <f>Efficacy!N68</f>
        <v>64</v>
      </c>
      <c r="B74">
        <f>IF(A74&lt;=General!$B$2*12,1,0)</f>
        <v>1</v>
      </c>
      <c r="C74" s="2">
        <f>Efficacy!O68</f>
        <v>0.56624063092377785</v>
      </c>
      <c r="D74" s="2">
        <f>Efficacy!P68</f>
        <v>0.15884931969910876</v>
      </c>
      <c r="E74" s="2">
        <f>Efficacy!Q68</f>
        <v>0.27491004937711339</v>
      </c>
      <c r="F74" s="2">
        <f>Efficacy!R68</f>
        <v>1</v>
      </c>
      <c r="G74" s="2">
        <f>Efficacy!S68</f>
        <v>0.43976808544768808</v>
      </c>
      <c r="H74" s="2">
        <f>Efficacy!T68</f>
        <v>0.20755103311996004</v>
      </c>
      <c r="I74" s="2">
        <f>Efficacy!U68</f>
        <v>0.35268088143235188</v>
      </c>
      <c r="J74" s="2">
        <f>Efficacy!V68</f>
        <v>1</v>
      </c>
      <c r="K74" s="9">
        <f t="shared" ref="K74:K105" si="13">$L$2*C74</f>
        <v>283.12031546188894</v>
      </c>
      <c r="L74" s="9">
        <f t="shared" ref="L74:L105" si="14">$L$3*D74</f>
        <v>7.9424659849554384</v>
      </c>
      <c r="M74" s="9">
        <f t="shared" ref="M74:M105" si="15">$L$4*E74</f>
        <v>8.2473014813134018</v>
      </c>
      <c r="N74" s="9">
        <f t="shared" ref="N74:N105" si="16">$O$2*G74</f>
        <v>35.181446835815045</v>
      </c>
      <c r="O74" s="9">
        <f t="shared" ref="O74:O105" si="17">$O$3*H74</f>
        <v>14.528572318397202</v>
      </c>
      <c r="P74" s="9">
        <f t="shared" ref="P74:P105" si="18">$O$4*I74</f>
        <v>10.580426442970555</v>
      </c>
      <c r="Q74" s="1">
        <f>C74*Utilities!$E$6</f>
        <v>0.45299250473902231</v>
      </c>
      <c r="R74" s="1">
        <f>D74*Utilities!$E$7</f>
        <v>7.942465984955438E-2</v>
      </c>
      <c r="S74" s="1">
        <f>G74*Utilities!$F$6</f>
        <v>0.30783765981338163</v>
      </c>
      <c r="T74" s="1">
        <f>H74*Utilities!$F$7</f>
        <v>8.3020413247984023E-2</v>
      </c>
    </row>
    <row r="75" spans="1:20" x14ac:dyDescent="0.3">
      <c r="A75">
        <f>Efficacy!N69</f>
        <v>65</v>
      </c>
      <c r="B75">
        <f>IF(A75&lt;=General!$B$2*12,1,0)</f>
        <v>1</v>
      </c>
      <c r="C75" s="2">
        <f>Efficacy!O69</f>
        <v>0.56123102415468651</v>
      </c>
      <c r="D75" s="2">
        <f>Efficacy!P69</f>
        <v>0.16022607176216064</v>
      </c>
      <c r="E75" s="2">
        <f>Efficacy!Q69</f>
        <v>0.27854290408315285</v>
      </c>
      <c r="F75" s="2">
        <f>Efficacy!R69</f>
        <v>1</v>
      </c>
      <c r="G75" s="2">
        <f>Efficacy!S69</f>
        <v>0.4341592709483737</v>
      </c>
      <c r="H75" s="2">
        <f>Efficacy!T69</f>
        <v>0.20877586400958936</v>
      </c>
      <c r="I75" s="2">
        <f>Efficacy!U69</f>
        <v>0.35706486504203694</v>
      </c>
      <c r="J75" s="2">
        <f>Efficacy!V69</f>
        <v>1</v>
      </c>
      <c r="K75" s="9">
        <f t="shared" si="13"/>
        <v>280.61551207734328</v>
      </c>
      <c r="L75" s="9">
        <f t="shared" si="14"/>
        <v>8.0113035881080314</v>
      </c>
      <c r="M75" s="9">
        <f t="shared" si="15"/>
        <v>8.3562871224945852</v>
      </c>
      <c r="N75" s="9">
        <f t="shared" si="16"/>
        <v>34.732741675869896</v>
      </c>
      <c r="O75" s="9">
        <f t="shared" si="17"/>
        <v>14.614310480671255</v>
      </c>
      <c r="P75" s="9">
        <f t="shared" si="18"/>
        <v>10.711945951261107</v>
      </c>
      <c r="Q75" s="1">
        <f>C75*Utilities!$E$6</f>
        <v>0.44898481932374923</v>
      </c>
      <c r="R75" s="1">
        <f>D75*Utilities!$E$7</f>
        <v>8.0113035881080319E-2</v>
      </c>
      <c r="S75" s="1">
        <f>G75*Utilities!$F$6</f>
        <v>0.30391148966386156</v>
      </c>
      <c r="T75" s="1">
        <f>H75*Utilities!$F$7</f>
        <v>8.3510345603835745E-2</v>
      </c>
    </row>
    <row r="76" spans="1:20" x14ac:dyDescent="0.3">
      <c r="A76">
        <f>Efficacy!N70</f>
        <v>66</v>
      </c>
      <c r="B76">
        <f>IF(A76&lt;=General!$B$2*12,1,0)</f>
        <v>1</v>
      </c>
      <c r="C76" s="2">
        <f>Efficacy!O70</f>
        <v>0.55626573804824353</v>
      </c>
      <c r="D76" s="2">
        <f>Efficacy!P70</f>
        <v>0.16157670453648187</v>
      </c>
      <c r="E76" s="2">
        <f>Efficacy!Q70</f>
        <v>0.2821575574152746</v>
      </c>
      <c r="F76" s="2">
        <f>Efficacy!R70</f>
        <v>1</v>
      </c>
      <c r="G76" s="2">
        <f>Efficacy!S70</f>
        <v>0.42862199142653645</v>
      </c>
      <c r="H76" s="2">
        <f>Efficacy!T70</f>
        <v>0.20995885055150743</v>
      </c>
      <c r="I76" s="2">
        <f>Efficacy!U70</f>
        <v>0.36141915802195612</v>
      </c>
      <c r="J76" s="2">
        <f>Efficacy!V70</f>
        <v>1</v>
      </c>
      <c r="K76" s="9">
        <f t="shared" si="13"/>
        <v>278.13286902412176</v>
      </c>
      <c r="L76" s="9">
        <f t="shared" si="14"/>
        <v>8.0788352268240935</v>
      </c>
      <c r="M76" s="9">
        <f t="shared" si="15"/>
        <v>8.4647267224582379</v>
      </c>
      <c r="N76" s="9">
        <f t="shared" si="16"/>
        <v>34.289759314122918</v>
      </c>
      <c r="O76" s="9">
        <f t="shared" si="17"/>
        <v>14.69711953860552</v>
      </c>
      <c r="P76" s="9">
        <f t="shared" si="18"/>
        <v>10.842574740658684</v>
      </c>
      <c r="Q76" s="1">
        <f>C76*Utilities!$E$6</f>
        <v>0.44501259043859487</v>
      </c>
      <c r="R76" s="1">
        <f>D76*Utilities!$E$7</f>
        <v>8.0788352268240937E-2</v>
      </c>
      <c r="S76" s="1">
        <f>G76*Utilities!$F$6</f>
        <v>0.30003539399857548</v>
      </c>
      <c r="T76" s="1">
        <f>H76*Utilities!$F$7</f>
        <v>8.3983540220602976E-2</v>
      </c>
    </row>
    <row r="77" spans="1:20" x14ac:dyDescent="0.3">
      <c r="A77">
        <f>Efficacy!N71</f>
        <v>67</v>
      </c>
      <c r="B77">
        <f>IF(A77&lt;=General!$B$2*12,1,0)</f>
        <v>1</v>
      </c>
      <c r="C77" s="2">
        <f>Efficacy!O71</f>
        <v>0.5513443804936049</v>
      </c>
      <c r="D77" s="2">
        <f>Efficacy!P71</f>
        <v>0.1629015189401658</v>
      </c>
      <c r="E77" s="2">
        <f>Efficacy!Q71</f>
        <v>0.2857541005662293</v>
      </c>
      <c r="F77" s="2">
        <f>Efficacy!R71</f>
        <v>1</v>
      </c>
      <c r="G77" s="2">
        <f>Efficacy!S71</f>
        <v>0.42315533452306686</v>
      </c>
      <c r="H77" s="2">
        <f>Efficacy!T71</f>
        <v>0.21110070402435188</v>
      </c>
      <c r="I77" s="2">
        <f>Efficacy!U71</f>
        <v>0.36574396145258126</v>
      </c>
      <c r="J77" s="2">
        <f>Efficacy!V71</f>
        <v>1</v>
      </c>
      <c r="K77" s="9">
        <f t="shared" si="13"/>
        <v>275.67219024680247</v>
      </c>
      <c r="L77" s="9">
        <f t="shared" si="14"/>
        <v>8.1450759470082907</v>
      </c>
      <c r="M77" s="9">
        <f t="shared" si="15"/>
        <v>8.5726230169868796</v>
      </c>
      <c r="N77" s="9">
        <f t="shared" si="16"/>
        <v>33.852426761845351</v>
      </c>
      <c r="O77" s="9">
        <f t="shared" si="17"/>
        <v>14.777049281704631</v>
      </c>
      <c r="P77" s="9">
        <f t="shared" si="18"/>
        <v>10.972318843577437</v>
      </c>
      <c r="Q77" s="1">
        <f>C77*Utilities!$E$6</f>
        <v>0.44107550439488397</v>
      </c>
      <c r="R77" s="1">
        <f>D77*Utilities!$E$7</f>
        <v>8.1450759470082901E-2</v>
      </c>
      <c r="S77" s="1">
        <f>G77*Utilities!$F$6</f>
        <v>0.29620873416614679</v>
      </c>
      <c r="T77" s="1">
        <f>H77*Utilities!$F$7</f>
        <v>8.4440281609740764E-2</v>
      </c>
    </row>
    <row r="78" spans="1:20" x14ac:dyDescent="0.3">
      <c r="A78">
        <f>Efficacy!N72</f>
        <v>68</v>
      </c>
      <c r="B78">
        <f>IF(A78&lt;=General!$B$2*12,1,0)</f>
        <v>1</v>
      </c>
      <c r="C78" s="2">
        <f>Efficacy!O72</f>
        <v>0.54646656284898409</v>
      </c>
      <c r="D78" s="2">
        <f>Efficacy!P72</f>
        <v>0.16420081287914379</v>
      </c>
      <c r="E78" s="2">
        <f>Efficacy!Q72</f>
        <v>0.28933262427187212</v>
      </c>
      <c r="F78" s="2">
        <f>Efficacy!R72</f>
        <v>1</v>
      </c>
      <c r="G78" s="2">
        <f>Efficacy!S72</f>
        <v>0.41775839951510896</v>
      </c>
      <c r="H78" s="2">
        <f>Efficacy!T72</f>
        <v>0.21220212543232753</v>
      </c>
      <c r="I78" s="2">
        <f>Efficacy!U72</f>
        <v>0.37003947505256352</v>
      </c>
      <c r="J78" s="2">
        <f>Efficacy!V72</f>
        <v>1</v>
      </c>
      <c r="K78" s="9">
        <f t="shared" si="13"/>
        <v>273.23328142449202</v>
      </c>
      <c r="L78" s="9">
        <f t="shared" si="14"/>
        <v>8.2100406439571891</v>
      </c>
      <c r="M78" s="9">
        <f t="shared" si="15"/>
        <v>8.6799787281561631</v>
      </c>
      <c r="N78" s="9">
        <f t="shared" si="16"/>
        <v>33.420671961208718</v>
      </c>
      <c r="O78" s="9">
        <f t="shared" si="17"/>
        <v>14.854148780262927</v>
      </c>
      <c r="P78" s="9">
        <f t="shared" si="18"/>
        <v>11.101184251576905</v>
      </c>
      <c r="Q78" s="1">
        <f>C78*Utilities!$E$6</f>
        <v>0.4371732502791873</v>
      </c>
      <c r="R78" s="1">
        <f>D78*Utilities!$E$7</f>
        <v>8.2100406439571894E-2</v>
      </c>
      <c r="S78" s="1">
        <f>G78*Utilities!$F$6</f>
        <v>0.29243087966057624</v>
      </c>
      <c r="T78" s="1">
        <f>H78*Utilities!$F$7</f>
        <v>8.4880850172931011E-2</v>
      </c>
    </row>
    <row r="79" spans="1:20" x14ac:dyDescent="0.3">
      <c r="A79">
        <f>Efficacy!N73</f>
        <v>69</v>
      </c>
      <c r="B79">
        <f>IF(A79&lt;=General!$B$2*12,1,0)</f>
        <v>1</v>
      </c>
      <c r="C79" s="2">
        <f>Efficacy!O73</f>
        <v>0.54163189991096039</v>
      </c>
      <c r="D79" s="2">
        <f>Efficacy!P73</f>
        <v>0.16547488127558707</v>
      </c>
      <c r="E79" s="2">
        <f>Efficacy!Q73</f>
        <v>0.29289321881345254</v>
      </c>
      <c r="F79" s="2">
        <f>Efficacy!R73</f>
        <v>1</v>
      </c>
      <c r="G79" s="2">
        <f>Efficacy!S73</f>
        <v>0.41243029716765123</v>
      </c>
      <c r="H79" s="2">
        <f>Efficacy!T73</f>
        <v>0.21326380564439518</v>
      </c>
      <c r="I79" s="2">
        <f>Efficacy!U73</f>
        <v>0.3743058971879536</v>
      </c>
      <c r="J79" s="2">
        <f>Efficacy!V73</f>
        <v>1</v>
      </c>
      <c r="K79" s="9">
        <f t="shared" si="13"/>
        <v>270.81594995548022</v>
      </c>
      <c r="L79" s="9">
        <f t="shared" si="14"/>
        <v>8.273744063779354</v>
      </c>
      <c r="M79" s="9">
        <f t="shared" si="15"/>
        <v>8.786796564403577</v>
      </c>
      <c r="N79" s="9">
        <f t="shared" si="16"/>
        <v>32.994423773412095</v>
      </c>
      <c r="O79" s="9">
        <f t="shared" si="17"/>
        <v>14.928466395107662</v>
      </c>
      <c r="P79" s="9">
        <f t="shared" si="18"/>
        <v>11.229176915638607</v>
      </c>
      <c r="Q79" s="1">
        <f>C79*Utilities!$E$6</f>
        <v>0.43330551992876831</v>
      </c>
      <c r="R79" s="1">
        <f>D79*Utilities!$E$7</f>
        <v>8.2737440637793536E-2</v>
      </c>
      <c r="S79" s="1">
        <f>G79*Utilities!$F$6</f>
        <v>0.28870120801735583</v>
      </c>
      <c r="T79" s="1">
        <f>H79*Utilities!$F$7</f>
        <v>8.5305522257758074E-2</v>
      </c>
    </row>
    <row r="80" spans="1:20" x14ac:dyDescent="0.3">
      <c r="A80">
        <f>Efficacy!N74</f>
        <v>70</v>
      </c>
      <c r="B80">
        <f>IF(A80&lt;=General!$B$2*12,1,0)</f>
        <v>1</v>
      </c>
      <c r="C80" s="2">
        <f>Efficacy!O74</f>
        <v>0.53684000988405944</v>
      </c>
      <c r="D80" s="2">
        <f>Efficacy!P74</f>
        <v>0.16672401609604892</v>
      </c>
      <c r="E80" s="2">
        <f>Efficacy!Q74</f>
        <v>0.29643597401989163</v>
      </c>
      <c r="F80" s="2">
        <f>Efficacy!R74</f>
        <v>1</v>
      </c>
      <c r="G80" s="2">
        <f>Efficacy!S74</f>
        <v>0.40717014958701081</v>
      </c>
      <c r="H80" s="2">
        <f>Efficacy!T74</f>
        <v>0.2142864255316248</v>
      </c>
      <c r="I80" s="2">
        <f>Efficacy!U74</f>
        <v>0.37854342488136439</v>
      </c>
      <c r="J80" s="2">
        <f>Efficacy!V74</f>
        <v>1</v>
      </c>
      <c r="K80" s="9">
        <f t="shared" si="13"/>
        <v>268.42000494202972</v>
      </c>
      <c r="L80" s="9">
        <f t="shared" si="14"/>
        <v>8.3362008048024467</v>
      </c>
      <c r="M80" s="9">
        <f t="shared" si="15"/>
        <v>8.8930792205967499</v>
      </c>
      <c r="N80" s="9">
        <f t="shared" si="16"/>
        <v>32.573611966960868</v>
      </c>
      <c r="O80" s="9">
        <f t="shared" si="17"/>
        <v>15.000049787213737</v>
      </c>
      <c r="P80" s="9">
        <f t="shared" si="18"/>
        <v>11.356302746440932</v>
      </c>
      <c r="Q80" s="1">
        <f>C80*Utilities!$E$6</f>
        <v>0.4294720079072476</v>
      </c>
      <c r="R80" s="1">
        <f>D80*Utilities!$E$7</f>
        <v>8.3362008048024461E-2</v>
      </c>
      <c r="S80" s="1">
        <f>G80*Utilities!$F$6</f>
        <v>0.28501910471090752</v>
      </c>
      <c r="T80" s="1">
        <f>H80*Utilities!$F$7</f>
        <v>8.5714570212649929E-2</v>
      </c>
    </row>
    <row r="81" spans="1:20" x14ac:dyDescent="0.3">
      <c r="A81">
        <f>Efficacy!N75</f>
        <v>71</v>
      </c>
      <c r="B81">
        <f>IF(A81&lt;=General!$B$2*12,1,0)</f>
        <v>1</v>
      </c>
      <c r="C81" s="2">
        <f>Efficacy!O75</f>
        <v>0.53209051435060273</v>
      </c>
      <c r="D81" s="2">
        <f>Efficacy!P75</f>
        <v>0.16794850637934844</v>
      </c>
      <c r="E81" s="2">
        <f>Efficacy!Q75</f>
        <v>0.29996097927004883</v>
      </c>
      <c r="F81" s="2">
        <f>Efficacy!R75</f>
        <v>1</v>
      </c>
      <c r="G81" s="2">
        <f>Efficacy!S75</f>
        <v>0.40197709007618532</v>
      </c>
      <c r="H81" s="2">
        <f>Efficacy!T75</f>
        <v>0.21527065610274632</v>
      </c>
      <c r="I81" s="2">
        <f>Efficacy!U75</f>
        <v>0.38275225382106837</v>
      </c>
      <c r="J81" s="2">
        <f>Efficacy!V75</f>
        <v>1</v>
      </c>
      <c r="K81" s="9">
        <f t="shared" si="13"/>
        <v>266.04525717530134</v>
      </c>
      <c r="L81" s="9">
        <f t="shared" si="14"/>
        <v>8.3974253189674215</v>
      </c>
      <c r="M81" s="9">
        <f t="shared" si="15"/>
        <v>8.9988293781014654</v>
      </c>
      <c r="N81" s="9">
        <f t="shared" si="16"/>
        <v>32.158167206094824</v>
      </c>
      <c r="O81" s="9">
        <f t="shared" si="17"/>
        <v>15.068945927192242</v>
      </c>
      <c r="P81" s="9">
        <f t="shared" si="18"/>
        <v>11.482567614632051</v>
      </c>
      <c r="Q81" s="1">
        <f>C81*Utilities!$E$6</f>
        <v>0.42567241148048218</v>
      </c>
      <c r="R81" s="1">
        <f>D81*Utilities!$E$7</f>
        <v>8.3974253189674219E-2</v>
      </c>
      <c r="S81" s="1">
        <f>G81*Utilities!$F$6</f>
        <v>0.28138396305332969</v>
      </c>
      <c r="T81" s="1">
        <f>H81*Utilities!$F$7</f>
        <v>8.6108262441098538E-2</v>
      </c>
    </row>
    <row r="82" spans="1:20" x14ac:dyDescent="0.3">
      <c r="A82">
        <f>Efficacy!N76</f>
        <v>72</v>
      </c>
      <c r="B82">
        <f>IF(A82&lt;=General!$B$2*12,1,0)</f>
        <v>1</v>
      </c>
      <c r="C82" s="2">
        <f>Efficacy!O76</f>
        <v>0.52738303824082333</v>
      </c>
      <c r="D82" s="2">
        <f>Efficacy!P76</f>
        <v>0.16914863826420046</v>
      </c>
      <c r="E82" s="2">
        <f>Efficacy!Q76</f>
        <v>0.30346832349497621</v>
      </c>
      <c r="F82" s="2">
        <f>Efficacy!R76</f>
        <v>1</v>
      </c>
      <c r="G82" s="2">
        <f>Efficacy!S76</f>
        <v>0.39685026299204984</v>
      </c>
      <c r="H82" s="2">
        <f>Efficacy!T76</f>
        <v>0.21621715863791557</v>
      </c>
      <c r="I82" s="2">
        <f>Efficacy!U76</f>
        <v>0.38693257837003459</v>
      </c>
      <c r="J82" s="2">
        <f>Efficacy!V76</f>
        <v>1</v>
      </c>
      <c r="K82" s="9">
        <f t="shared" si="13"/>
        <v>263.69151912041167</v>
      </c>
      <c r="L82" s="9">
        <f t="shared" si="14"/>
        <v>8.4574319132100229</v>
      </c>
      <c r="M82" s="9">
        <f t="shared" si="15"/>
        <v>9.1040497048492863</v>
      </c>
      <c r="N82" s="9">
        <f t="shared" si="16"/>
        <v>31.748021039363987</v>
      </c>
      <c r="O82" s="9">
        <f t="shared" si="17"/>
        <v>15.13520110465409</v>
      </c>
      <c r="P82" s="9">
        <f t="shared" si="18"/>
        <v>11.607977351101038</v>
      </c>
      <c r="Q82" s="1">
        <f>C82*Utilities!$E$6</f>
        <v>0.4219064305926587</v>
      </c>
      <c r="R82" s="1">
        <f>D82*Utilities!$E$7</f>
        <v>8.4574319132100229E-2</v>
      </c>
      <c r="S82" s="1">
        <f>G82*Utilities!$F$6</f>
        <v>0.27779518409443488</v>
      </c>
      <c r="T82" s="1">
        <f>H82*Utilities!$F$7</f>
        <v>8.6486863455166235E-2</v>
      </c>
    </row>
    <row r="83" spans="1:20" x14ac:dyDescent="0.3">
      <c r="A83">
        <f>Efficacy!N77</f>
        <v>73</v>
      </c>
      <c r="B83">
        <f>IF(A83&lt;=General!$B$2*12,1,0)</f>
        <v>1</v>
      </c>
      <c r="C83" s="2">
        <f>Efficacy!O77</f>
        <v>0.52271720980324732</v>
      </c>
      <c r="D83" s="2">
        <f>Efficacy!P77</f>
        <v>0.1703246950165902</v>
      </c>
      <c r="E83" s="2">
        <f>Efficacy!Q77</f>
        <v>0.30695809518016248</v>
      </c>
      <c r="F83" s="2">
        <f>Efficacy!R77</f>
        <v>1</v>
      </c>
      <c r="G83" s="2">
        <f>Efficacy!S77</f>
        <v>0.39178882360437672</v>
      </c>
      <c r="H83" s="2">
        <f>Efficacy!T77</f>
        <v>0.21712658482071867</v>
      </c>
      <c r="I83" s="2">
        <f>Efficacy!U77</f>
        <v>0.39108459157490461</v>
      </c>
      <c r="J83" s="2">
        <f>Efficacy!V77</f>
        <v>1</v>
      </c>
      <c r="K83" s="9">
        <f t="shared" si="13"/>
        <v>261.35860490162366</v>
      </c>
      <c r="L83" s="9">
        <f t="shared" si="14"/>
        <v>8.5162347508295095</v>
      </c>
      <c r="M83" s="9">
        <f t="shared" si="15"/>
        <v>9.2087428554048749</v>
      </c>
      <c r="N83" s="9">
        <f t="shared" si="16"/>
        <v>31.343105888350138</v>
      </c>
      <c r="O83" s="9">
        <f t="shared" si="17"/>
        <v>15.198860937450307</v>
      </c>
      <c r="P83" s="9">
        <f t="shared" si="18"/>
        <v>11.732537747247138</v>
      </c>
      <c r="Q83" s="1">
        <f>C83*Utilities!$E$6</f>
        <v>0.41817376784259785</v>
      </c>
      <c r="R83" s="1">
        <f>D83*Utilities!$E$7</f>
        <v>8.51623475082951E-2</v>
      </c>
      <c r="S83" s="1">
        <f>G83*Utilities!$F$6</f>
        <v>0.27425217652306366</v>
      </c>
      <c r="T83" s="1">
        <f>H83*Utilities!$F$7</f>
        <v>8.6850633928287471E-2</v>
      </c>
    </row>
    <row r="84" spans="1:20" x14ac:dyDescent="0.3">
      <c r="A84">
        <f>Efficacy!N78</f>
        <v>74</v>
      </c>
      <c r="B84">
        <f>IF(A84&lt;=General!$B$2*12,1,0)</f>
        <v>1</v>
      </c>
      <c r="C84" s="2">
        <f>Efficacy!O78</f>
        <v>0.51809266057533543</v>
      </c>
      <c r="D84" s="2">
        <f>Efficacy!P78</f>
        <v>0.17147695705689947</v>
      </c>
      <c r="E84" s="2">
        <f>Efficacy!Q78</f>
        <v>0.3104303823677651</v>
      </c>
      <c r="F84" s="2">
        <f>Efficacy!R78</f>
        <v>1</v>
      </c>
      <c r="G84" s="2">
        <f>Efficacy!S78</f>
        <v>0.38679193795665046</v>
      </c>
      <c r="H84" s="2">
        <f>Efficacy!T78</f>
        <v>0.2179995768684424</v>
      </c>
      <c r="I84" s="2">
        <f>Efficacy!U78</f>
        <v>0.39520848517490714</v>
      </c>
      <c r="J84" s="2">
        <f>Efficacy!V78</f>
        <v>1</v>
      </c>
      <c r="K84" s="9">
        <f t="shared" si="13"/>
        <v>259.04633028766773</v>
      </c>
      <c r="L84" s="9">
        <f t="shared" si="14"/>
        <v>8.573847852844974</v>
      </c>
      <c r="M84" s="9">
        <f t="shared" si="15"/>
        <v>9.3129114710329528</v>
      </c>
      <c r="N84" s="9">
        <f t="shared" si="16"/>
        <v>30.943355036532036</v>
      </c>
      <c r="O84" s="9">
        <f t="shared" si="17"/>
        <v>15.259970380790968</v>
      </c>
      <c r="P84" s="9">
        <f t="shared" si="18"/>
        <v>11.856254555247215</v>
      </c>
      <c r="Q84" s="1">
        <f>C84*Utilities!$E$6</f>
        <v>0.41447412846026838</v>
      </c>
      <c r="R84" s="1">
        <f>D84*Utilities!$E$7</f>
        <v>8.5738478528449735E-2</v>
      </c>
      <c r="S84" s="1">
        <f>G84*Utilities!$F$6</f>
        <v>0.2707543565696553</v>
      </c>
      <c r="T84" s="1">
        <f>H84*Utilities!$F$7</f>
        <v>8.7199830747376972E-2</v>
      </c>
    </row>
    <row r="85" spans="1:20" x14ac:dyDescent="0.3">
      <c r="A85">
        <f>Efficacy!N79</f>
        <v>75</v>
      </c>
      <c r="B85">
        <f>IF(A85&lt;=General!$B$2*12,1,0)</f>
        <v>1</v>
      </c>
      <c r="C85" s="2">
        <f>Efficacy!O79</f>
        <v>0.51350902535438636</v>
      </c>
      <c r="D85" s="2">
        <f>Efficacy!P79</f>
        <v>0.17260570198678171</v>
      </c>
      <c r="E85" s="2">
        <f>Efficacy!Q79</f>
        <v>0.31388527265883193</v>
      </c>
      <c r="F85" s="2">
        <f>Efficacy!R79</f>
        <v>1</v>
      </c>
      <c r="G85" s="2">
        <f>Efficacy!S79</f>
        <v>0.38185878272866081</v>
      </c>
      <c r="H85" s="2">
        <f>Efficacy!T79</f>
        <v>0.21883676766062676</v>
      </c>
      <c r="I85" s="2">
        <f>Efficacy!U79</f>
        <v>0.39930444961071243</v>
      </c>
      <c r="J85" s="2">
        <f>Efficacy!V79</f>
        <v>1</v>
      </c>
      <c r="K85" s="9">
        <f t="shared" si="13"/>
        <v>256.75451267719319</v>
      </c>
      <c r="L85" s="9">
        <f t="shared" si="14"/>
        <v>8.6302850993390852</v>
      </c>
      <c r="M85" s="9">
        <f t="shared" si="15"/>
        <v>9.4165581797649587</v>
      </c>
      <c r="N85" s="9">
        <f t="shared" si="16"/>
        <v>30.548702618292864</v>
      </c>
      <c r="O85" s="9">
        <f t="shared" si="17"/>
        <v>15.318573736243874</v>
      </c>
      <c r="P85" s="9">
        <f t="shared" si="18"/>
        <v>11.979133488321374</v>
      </c>
      <c r="Q85" s="1">
        <f>C85*Utilities!$E$6</f>
        <v>0.41080722028350913</v>
      </c>
      <c r="R85" s="1">
        <f>D85*Utilities!$E$7</f>
        <v>8.6302850993390856E-2</v>
      </c>
      <c r="S85" s="1">
        <f>G85*Utilities!$F$6</f>
        <v>0.26730114791006254</v>
      </c>
      <c r="T85" s="1">
        <f>H85*Utilities!$F$7</f>
        <v>8.7534707064250705E-2</v>
      </c>
    </row>
    <row r="86" spans="1:20" x14ac:dyDescent="0.3">
      <c r="A86">
        <f>Efficacy!N80</f>
        <v>76</v>
      </c>
      <c r="B86">
        <f>IF(A86&lt;=General!$B$2*12,1,0)</f>
        <v>1</v>
      </c>
      <c r="C86" s="2">
        <f>Efficacy!O80</f>
        <v>0.5089659421686954</v>
      </c>
      <c r="D86" s="2">
        <f>Efficacy!P80</f>
        <v>0.17371120461579403</v>
      </c>
      <c r="E86" s="2">
        <f>Efficacy!Q80</f>
        <v>0.31732285321551057</v>
      </c>
      <c r="F86" s="2">
        <f>Efficacy!R80</f>
        <v>1</v>
      </c>
      <c r="G86" s="2">
        <f>Efficacy!S80</f>
        <v>0.37698854510084678</v>
      </c>
      <c r="H86" s="2">
        <f>Efficacy!T80</f>
        <v>0.21963878086592636</v>
      </c>
      <c r="I86" s="2">
        <f>Efficacy!U80</f>
        <v>0.40337267403322685</v>
      </c>
      <c r="J86" s="2">
        <f>Efficacy!V80</f>
        <v>1</v>
      </c>
      <c r="K86" s="9">
        <f t="shared" si="13"/>
        <v>254.4829710843477</v>
      </c>
      <c r="L86" s="9">
        <f t="shared" si="14"/>
        <v>8.6855602307897009</v>
      </c>
      <c r="M86" s="9">
        <f t="shared" si="15"/>
        <v>9.5196855964653171</v>
      </c>
      <c r="N86" s="9">
        <f t="shared" si="16"/>
        <v>30.159083608067743</v>
      </c>
      <c r="O86" s="9">
        <f t="shared" si="17"/>
        <v>15.374714660614845</v>
      </c>
      <c r="P86" s="9">
        <f t="shared" si="18"/>
        <v>12.101180220996806</v>
      </c>
      <c r="Q86" s="1">
        <f>C86*Utilities!$E$6</f>
        <v>0.40717275373495632</v>
      </c>
      <c r="R86" s="1">
        <f>D86*Utilities!$E$7</f>
        <v>8.6855602307897017E-2</v>
      </c>
      <c r="S86" s="1">
        <f>G86*Utilities!$F$6</f>
        <v>0.26389198157059274</v>
      </c>
      <c r="T86" s="1">
        <f>H86*Utilities!$F$7</f>
        <v>8.7855512346370554E-2</v>
      </c>
    </row>
    <row r="87" spans="1:20" x14ac:dyDescent="0.3">
      <c r="A87">
        <f>Efficacy!N81</f>
        <v>77</v>
      </c>
      <c r="B87">
        <f>IF(A87&lt;=General!$B$2*12,1,0)</f>
        <v>1</v>
      </c>
      <c r="C87" s="2">
        <f>Efficacy!O81</f>
        <v>0.5044630522489707</v>
      </c>
      <c r="D87" s="2">
        <f>Efficacy!P81</f>
        <v>0.17479373698778122</v>
      </c>
      <c r="E87" s="2">
        <f>Efficacy!Q81</f>
        <v>0.32074321076324808</v>
      </c>
      <c r="F87" s="2">
        <f>Efficacy!R81</f>
        <v>1</v>
      </c>
      <c r="G87" s="2">
        <f>Efficacy!S81</f>
        <v>0.37218042262037021</v>
      </c>
      <c r="H87" s="2">
        <f>Efficacy!T81</f>
        <v>0.22040623106730139</v>
      </c>
      <c r="I87" s="2">
        <f>Efficacy!U81</f>
        <v>0.40741334631232839</v>
      </c>
      <c r="J87" s="2">
        <f>Efficacy!V81</f>
        <v>1</v>
      </c>
      <c r="K87" s="9">
        <f t="shared" si="13"/>
        <v>252.23152612448536</v>
      </c>
      <c r="L87" s="9">
        <f t="shared" si="14"/>
        <v>8.7396868493890612</v>
      </c>
      <c r="M87" s="9">
        <f t="shared" si="15"/>
        <v>9.6222963228974425</v>
      </c>
      <c r="N87" s="9">
        <f t="shared" si="16"/>
        <v>29.774433809629617</v>
      </c>
      <c r="O87" s="9">
        <f t="shared" si="17"/>
        <v>15.428436174711099</v>
      </c>
      <c r="P87" s="9">
        <f t="shared" si="18"/>
        <v>12.222400389369852</v>
      </c>
      <c r="Q87" s="1">
        <f>C87*Utilities!$E$6</f>
        <v>0.40357044179917656</v>
      </c>
      <c r="R87" s="1">
        <f>D87*Utilities!$E$7</f>
        <v>8.7396868493890612E-2</v>
      </c>
      <c r="S87" s="1">
        <f>G87*Utilities!$F$6</f>
        <v>0.26052629583425913</v>
      </c>
      <c r="T87" s="1">
        <f>H87*Utilities!$F$7</f>
        <v>8.8162492426920563E-2</v>
      </c>
    </row>
    <row r="88" spans="1:20" x14ac:dyDescent="0.3">
      <c r="A88">
        <f>Efficacy!N82</f>
        <v>78</v>
      </c>
      <c r="B88">
        <f>IF(A88&lt;=General!$B$2*12,1,0)</f>
        <v>1</v>
      </c>
      <c r="C88" s="2">
        <f>Efficacy!O82</f>
        <v>0.5</v>
      </c>
      <c r="D88" s="2">
        <f>Efficacy!P82</f>
        <v>0.17585356840702149</v>
      </c>
      <c r="E88" s="2">
        <f>Efficacy!Q82</f>
        <v>0.32414643159297851</v>
      </c>
      <c r="F88" s="2">
        <f>Efficacy!R82</f>
        <v>1</v>
      </c>
      <c r="G88" s="2">
        <f>Efficacy!S82</f>
        <v>0.36743362306889971</v>
      </c>
      <c r="H88" s="2">
        <f>Efficacy!T82</f>
        <v>0.22113972388555914</v>
      </c>
      <c r="I88" s="2">
        <f>Efficacy!U82</f>
        <v>0.41142665304554116</v>
      </c>
      <c r="J88" s="2">
        <f>Efficacy!V82</f>
        <v>1</v>
      </c>
      <c r="K88" s="9">
        <f t="shared" si="13"/>
        <v>250</v>
      </c>
      <c r="L88" s="9">
        <f t="shared" si="14"/>
        <v>8.7926784203510735</v>
      </c>
      <c r="M88" s="9">
        <f t="shared" si="15"/>
        <v>9.7243929477893545</v>
      </c>
      <c r="N88" s="9">
        <f t="shared" si="16"/>
        <v>29.394689845511977</v>
      </c>
      <c r="O88" s="9">
        <f t="shared" si="17"/>
        <v>15.47978067198914</v>
      </c>
      <c r="P88" s="9">
        <f t="shared" si="18"/>
        <v>12.342799591366235</v>
      </c>
      <c r="Q88" s="1">
        <f>C88*Utilities!$E$6</f>
        <v>0.4</v>
      </c>
      <c r="R88" s="1">
        <f>D88*Utilities!$E$7</f>
        <v>8.7926784203510744E-2</v>
      </c>
      <c r="S88" s="1">
        <f>G88*Utilities!$F$6</f>
        <v>0.25720353614822977</v>
      </c>
      <c r="T88" s="1">
        <f>H88*Utilities!$F$7</f>
        <v>8.8455889554223663E-2</v>
      </c>
    </row>
    <row r="89" spans="1:20" x14ac:dyDescent="0.3">
      <c r="A89">
        <f>Efficacy!N83</f>
        <v>79</v>
      </c>
      <c r="B89">
        <f>IF(A89&lt;=General!$B$2*12,1,0)</f>
        <v>1</v>
      </c>
      <c r="C89" s="2">
        <f>Efficacy!O83</f>
        <v>0.49557643297256992</v>
      </c>
      <c r="D89" s="2">
        <f>Efficacy!P83</f>
        <v>0.1768909654641303</v>
      </c>
      <c r="E89" s="2">
        <f>Efficacy!Q83</f>
        <v>0.32753260156329977</v>
      </c>
      <c r="F89" s="2">
        <f>Efficacy!R83</f>
        <v>1</v>
      </c>
      <c r="G89" s="2">
        <f>Efficacy!S83</f>
        <v>0.36274736433207821</v>
      </c>
      <c r="H89" s="2">
        <f>Efficacy!T83</f>
        <v>0.22183985610126777</v>
      </c>
      <c r="I89" s="2">
        <f>Efficacy!U83</f>
        <v>0.41541277956665401</v>
      </c>
      <c r="J89" s="2">
        <f>Efficacy!V83</f>
        <v>1</v>
      </c>
      <c r="K89" s="9">
        <f t="shared" si="13"/>
        <v>247.78821648628497</v>
      </c>
      <c r="L89" s="9">
        <f t="shared" si="14"/>
        <v>8.8445482732065148</v>
      </c>
      <c r="M89" s="9">
        <f t="shared" si="15"/>
        <v>9.8259780468989923</v>
      </c>
      <c r="N89" s="9">
        <f t="shared" si="16"/>
        <v>29.019789146566257</v>
      </c>
      <c r="O89" s="9">
        <f t="shared" si="17"/>
        <v>15.528789927088745</v>
      </c>
      <c r="P89" s="9">
        <f t="shared" si="18"/>
        <v>12.462383386999621</v>
      </c>
      <c r="Q89" s="1">
        <f>C89*Utilities!$E$6</f>
        <v>0.39646114637805596</v>
      </c>
      <c r="R89" s="1">
        <f>D89*Utilities!$E$7</f>
        <v>8.844548273206515E-2</v>
      </c>
      <c r="S89" s="1">
        <f>G89*Utilities!$F$6</f>
        <v>0.25392315503245472</v>
      </c>
      <c r="T89" s="1">
        <f>H89*Utilities!$F$7</f>
        <v>8.8735942440507115E-2</v>
      </c>
    </row>
    <row r="90" spans="1:20" x14ac:dyDescent="0.3">
      <c r="A90">
        <f>Efficacy!N84</f>
        <v>80</v>
      </c>
      <c r="B90">
        <f>IF(A90&lt;=General!$B$2*12,1,0)</f>
        <v>1</v>
      </c>
      <c r="C90" s="2">
        <f>Efficacy!O84</f>
        <v>0.49119200183563216</v>
      </c>
      <c r="D90" s="2">
        <f>Efficacy!P84</f>
        <v>0.17790619206172742</v>
      </c>
      <c r="E90" s="2">
        <f>Efficacy!Q84</f>
        <v>0.33090180610264042</v>
      </c>
      <c r="F90" s="2">
        <f>Efficacy!R84</f>
        <v>1</v>
      </c>
      <c r="G90" s="2">
        <f>Efficacy!S84</f>
        <v>0.3581208742706572</v>
      </c>
      <c r="H90" s="2">
        <f>Efficacy!T84</f>
        <v>0.22250721577506483</v>
      </c>
      <c r="I90" s="2">
        <f>Efficacy!U84</f>
        <v>0.41937190995427798</v>
      </c>
      <c r="J90" s="2">
        <f>Efficacy!V84</f>
        <v>1</v>
      </c>
      <c r="K90" s="9">
        <f t="shared" si="13"/>
        <v>245.59600091781607</v>
      </c>
      <c r="L90" s="9">
        <f t="shared" si="14"/>
        <v>8.8953096030863712</v>
      </c>
      <c r="M90" s="9">
        <f t="shared" si="15"/>
        <v>9.9270541830792123</v>
      </c>
      <c r="N90" s="9">
        <f t="shared" si="16"/>
        <v>28.649669941652576</v>
      </c>
      <c r="O90" s="9">
        <f t="shared" si="17"/>
        <v>15.575505104254537</v>
      </c>
      <c r="P90" s="9">
        <f t="shared" si="18"/>
        <v>12.581157298628339</v>
      </c>
      <c r="Q90" s="1">
        <f>C90*Utilities!$E$6</f>
        <v>0.39295360146850578</v>
      </c>
      <c r="R90" s="1">
        <f>D90*Utilities!$E$7</f>
        <v>8.895309603086371E-2</v>
      </c>
      <c r="S90" s="1">
        <f>G90*Utilities!$F$6</f>
        <v>0.25068461198946002</v>
      </c>
      <c r="T90" s="1">
        <f>H90*Utilities!$F$7</f>
        <v>8.9002886310025939E-2</v>
      </c>
    </row>
    <row r="91" spans="1:20" x14ac:dyDescent="0.3">
      <c r="A91">
        <f>Efficacy!N85</f>
        <v>81</v>
      </c>
      <c r="B91">
        <f>IF(A91&lt;=General!$B$2*12,1,0)</f>
        <v>1</v>
      </c>
      <c r="C91" s="2">
        <f>Efficacy!O85</f>
        <v>0.4868463603487172</v>
      </c>
      <c r="D91" s="2">
        <f>Efficacy!P85</f>
        <v>0.17889950943986888</v>
      </c>
      <c r="E91" s="2">
        <f>Efficacy!Q85</f>
        <v>0.33425413021141392</v>
      </c>
      <c r="F91" s="2">
        <f>Efficacy!R85</f>
        <v>1</v>
      </c>
      <c r="G91" s="2">
        <f>Efficacy!S85</f>
        <v>0.35355339059327373</v>
      </c>
      <c r="H91" s="2">
        <f>Efficacy!T85</f>
        <v>0.22314238236637829</v>
      </c>
      <c r="I91" s="2">
        <f>Efficacy!U85</f>
        <v>0.42330422704034798</v>
      </c>
      <c r="J91" s="2">
        <f>Efficacy!V85</f>
        <v>1</v>
      </c>
      <c r="K91" s="9">
        <f t="shared" si="13"/>
        <v>243.42318017435861</v>
      </c>
      <c r="L91" s="9">
        <f t="shared" si="14"/>
        <v>8.9449754719934447</v>
      </c>
      <c r="M91" s="9">
        <f t="shared" si="15"/>
        <v>10.027623906342418</v>
      </c>
      <c r="N91" s="9">
        <f t="shared" si="16"/>
        <v>28.284271247461898</v>
      </c>
      <c r="O91" s="9">
        <f t="shared" si="17"/>
        <v>15.619966765646481</v>
      </c>
      <c r="P91" s="9">
        <f t="shared" si="18"/>
        <v>12.699126811210439</v>
      </c>
      <c r="Q91" s="1">
        <f>C91*Utilities!$E$6</f>
        <v>0.38947708827897376</v>
      </c>
      <c r="R91" s="1">
        <f>D91*Utilities!$E$7</f>
        <v>8.9449754719934438E-2</v>
      </c>
      <c r="S91" s="1">
        <f>G91*Utilities!$F$6</f>
        <v>0.24748737341529159</v>
      </c>
      <c r="T91" s="1">
        <f>H91*Utilities!$F$7</f>
        <v>8.9256952946551324E-2</v>
      </c>
    </row>
    <row r="92" spans="1:20" x14ac:dyDescent="0.3">
      <c r="A92">
        <f>Efficacy!N86</f>
        <v>82</v>
      </c>
      <c r="B92">
        <f>IF(A92&lt;=General!$B$2*12,1,0)</f>
        <v>1</v>
      </c>
      <c r="C92" s="2">
        <f>Efficacy!O86</f>
        <v>0.48253916533459118</v>
      </c>
      <c r="D92" s="2">
        <f>Efficacy!P86</f>
        <v>0.17987117620124482</v>
      </c>
      <c r="E92" s="2">
        <f>Efficacy!Q86</f>
        <v>0.337589658464164</v>
      </c>
      <c r="F92" s="2">
        <f>Efficacy!R86</f>
        <v>1</v>
      </c>
      <c r="G92" s="2">
        <f>Efficacy!S86</f>
        <v>0.34904416073085065</v>
      </c>
      <c r="H92" s="2">
        <f>Efficacy!T86</f>
        <v>0.22374592685058459</v>
      </c>
      <c r="I92" s="2">
        <f>Efficacy!U86</f>
        <v>0.42720991241856476</v>
      </c>
      <c r="J92" s="2">
        <f>Efficacy!V86</f>
        <v>1</v>
      </c>
      <c r="K92" s="9">
        <f t="shared" si="13"/>
        <v>241.26958266729559</v>
      </c>
      <c r="L92" s="9">
        <f t="shared" si="14"/>
        <v>8.9935588100622414</v>
      </c>
      <c r="M92" s="9">
        <f t="shared" si="15"/>
        <v>10.127689753924919</v>
      </c>
      <c r="N92" s="9">
        <f t="shared" si="16"/>
        <v>27.92353285846805</v>
      </c>
      <c r="O92" s="9">
        <f t="shared" si="17"/>
        <v>15.662214879540921</v>
      </c>
      <c r="P92" s="9">
        <f t="shared" si="18"/>
        <v>12.816297372556942</v>
      </c>
      <c r="Q92" s="1">
        <f>C92*Utilities!$E$6</f>
        <v>0.38603133226767294</v>
      </c>
      <c r="R92" s="1">
        <f>D92*Utilities!$E$7</f>
        <v>8.993558810062241E-2</v>
      </c>
      <c r="S92" s="1">
        <f>G92*Utilities!$F$6</f>
        <v>0.24433091251159544</v>
      </c>
      <c r="T92" s="1">
        <f>H92*Utilities!$F$7</f>
        <v>8.949837074023384E-2</v>
      </c>
    </row>
    <row r="93" spans="1:20" x14ac:dyDescent="0.3">
      <c r="A93">
        <f>Efficacy!N87</f>
        <v>83</v>
      </c>
      <c r="B93">
        <f>IF(A93&lt;=General!$B$2*12,1,0)</f>
        <v>1</v>
      </c>
      <c r="C93" s="2">
        <f>Efficacy!O87</f>
        <v>0.47827007665215571</v>
      </c>
      <c r="D93" s="2">
        <f>Efficacy!P87</f>
        <v>0.18082144833614655</v>
      </c>
      <c r="E93" s="2">
        <f>Efficacy!Q87</f>
        <v>0.34090847501169774</v>
      </c>
      <c r="F93" s="2">
        <f>Efficacy!R87</f>
        <v>1</v>
      </c>
      <c r="G93" s="2">
        <f>Efficacy!S87</f>
        <v>0.34459244171259751</v>
      </c>
      <c r="H93" s="2">
        <f>Efficacy!T87</f>
        <v>0.22431841183462053</v>
      </c>
      <c r="I93" s="2">
        <f>Efficacy!U87</f>
        <v>0.43108914645278196</v>
      </c>
      <c r="J93" s="2">
        <f>Efficacy!V87</f>
        <v>1</v>
      </c>
      <c r="K93" s="9">
        <f t="shared" si="13"/>
        <v>239.13503832607785</v>
      </c>
      <c r="L93" s="9">
        <f t="shared" si="14"/>
        <v>9.041072416807328</v>
      </c>
      <c r="M93" s="9">
        <f t="shared" si="15"/>
        <v>10.227254250350931</v>
      </c>
      <c r="N93" s="9">
        <f t="shared" si="16"/>
        <v>27.567395337007802</v>
      </c>
      <c r="O93" s="9">
        <f t="shared" si="17"/>
        <v>15.702288828423438</v>
      </c>
      <c r="P93" s="9">
        <f t="shared" si="18"/>
        <v>12.932674393583458</v>
      </c>
      <c r="Q93" s="1">
        <f>C93*Utilities!$E$6</f>
        <v>0.3826160613217246</v>
      </c>
      <c r="R93" s="1">
        <f>D93*Utilities!$E$7</f>
        <v>9.0410724168073275E-2</v>
      </c>
      <c r="S93" s="1">
        <f>G93*Utilities!$F$6</f>
        <v>0.24121470919881824</v>
      </c>
      <c r="T93" s="1">
        <f>H93*Utilities!$F$7</f>
        <v>8.9727364733848222E-2</v>
      </c>
    </row>
    <row r="94" spans="1:20" x14ac:dyDescent="0.3">
      <c r="A94">
        <f>Efficacy!N88</f>
        <v>84</v>
      </c>
      <c r="B94">
        <f>IF(A94&lt;=General!$B$2*12,1,0)</f>
        <v>1</v>
      </c>
      <c r="C94" s="2">
        <f>Efficacy!O88</f>
        <v>0.47403875716958588</v>
      </c>
      <c r="D94" s="2">
        <f>Efficacy!P88</f>
        <v>0.18175057924720517</v>
      </c>
      <c r="E94" s="2">
        <f>Efficacy!Q88</f>
        <v>0.34421066358320895</v>
      </c>
      <c r="F94" s="2">
        <f>Efficacy!R88</f>
        <v>1</v>
      </c>
      <c r="G94" s="2">
        <f>Efficacy!S88</f>
        <v>0.34019750004359439</v>
      </c>
      <c r="H94" s="2">
        <f>Efficacy!T88</f>
        <v>0.22486039167107053</v>
      </c>
      <c r="I94" s="2">
        <f>Efficacy!U88</f>
        <v>0.43494210828533508</v>
      </c>
      <c r="J94" s="2">
        <f>Efficacy!V88</f>
        <v>1</v>
      </c>
      <c r="K94" s="9">
        <f t="shared" si="13"/>
        <v>237.01937858479295</v>
      </c>
      <c r="L94" s="9">
        <f t="shared" si="14"/>
        <v>9.087528962360258</v>
      </c>
      <c r="M94" s="9">
        <f t="shared" si="15"/>
        <v>10.326319907496268</v>
      </c>
      <c r="N94" s="9">
        <f t="shared" si="16"/>
        <v>27.215800003487551</v>
      </c>
      <c r="O94" s="9">
        <f t="shared" si="17"/>
        <v>15.740227416974937</v>
      </c>
      <c r="P94" s="9">
        <f t="shared" si="18"/>
        <v>13.048263248560053</v>
      </c>
      <c r="Q94" s="1">
        <f>C94*Utilities!$E$6</f>
        <v>0.3792310057356687</v>
      </c>
      <c r="R94" s="1">
        <f>D94*Utilities!$E$7</f>
        <v>9.0875289623602584E-2</v>
      </c>
      <c r="S94" s="1">
        <f>G94*Utilities!$F$6</f>
        <v>0.23813825003051606</v>
      </c>
      <c r="T94" s="1">
        <f>H94*Utilities!$F$7</f>
        <v>8.9944156668428213E-2</v>
      </c>
    </row>
    <row r="95" spans="1:20" x14ac:dyDescent="0.3">
      <c r="A95">
        <f>Efficacy!N89</f>
        <v>85</v>
      </c>
      <c r="B95">
        <f>IF(A95&lt;=General!$B$2*12,1,0)</f>
        <v>1</v>
      </c>
      <c r="C95" s="2">
        <f>Efficacy!O89</f>
        <v>0.46984487273770714</v>
      </c>
      <c r="D95" s="2">
        <f>Efficacy!P89</f>
        <v>0.18265881977390275</v>
      </c>
      <c r="E95" s="2">
        <f>Efficacy!Q89</f>
        <v>0.34749630748839011</v>
      </c>
      <c r="F95" s="2">
        <f>Efficacy!R89</f>
        <v>1</v>
      </c>
      <c r="G95" s="2">
        <f>Efficacy!S89</f>
        <v>0.33585861158393582</v>
      </c>
      <c r="H95" s="2">
        <f>Efficacy!T89</f>
        <v>0.22537241257075069</v>
      </c>
      <c r="I95" s="2">
        <f>Efficacy!U89</f>
        <v>0.43876897584531349</v>
      </c>
      <c r="J95" s="2">
        <f>Efficacy!V89</f>
        <v>1</v>
      </c>
      <c r="K95" s="9">
        <f t="shared" si="13"/>
        <v>234.92243636885357</v>
      </c>
      <c r="L95" s="9">
        <f t="shared" si="14"/>
        <v>9.1329409886951378</v>
      </c>
      <c r="M95" s="9">
        <f t="shared" si="15"/>
        <v>10.424889224651704</v>
      </c>
      <c r="N95" s="9">
        <f t="shared" si="16"/>
        <v>26.868688926714867</v>
      </c>
      <c r="O95" s="9">
        <f t="shared" si="17"/>
        <v>15.776068879952549</v>
      </c>
      <c r="P95" s="9">
        <f t="shared" si="18"/>
        <v>13.163069275359405</v>
      </c>
      <c r="Q95" s="1">
        <f>C95*Utilities!$E$6</f>
        <v>0.37587589819016576</v>
      </c>
      <c r="R95" s="1">
        <f>D95*Utilities!$E$7</f>
        <v>9.1329409886951374E-2</v>
      </c>
      <c r="S95" s="1">
        <f>G95*Utilities!$F$6</f>
        <v>0.23510102810875505</v>
      </c>
      <c r="T95" s="1">
        <f>H95*Utilities!$F$7</f>
        <v>9.0148965028300276E-2</v>
      </c>
    </row>
    <row r="96" spans="1:20" x14ac:dyDescent="0.3">
      <c r="A96">
        <f>Efficacy!N90</f>
        <v>86</v>
      </c>
      <c r="B96">
        <f>IF(A96&lt;=General!$B$2*12,1,0)</f>
        <v>1</v>
      </c>
      <c r="C96" s="2">
        <f>Efficacy!O90</f>
        <v>0.46568809216360785</v>
      </c>
      <c r="D96" s="2">
        <f>Efficacy!P90</f>
        <v>0.18354641821685735</v>
      </c>
      <c r="E96" s="2">
        <f>Efficacy!Q90</f>
        <v>0.3507654896195348</v>
      </c>
      <c r="F96" s="2">
        <f>Efficacy!R90</f>
        <v>1</v>
      </c>
      <c r="G96" s="2">
        <f>Efficacy!S90</f>
        <v>0.33157506142941762</v>
      </c>
      <c r="H96" s="2">
        <f>Efficacy!T90</f>
        <v>0.22585501271380426</v>
      </c>
      <c r="I96" s="2">
        <f>Efficacy!U90</f>
        <v>0.44256992585677812</v>
      </c>
      <c r="J96" s="2">
        <f>Efficacy!V90</f>
        <v>1</v>
      </c>
      <c r="K96" s="9">
        <f t="shared" si="13"/>
        <v>232.84404608180392</v>
      </c>
      <c r="L96" s="9">
        <f t="shared" si="14"/>
        <v>9.1773209108428677</v>
      </c>
      <c r="M96" s="9">
        <f t="shared" si="15"/>
        <v>10.522964688586043</v>
      </c>
      <c r="N96" s="9">
        <f t="shared" si="16"/>
        <v>26.526004914353408</v>
      </c>
      <c r="O96" s="9">
        <f t="shared" si="17"/>
        <v>15.809850889966299</v>
      </c>
      <c r="P96" s="9">
        <f t="shared" si="18"/>
        <v>13.277097775703343</v>
      </c>
      <c r="Q96" s="1">
        <f>C96*Utilities!$E$6</f>
        <v>0.37255047373088629</v>
      </c>
      <c r="R96" s="1">
        <f>D96*Utilities!$E$7</f>
        <v>9.1773209108428677E-2</v>
      </c>
      <c r="S96" s="1">
        <f>G96*Utilities!$F$6</f>
        <v>0.23210254300059233</v>
      </c>
      <c r="T96" s="1">
        <f>H96*Utilities!$F$7</f>
        <v>9.0342005085521704E-2</v>
      </c>
    </row>
    <row r="97" spans="1:20" x14ac:dyDescent="0.3">
      <c r="A97">
        <f>Efficacy!N91</f>
        <v>87</v>
      </c>
      <c r="B97">
        <f>IF(A97&lt;=General!$B$2*12,1,0)</f>
        <v>1</v>
      </c>
      <c r="C97" s="2">
        <f>Efficacy!O91</f>
        <v>0.46156808718448428</v>
      </c>
      <c r="D97" s="2">
        <f>Efficacy!P91</f>
        <v>0.18441362036188735</v>
      </c>
      <c r="E97" s="2">
        <f>Efficacy!Q91</f>
        <v>0.35401829245362837</v>
      </c>
      <c r="F97" s="2">
        <f>Efficacy!R91</f>
        <v>1</v>
      </c>
      <c r="G97" s="2">
        <f>Efficacy!S91</f>
        <v>0.32734614379374338</v>
      </c>
      <c r="H97" s="2">
        <f>Efficacy!T91</f>
        <v>0.22630872235933464</v>
      </c>
      <c r="I97" s="2">
        <f>Efficacy!U91</f>
        <v>0.44634513384692198</v>
      </c>
      <c r="J97" s="2">
        <f>Efficacy!V91</f>
        <v>1</v>
      </c>
      <c r="K97" s="9">
        <f t="shared" si="13"/>
        <v>230.78404359224214</v>
      </c>
      <c r="L97" s="9">
        <f t="shared" si="14"/>
        <v>9.2206810180943677</v>
      </c>
      <c r="M97" s="9">
        <f t="shared" si="15"/>
        <v>10.620548773608851</v>
      </c>
      <c r="N97" s="9">
        <f t="shared" si="16"/>
        <v>26.187691503499472</v>
      </c>
      <c r="O97" s="9">
        <f t="shared" si="17"/>
        <v>15.841610565153424</v>
      </c>
      <c r="P97" s="9">
        <f t="shared" si="18"/>
        <v>13.390354015407659</v>
      </c>
      <c r="Q97" s="1">
        <f>C97*Utilities!$E$6</f>
        <v>0.36925446974758747</v>
      </c>
      <c r="R97" s="1">
        <f>D97*Utilities!$E$7</f>
        <v>9.2206810180943677E-2</v>
      </c>
      <c r="S97" s="1">
        <f>G97*Utilities!$F$6</f>
        <v>0.22914230065562036</v>
      </c>
      <c r="T97" s="1">
        <f>H97*Utilities!$F$7</f>
        <v>9.0523488943733854E-2</v>
      </c>
    </row>
    <row r="98" spans="1:20" x14ac:dyDescent="0.3">
      <c r="A98">
        <f>Efficacy!N92</f>
        <v>88</v>
      </c>
      <c r="B98">
        <f>IF(A98&lt;=General!$B$2*12,1,0)</f>
        <v>1</v>
      </c>
      <c r="C98" s="2">
        <f>Efficacy!O92</f>
        <v>0.45748453244171772</v>
      </c>
      <c r="D98" s="2">
        <f>Efficacy!P92</f>
        <v>0.18526066950385334</v>
      </c>
      <c r="E98" s="2">
        <f>Efficacy!Q92</f>
        <v>0.35725479805442895</v>
      </c>
      <c r="F98" s="2">
        <f>Efficacy!R92</f>
        <v>1</v>
      </c>
      <c r="G98" s="2">
        <f>Efficacy!S92</f>
        <v>0.32317116189223505</v>
      </c>
      <c r="H98" s="2">
        <f>Efficacy!T92</f>
        <v>0.22673406395358864</v>
      </c>
      <c r="I98" s="2">
        <f>Efficacy!U92</f>
        <v>0.45009477415417631</v>
      </c>
      <c r="J98" s="2">
        <f>Efficacy!V92</f>
        <v>1</v>
      </c>
      <c r="K98" s="9">
        <f t="shared" si="13"/>
        <v>228.74226622085885</v>
      </c>
      <c r="L98" s="9">
        <f t="shared" si="14"/>
        <v>9.2630334751926675</v>
      </c>
      <c r="M98" s="9">
        <f t="shared" si="15"/>
        <v>10.717643941632868</v>
      </c>
      <c r="N98" s="9">
        <f t="shared" si="16"/>
        <v>25.853692951378804</v>
      </c>
      <c r="O98" s="9">
        <f t="shared" si="17"/>
        <v>15.871384476751205</v>
      </c>
      <c r="P98" s="9">
        <f t="shared" si="18"/>
        <v>13.502843224625289</v>
      </c>
      <c r="Q98" s="1">
        <f>C98*Utilities!$E$6</f>
        <v>0.3659876259533742</v>
      </c>
      <c r="R98" s="1">
        <f>D98*Utilities!$E$7</f>
        <v>9.2630334751926668E-2</v>
      </c>
      <c r="S98" s="1">
        <f>G98*Utilities!$F$6</f>
        <v>0.22621981332456451</v>
      </c>
      <c r="T98" s="1">
        <f>H98*Utilities!$F$7</f>
        <v>9.0693625581435455E-2</v>
      </c>
    </row>
    <row r="99" spans="1:20" x14ac:dyDescent="0.3">
      <c r="A99">
        <f>Efficacy!N93</f>
        <v>89</v>
      </c>
      <c r="B99">
        <f>IF(A99&lt;=General!$B$2*12,1,0)</f>
        <v>1</v>
      </c>
      <c r="C99" s="2">
        <f>Efficacy!O93</f>
        <v>0.45343710545518079</v>
      </c>
      <c r="D99" s="2">
        <f>Efficacy!P93</f>
        <v>0.18608780647028111</v>
      </c>
      <c r="E99" s="2">
        <f>Efficacy!Q93</f>
        <v>0.3604750880745381</v>
      </c>
      <c r="F99" s="2">
        <f>Efficacy!R93</f>
        <v>1</v>
      </c>
      <c r="G99" s="2">
        <f>Efficacy!S93</f>
        <v>0.31904942782702617</v>
      </c>
      <c r="H99" s="2">
        <f>Efficacy!T93</f>
        <v>0.227131552236713</v>
      </c>
      <c r="I99" s="2">
        <f>Efficacy!U93</f>
        <v>0.45381901993626084</v>
      </c>
      <c r="J99" s="2">
        <f>Efficacy!V93</f>
        <v>1</v>
      </c>
      <c r="K99" s="9">
        <f t="shared" si="13"/>
        <v>226.71855272759041</v>
      </c>
      <c r="L99" s="9">
        <f t="shared" si="14"/>
        <v>9.3043903235140561</v>
      </c>
      <c r="M99" s="9">
        <f t="shared" si="15"/>
        <v>10.814252642236143</v>
      </c>
      <c r="N99" s="9">
        <f t="shared" si="16"/>
        <v>25.523954226162093</v>
      </c>
      <c r="O99" s="9">
        <f t="shared" si="17"/>
        <v>15.899208656569909</v>
      </c>
      <c r="P99" s="9">
        <f t="shared" si="18"/>
        <v>13.614570598087825</v>
      </c>
      <c r="Q99" s="1">
        <f>C99*Utilities!$E$6</f>
        <v>0.36274968436414468</v>
      </c>
      <c r="R99" s="1">
        <f>D99*Utilities!$E$7</f>
        <v>9.3043903235140557E-2</v>
      </c>
      <c r="S99" s="1">
        <f>G99*Utilities!$F$6</f>
        <v>0.22333459947891829</v>
      </c>
      <c r="T99" s="1">
        <f>H99*Utilities!$F$7</f>
        <v>9.085262089468521E-2</v>
      </c>
    </row>
    <row r="100" spans="1:20" x14ac:dyDescent="0.3">
      <c r="A100">
        <f>Efficacy!N94</f>
        <v>90</v>
      </c>
      <c r="B100">
        <f>IF(A100&lt;=General!$B$2*12,1,0)</f>
        <v>1</v>
      </c>
      <c r="C100" s="2">
        <f>Efficacy!O94</f>
        <v>0.44942548659777093</v>
      </c>
      <c r="D100" s="2">
        <f>Efficacy!P94</f>
        <v>0.1868952696447691</v>
      </c>
      <c r="E100" s="2">
        <f>Efficacy!Q94</f>
        <v>0.36367924375745997</v>
      </c>
      <c r="F100" s="2">
        <f>Efficacy!R94</f>
        <v>1</v>
      </c>
      <c r="G100" s="2">
        <f>Efficacy!S94</f>
        <v>0.31498026247371835</v>
      </c>
      <c r="H100" s="2">
        <f>Efficacy!T94</f>
        <v>0.2275016943481003</v>
      </c>
      <c r="I100" s="2">
        <f>Efficacy!U94</f>
        <v>0.45751804317818134</v>
      </c>
      <c r="J100" s="2">
        <f>Efficacy!V94</f>
        <v>1</v>
      </c>
      <c r="K100" s="9">
        <f t="shared" si="13"/>
        <v>224.71274329888547</v>
      </c>
      <c r="L100" s="9">
        <f t="shared" si="14"/>
        <v>9.3447634822384558</v>
      </c>
      <c r="M100" s="9">
        <f t="shared" si="15"/>
        <v>10.910377312723799</v>
      </c>
      <c r="N100" s="9">
        <f t="shared" si="16"/>
        <v>25.198420997897468</v>
      </c>
      <c r="O100" s="9">
        <f t="shared" si="17"/>
        <v>15.925118604367022</v>
      </c>
      <c r="P100" s="9">
        <f t="shared" si="18"/>
        <v>13.72554129534544</v>
      </c>
      <c r="Q100" s="1">
        <f>C100*Utilities!$E$6</f>
        <v>0.35954038927821674</v>
      </c>
      <c r="R100" s="1">
        <f>D100*Utilities!$E$7</f>
        <v>9.3447634822384551E-2</v>
      </c>
      <c r="S100" s="1">
        <f>G100*Utilities!$F$6</f>
        <v>0.22048618373160284</v>
      </c>
      <c r="T100" s="1">
        <f>H100*Utilities!$F$7</f>
        <v>9.1000677739240129E-2</v>
      </c>
    </row>
    <row r="101" spans="1:20" x14ac:dyDescent="0.3">
      <c r="A101">
        <f>Efficacy!N95</f>
        <v>91</v>
      </c>
      <c r="B101">
        <f>IF(A101&lt;=General!$B$2*12,1,0)</f>
        <v>1</v>
      </c>
      <c r="C101" s="2">
        <f>Efficacy!O95</f>
        <v>0.44544935907016969</v>
      </c>
      <c r="D101" s="2">
        <f>Efficacy!P95</f>
        <v>0.18768329499017844</v>
      </c>
      <c r="E101" s="2">
        <f>Efficacy!Q95</f>
        <v>0.36686734593965187</v>
      </c>
      <c r="F101" s="2">
        <f>Efficacy!R95</f>
        <v>1</v>
      </c>
      <c r="G101" s="2">
        <f>Efficacy!S95</f>
        <v>0.31096299536948546</v>
      </c>
      <c r="H101" s="2">
        <f>Efficacy!T95</f>
        <v>0.22784498993034386</v>
      </c>
      <c r="I101" s="2">
        <f>Efficacy!U95</f>
        <v>0.46119201470017068</v>
      </c>
      <c r="J101" s="2">
        <f>Efficacy!V95</f>
        <v>1</v>
      </c>
      <c r="K101" s="9">
        <f t="shared" si="13"/>
        <v>222.72467953508485</v>
      </c>
      <c r="L101" s="9">
        <f t="shared" si="14"/>
        <v>9.3841647495089227</v>
      </c>
      <c r="M101" s="9">
        <f t="shared" si="15"/>
        <v>11.006020378189556</v>
      </c>
      <c r="N101" s="9">
        <f t="shared" si="16"/>
        <v>24.877039629558837</v>
      </c>
      <c r="O101" s="9">
        <f t="shared" si="17"/>
        <v>15.949149295124069</v>
      </c>
      <c r="P101" s="9">
        <f t="shared" si="18"/>
        <v>13.835760441005121</v>
      </c>
      <c r="Q101" s="1">
        <f>C101*Utilities!$E$6</f>
        <v>0.35635948725613575</v>
      </c>
      <c r="R101" s="1">
        <f>D101*Utilities!$E$7</f>
        <v>9.384164749508922E-2</v>
      </c>
      <c r="S101" s="1">
        <f>G101*Utilities!$F$6</f>
        <v>0.2176740967586398</v>
      </c>
      <c r="T101" s="1">
        <f>H101*Utilities!$F$7</f>
        <v>9.113799597213755E-2</v>
      </c>
    </row>
    <row r="102" spans="1:20" x14ac:dyDescent="0.3">
      <c r="A102">
        <f>Efficacy!N96</f>
        <v>92</v>
      </c>
      <c r="B102">
        <f>IF(A102&lt;=General!$B$2*12,1,0)</f>
        <v>1</v>
      </c>
      <c r="C102" s="2">
        <f>Efficacy!O96</f>
        <v>0.44150840887582443</v>
      </c>
      <c r="D102" s="2">
        <f>Efficacy!P96</f>
        <v>0.18845211607161205</v>
      </c>
      <c r="E102" s="2">
        <f>Efficacy!Q96</f>
        <v>0.37003947505256352</v>
      </c>
      <c r="F102" s="2">
        <f>Efficacy!R96</f>
        <v>1</v>
      </c>
      <c r="G102" s="2">
        <f>Efficacy!S96</f>
        <v>0.30699696460260273</v>
      </c>
      <c r="H102" s="2">
        <f>Efficacy!T96</f>
        <v>0.22816193123181927</v>
      </c>
      <c r="I102" s="2">
        <f>Efficacy!U96</f>
        <v>0.464841104165578</v>
      </c>
      <c r="J102" s="2">
        <f>Efficacy!V96</f>
        <v>1</v>
      </c>
      <c r="K102" s="9">
        <f t="shared" si="13"/>
        <v>220.75420443791222</v>
      </c>
      <c r="L102" s="9">
        <f t="shared" si="14"/>
        <v>9.422605803580602</v>
      </c>
      <c r="M102" s="9">
        <f t="shared" si="15"/>
        <v>11.101184251576905</v>
      </c>
      <c r="N102" s="9">
        <f t="shared" si="16"/>
        <v>24.559757168208218</v>
      </c>
      <c r="O102" s="9">
        <f t="shared" si="17"/>
        <v>15.97133518622735</v>
      </c>
      <c r="P102" s="9">
        <f t="shared" si="18"/>
        <v>13.94523312496734</v>
      </c>
      <c r="Q102" s="1">
        <f>C102*Utilities!$E$6</f>
        <v>0.35320672710065959</v>
      </c>
      <c r="R102" s="1">
        <f>D102*Utilities!$E$7</f>
        <v>9.4226058035806026E-2</v>
      </c>
      <c r="S102" s="1">
        <f>G102*Utilities!$F$6</f>
        <v>0.21489787522182191</v>
      </c>
      <c r="T102" s="1">
        <f>H102*Utilities!$F$7</f>
        <v>9.1264772492727714E-2</v>
      </c>
    </row>
    <row r="103" spans="1:20" x14ac:dyDescent="0.3">
      <c r="A103">
        <f>Efficacy!N97</f>
        <v>93</v>
      </c>
      <c r="B103">
        <f>IF(A103&lt;=General!$B$2*12,1,0)</f>
        <v>1</v>
      </c>
      <c r="C103" s="2">
        <f>Efficacy!O97</f>
        <v>0.4376023247961518</v>
      </c>
      <c r="D103" s="2">
        <f>Efficacy!P97</f>
        <v>0.1892019640791831</v>
      </c>
      <c r="E103" s="2">
        <f>Efficacy!Q97</f>
        <v>0.3731957111246651</v>
      </c>
      <c r="F103" s="2">
        <f>Efficacy!R97</f>
        <v>1</v>
      </c>
      <c r="G103" s="2">
        <f>Efficacy!S97</f>
        <v>0.30308151670338623</v>
      </c>
      <c r="H103" s="2">
        <f>Efficacy!T97</f>
        <v>0.22845300320791018</v>
      </c>
      <c r="I103" s="2">
        <f>Efficacy!U97</f>
        <v>0.46846548008870359</v>
      </c>
      <c r="J103" s="2">
        <f>Efficacy!V97</f>
        <v>1</v>
      </c>
      <c r="K103" s="9">
        <f t="shared" si="13"/>
        <v>218.80116239807589</v>
      </c>
      <c r="L103" s="9">
        <f t="shared" si="14"/>
        <v>9.4600982039591557</v>
      </c>
      <c r="M103" s="9">
        <f t="shared" si="15"/>
        <v>11.195871333739953</v>
      </c>
      <c r="N103" s="9">
        <f t="shared" si="16"/>
        <v>24.246521336270899</v>
      </c>
      <c r="O103" s="9">
        <f t="shared" si="17"/>
        <v>15.991710224553712</v>
      </c>
      <c r="P103" s="9">
        <f t="shared" si="18"/>
        <v>14.053964402661109</v>
      </c>
      <c r="Q103" s="1">
        <f>C103*Utilities!$E$6</f>
        <v>0.35008185983692147</v>
      </c>
      <c r="R103" s="1">
        <f>D103*Utilities!$E$7</f>
        <v>9.4600982039591552E-2</v>
      </c>
      <c r="S103" s="1">
        <f>G103*Utilities!$F$6</f>
        <v>0.21215706169237036</v>
      </c>
      <c r="T103" s="1">
        <f>H103*Utilities!$F$7</f>
        <v>9.1381201283164071E-2</v>
      </c>
    </row>
    <row r="104" spans="1:20" x14ac:dyDescent="0.3">
      <c r="A104">
        <f>Efficacy!N98</f>
        <v>94</v>
      </c>
      <c r="B104">
        <f>IF(A104&lt;=General!$B$2*12,1,0)</f>
        <v>1</v>
      </c>
      <c r="C104" s="2">
        <f>Efficacy!O98</f>
        <v>0.43373079836596184</v>
      </c>
      <c r="D104" s="2">
        <f>Efficacy!P98</f>
        <v>0.18993306785057007</v>
      </c>
      <c r="E104" s="2">
        <f>Efficacy!Q98</f>
        <v>0.37633613378346809</v>
      </c>
      <c r="F104" s="2">
        <f>Efficacy!R98</f>
        <v>1</v>
      </c>
      <c r="G104" s="2">
        <f>Efficacy!S98</f>
        <v>0.29921600653652258</v>
      </c>
      <c r="H104" s="2">
        <f>Efficacy!T98</f>
        <v>0.22871868362089742</v>
      </c>
      <c r="I104" s="2">
        <f>Efficacy!U98</f>
        <v>0.47206530984257999</v>
      </c>
      <c r="J104" s="2">
        <f>Efficacy!V98</f>
        <v>1</v>
      </c>
      <c r="K104" s="9">
        <f t="shared" si="13"/>
        <v>216.86539918298092</v>
      </c>
      <c r="L104" s="9">
        <f t="shared" si="14"/>
        <v>9.4966533925285042</v>
      </c>
      <c r="M104" s="9">
        <f t="shared" si="15"/>
        <v>11.290084013504043</v>
      </c>
      <c r="N104" s="9">
        <f t="shared" si="16"/>
        <v>23.937280522921807</v>
      </c>
      <c r="O104" s="9">
        <f t="shared" si="17"/>
        <v>16.01030785346282</v>
      </c>
      <c r="P104" s="9">
        <f t="shared" si="18"/>
        <v>14.1619592952774</v>
      </c>
      <c r="Q104" s="1">
        <f>C104*Utilities!$E$6</f>
        <v>0.34698463869276952</v>
      </c>
      <c r="R104" s="1">
        <f>D104*Utilities!$E$7</f>
        <v>9.4966533925285035E-2</v>
      </c>
      <c r="S104" s="1">
        <f>G104*Utilities!$F$6</f>
        <v>0.20945120457556579</v>
      </c>
      <c r="T104" s="1">
        <f>H104*Utilities!$F$7</f>
        <v>9.1487473448358975E-2</v>
      </c>
    </row>
    <row r="105" spans="1:20" x14ac:dyDescent="0.3">
      <c r="A105">
        <f>Efficacy!N99</f>
        <v>95</v>
      </c>
      <c r="B105">
        <f>IF(A105&lt;=General!$B$2*12,1,0)</f>
        <v>1</v>
      </c>
      <c r="C105" s="2">
        <f>Efficacy!O99</f>
        <v>0.42989352384909663</v>
      </c>
      <c r="D105" s="2">
        <f>Efficacy!P99</f>
        <v>0.19064565389337051</v>
      </c>
      <c r="E105" s="2">
        <f>Efficacy!Q99</f>
        <v>0.37946082225753286</v>
      </c>
      <c r="F105" s="2">
        <f>Efficacy!R99</f>
        <v>1</v>
      </c>
      <c r="G105" s="2">
        <f>Efficacy!S99</f>
        <v>0.29539979719477238</v>
      </c>
      <c r="H105" s="2">
        <f>Efficacy!T99</f>
        <v>0.22895944313852423</v>
      </c>
      <c r="I105" s="2">
        <f>Efficacy!U99</f>
        <v>0.47564075966670338</v>
      </c>
      <c r="J105" s="2">
        <f>Efficacy!V99</f>
        <v>1</v>
      </c>
      <c r="K105" s="9">
        <f t="shared" si="13"/>
        <v>214.94676192454833</v>
      </c>
      <c r="L105" s="9">
        <f t="shared" si="14"/>
        <v>9.5322826946685257</v>
      </c>
      <c r="M105" s="9">
        <f t="shared" si="15"/>
        <v>11.383824667725985</v>
      </c>
      <c r="N105" s="9">
        <f t="shared" si="16"/>
        <v>23.631983775581791</v>
      </c>
      <c r="O105" s="9">
        <f t="shared" si="17"/>
        <v>16.027161019696695</v>
      </c>
      <c r="P105" s="9">
        <f t="shared" si="18"/>
        <v>14.269222790001102</v>
      </c>
      <c r="Q105" s="1">
        <f>C105*Utilities!$E$6</f>
        <v>0.34391481907927735</v>
      </c>
      <c r="R105" s="1">
        <f>D105*Utilities!$E$7</f>
        <v>9.5322826946685257E-2</v>
      </c>
      <c r="S105" s="1">
        <f>G105*Utilities!$F$6</f>
        <v>0.20677985803634066</v>
      </c>
      <c r="T105" s="1">
        <f>H105*Utilities!$F$7</f>
        <v>9.1583777255409698E-2</v>
      </c>
    </row>
    <row r="106" spans="1:20" x14ac:dyDescent="0.3">
      <c r="A106">
        <f>Efficacy!N100</f>
        <v>96</v>
      </c>
      <c r="B106">
        <f>IF(A106&lt;=General!$B$2*12,1,0)</f>
        <v>1</v>
      </c>
      <c r="C106" s="2">
        <f>Efficacy!O100</f>
        <v>0.42609019821428729</v>
      </c>
      <c r="D106" s="2">
        <f>Efficacy!P100</f>
        <v>0.19133994640724494</v>
      </c>
      <c r="E106" s="2">
        <f>Efficacy!Q100</f>
        <v>0.38256985537846777</v>
      </c>
      <c r="F106" s="2">
        <f>Efficacy!R100</f>
        <v>1</v>
      </c>
      <c r="G106" s="2">
        <f>Efficacy!S100</f>
        <v>0.29163225989402919</v>
      </c>
      <c r="H106" s="2">
        <f>Efficacy!T100</f>
        <v>0.22917574543126273</v>
      </c>
      <c r="I106" s="2">
        <f>Efficacy!U100</f>
        <v>0.47919199467470808</v>
      </c>
      <c r="J106" s="2">
        <f>Efficacy!V100</f>
        <v>1</v>
      </c>
      <c r="K106" s="9">
        <f t="shared" ref="K106:K130" si="19">$L$2*C106</f>
        <v>213.04509910714364</v>
      </c>
      <c r="L106" s="9">
        <f t="shared" ref="L106:L130" si="20">$L$3*D106</f>
        <v>9.5669973203622476</v>
      </c>
      <c r="M106" s="9">
        <f t="shared" ref="M106:M130" si="21">$L$4*E106</f>
        <v>11.477095661354033</v>
      </c>
      <c r="N106" s="9">
        <f t="shared" ref="N106:N130" si="22">$O$2*G106</f>
        <v>23.330580791522337</v>
      </c>
      <c r="O106" s="9">
        <f t="shared" ref="O106:O130" si="23">$O$3*H106</f>
        <v>16.04230218018839</v>
      </c>
      <c r="P106" s="9">
        <f t="shared" ref="P106:P130" si="24">$O$4*I106</f>
        <v>14.375759840241242</v>
      </c>
      <c r="Q106" s="1">
        <f>C106*Utilities!$E$6</f>
        <v>0.34087215857142983</v>
      </c>
      <c r="R106" s="1">
        <f>D106*Utilities!$E$7</f>
        <v>9.5669973203622471E-2</v>
      </c>
      <c r="S106" s="1">
        <f>G106*Utilities!$F$6</f>
        <v>0.20414258192582041</v>
      </c>
      <c r="T106" s="1">
        <f>H106*Utilities!$F$7</f>
        <v>9.1670298172505105E-2</v>
      </c>
    </row>
    <row r="107" spans="1:20" x14ac:dyDescent="0.3">
      <c r="A107">
        <f>Efficacy!N101</f>
        <v>97</v>
      </c>
      <c r="B107">
        <f>IF(A107&lt;=General!$B$2*12,1,0)</f>
        <v>1</v>
      </c>
      <c r="C107" s="2">
        <f>Efficacy!O101</f>
        <v>0.42232052111122353</v>
      </c>
      <c r="D107" s="2">
        <f>Efficacy!P101</f>
        <v>0.19201616730585847</v>
      </c>
      <c r="E107" s="2">
        <f>Efficacy!Q101</f>
        <v>0.385663311582918</v>
      </c>
      <c r="F107" s="2">
        <f>Efficacy!R101</f>
        <v>1</v>
      </c>
      <c r="G107" s="2">
        <f>Efficacy!S101</f>
        <v>0.28791277386971625</v>
      </c>
      <c r="H107" s="2">
        <f>Efficacy!T101</f>
        <v>0.22936804726829085</v>
      </c>
      <c r="I107" s="2">
        <f>Efficacy!U101</f>
        <v>0.48271917886199289</v>
      </c>
      <c r="J107" s="2">
        <f>Efficacy!V101</f>
        <v>1</v>
      </c>
      <c r="K107" s="9">
        <f t="shared" si="19"/>
        <v>211.16026055561176</v>
      </c>
      <c r="L107" s="9">
        <f t="shared" si="20"/>
        <v>9.6008083652929237</v>
      </c>
      <c r="M107" s="9">
        <f t="shared" si="21"/>
        <v>11.56989934748754</v>
      </c>
      <c r="N107" s="9">
        <f t="shared" si="22"/>
        <v>23.0330219095773</v>
      </c>
      <c r="O107" s="9">
        <f t="shared" si="23"/>
        <v>16.05576330878036</v>
      </c>
      <c r="P107" s="9">
        <f t="shared" si="24"/>
        <v>14.481575365859786</v>
      </c>
      <c r="Q107" s="1">
        <f>C107*Utilities!$E$6</f>
        <v>0.33785641688897883</v>
      </c>
      <c r="R107" s="1">
        <f>D107*Utilities!$E$7</f>
        <v>9.6008083652929233E-2</v>
      </c>
      <c r="S107" s="1">
        <f>G107*Utilities!$F$6</f>
        <v>0.20153894170880138</v>
      </c>
      <c r="T107" s="1">
        <f>H107*Utilities!$F$7</f>
        <v>9.1747218907316352E-2</v>
      </c>
    </row>
    <row r="108" spans="1:20" x14ac:dyDescent="0.3">
      <c r="A108">
        <f>Efficacy!N102</f>
        <v>98</v>
      </c>
      <c r="B108">
        <f>IF(A108&lt;=General!$B$2*12,1,0)</f>
        <v>1</v>
      </c>
      <c r="C108" s="2">
        <f>Efficacy!O102</f>
        <v>0.41858419484683407</v>
      </c>
      <c r="D108" s="2">
        <f>Efficacy!P102</f>
        <v>0.19267453623862107</v>
      </c>
      <c r="E108" s="2">
        <f>Efficacy!Q102</f>
        <v>0.38874126891454486</v>
      </c>
      <c r="F108" s="2">
        <f>Efficacy!R102</f>
        <v>1</v>
      </c>
      <c r="G108" s="2">
        <f>Efficacy!S102</f>
        <v>0.28424072627450625</v>
      </c>
      <c r="H108" s="2">
        <f>Efficacy!T102</f>
        <v>0.22953679861219989</v>
      </c>
      <c r="I108" s="2">
        <f>Efficacy!U102</f>
        <v>0.48622247511329386</v>
      </c>
      <c r="J108" s="2">
        <f>Efficacy!V102</f>
        <v>1</v>
      </c>
      <c r="K108" s="9">
        <f t="shared" si="19"/>
        <v>209.29209742341703</v>
      </c>
      <c r="L108" s="9">
        <f t="shared" si="20"/>
        <v>9.6337268119310533</v>
      </c>
      <c r="M108" s="9">
        <f t="shared" si="21"/>
        <v>11.662238067436345</v>
      </c>
      <c r="N108" s="9">
        <f t="shared" si="22"/>
        <v>22.739258101960502</v>
      </c>
      <c r="O108" s="9">
        <f t="shared" si="23"/>
        <v>16.067575902853992</v>
      </c>
      <c r="P108" s="9">
        <f t="shared" si="24"/>
        <v>14.586674253398815</v>
      </c>
      <c r="Q108" s="1">
        <f>C108*Utilities!$E$6</f>
        <v>0.3348673558774673</v>
      </c>
      <c r="R108" s="1">
        <f>D108*Utilities!$E$7</f>
        <v>9.6337268119310537E-2</v>
      </c>
      <c r="S108" s="1">
        <f>G108*Utilities!$F$6</f>
        <v>0.19896850839215435</v>
      </c>
      <c r="T108" s="1">
        <f>H108*Utilities!$F$7</f>
        <v>9.1814719444879955E-2</v>
      </c>
    </row>
    <row r="109" spans="1:20" x14ac:dyDescent="0.3">
      <c r="A109">
        <f>Efficacy!N103</f>
        <v>99</v>
      </c>
      <c r="B109">
        <f>IF(A109&lt;=General!$B$2*12,1,0)</f>
        <v>1</v>
      </c>
      <c r="C109" s="2">
        <f>Efficacy!O103</f>
        <v>0.41488092436177848</v>
      </c>
      <c r="D109" s="2">
        <f>Efficacy!P103</f>
        <v>0.19331527061222742</v>
      </c>
      <c r="E109" s="2">
        <f>Efficacy!Q103</f>
        <v>0.3918038050259941</v>
      </c>
      <c r="F109" s="2">
        <f>Efficacy!R103</f>
        <v>1</v>
      </c>
      <c r="G109" s="2">
        <f>Efficacy!S103</f>
        <v>0.28061551207734325</v>
      </c>
      <c r="H109" s="2">
        <f>Efficacy!T103</f>
        <v>0.22968244271245009</v>
      </c>
      <c r="I109" s="2">
        <f>Efficacy!U103</f>
        <v>0.48970204521020666</v>
      </c>
      <c r="J109" s="2">
        <f>Efficacy!V103</f>
        <v>1</v>
      </c>
      <c r="K109" s="9">
        <f t="shared" si="19"/>
        <v>207.44046218088923</v>
      </c>
      <c r="L109" s="9">
        <f t="shared" si="20"/>
        <v>9.6657635306113718</v>
      </c>
      <c r="M109" s="9">
        <f t="shared" si="21"/>
        <v>11.754114150779824</v>
      </c>
      <c r="N109" s="9">
        <f t="shared" si="22"/>
        <v>22.44924096618746</v>
      </c>
      <c r="O109" s="9">
        <f t="shared" si="23"/>
        <v>16.077770989871507</v>
      </c>
      <c r="P109" s="9">
        <f t="shared" si="24"/>
        <v>14.6910613563062</v>
      </c>
      <c r="Q109" s="1">
        <f>C109*Utilities!$E$6</f>
        <v>0.33190473948942278</v>
      </c>
      <c r="R109" s="1">
        <f>D109*Utilities!$E$7</f>
        <v>9.6657635306113709E-2</v>
      </c>
      <c r="S109" s="1">
        <f>G109*Utilities!$F$6</f>
        <v>0.19643085845414027</v>
      </c>
      <c r="T109" s="1">
        <f>H109*Utilities!$F$7</f>
        <v>9.1872977084980045E-2</v>
      </c>
    </row>
    <row r="110" spans="1:20" x14ac:dyDescent="0.3">
      <c r="A110">
        <f>Efficacy!N104</f>
        <v>100</v>
      </c>
      <c r="B110">
        <f>IF(A110&lt;=General!$B$2*12,1,0)</f>
        <v>1</v>
      </c>
      <c r="C110" s="2">
        <f>Efficacy!O104</f>
        <v>0.41121041720714546</v>
      </c>
      <c r="D110" s="2">
        <f>Efficacy!P104</f>
        <v>0.1939385856119995</v>
      </c>
      <c r="E110" s="2">
        <f>Efficacy!Q104</f>
        <v>0.39485099718085503</v>
      </c>
      <c r="F110" s="2">
        <f>Efficacy!R104</f>
        <v>1</v>
      </c>
      <c r="G110" s="2">
        <f>Efficacy!S104</f>
        <v>0.27703653396375483</v>
      </c>
      <c r="H110" s="2">
        <f>Efficacy!T104</f>
        <v>0.22980541619758799</v>
      </c>
      <c r="I110" s="2">
        <f>Efficacy!U104</f>
        <v>0.49315804983865719</v>
      </c>
      <c r="J110" s="2">
        <f>Efficacy!V104</f>
        <v>1</v>
      </c>
      <c r="K110" s="9">
        <f t="shared" si="19"/>
        <v>205.60520860357272</v>
      </c>
      <c r="L110" s="9">
        <f t="shared" si="20"/>
        <v>9.6969292805999743</v>
      </c>
      <c r="M110" s="9">
        <f t="shared" si="21"/>
        <v>11.845529915425651</v>
      </c>
      <c r="N110" s="9">
        <f t="shared" si="22"/>
        <v>22.162922717100386</v>
      </c>
      <c r="O110" s="9">
        <f t="shared" si="23"/>
        <v>16.086379133831159</v>
      </c>
      <c r="P110" s="9">
        <f t="shared" si="24"/>
        <v>14.794741495159716</v>
      </c>
      <c r="Q110" s="1">
        <f>C110*Utilities!$E$6</f>
        <v>0.32896833376571638</v>
      </c>
      <c r="R110" s="1">
        <f>D110*Utilities!$E$7</f>
        <v>9.6969292805999752E-2</v>
      </c>
      <c r="S110" s="1">
        <f>G110*Utilities!$F$6</f>
        <v>0.19392557377462838</v>
      </c>
      <c r="T110" s="1">
        <f>H110*Utilities!$F$7</f>
        <v>9.19221664790352E-2</v>
      </c>
    </row>
    <row r="111" spans="1:20" x14ac:dyDescent="0.3">
      <c r="A111">
        <f>Efficacy!N105</f>
        <v>101</v>
      </c>
      <c r="B111">
        <f>IF(A111&lt;=General!$B$2*12,1,0)</f>
        <v>1</v>
      </c>
      <c r="C111" s="2">
        <f>Efficacy!O105</f>
        <v>0.40757238352135883</v>
      </c>
      <c r="D111" s="2">
        <f>Efficacy!P105</f>
        <v>0.19454469422303078</v>
      </c>
      <c r="E111" s="2">
        <f>Efficacy!Q105</f>
        <v>0.39788292225561039</v>
      </c>
      <c r="F111" s="2">
        <f>Efficacy!R105</f>
        <v>1</v>
      </c>
      <c r="G111" s="2">
        <f>Efficacy!S105</f>
        <v>0.27350320223743396</v>
      </c>
      <c r="H111" s="2">
        <f>Efficacy!T105</f>
        <v>0.22990614916624363</v>
      </c>
      <c r="I111" s="2">
        <f>Efficacy!U105</f>
        <v>0.4965906485963224</v>
      </c>
      <c r="J111" s="2">
        <f>Efficacy!V105</f>
        <v>1</v>
      </c>
      <c r="K111" s="9">
        <f t="shared" si="19"/>
        <v>203.7861917606794</v>
      </c>
      <c r="L111" s="9">
        <f t="shared" si="20"/>
        <v>9.7272347111515387</v>
      </c>
      <c r="M111" s="9">
        <f t="shared" si="21"/>
        <v>11.936487667668311</v>
      </c>
      <c r="N111" s="9">
        <f t="shared" si="22"/>
        <v>21.880256178994717</v>
      </c>
      <c r="O111" s="9">
        <f t="shared" si="23"/>
        <v>16.093430441637054</v>
      </c>
      <c r="P111" s="9">
        <f t="shared" si="24"/>
        <v>14.897719457889671</v>
      </c>
      <c r="Q111" s="1">
        <f>C111*Utilities!$E$6</f>
        <v>0.32605790681708707</v>
      </c>
      <c r="R111" s="1">
        <f>D111*Utilities!$E$7</f>
        <v>9.7272347111515389E-2</v>
      </c>
      <c r="S111" s="1">
        <f>G111*Utilities!$F$6</f>
        <v>0.19145224156620377</v>
      </c>
      <c r="T111" s="1">
        <f>H111*Utilities!$F$7</f>
        <v>9.1962459666497465E-2</v>
      </c>
    </row>
    <row r="112" spans="1:20" x14ac:dyDescent="0.3">
      <c r="A112">
        <f>Efficacy!N106</f>
        <v>102</v>
      </c>
      <c r="B112">
        <f>IF(A112&lt;=General!$B$2*12,1,0)</f>
        <v>1</v>
      </c>
      <c r="C112" s="2">
        <f>Efficacy!O106</f>
        <v>0.40396653600728638</v>
      </c>
      <c r="D112" s="2">
        <f>Efficacy!P106</f>
        <v>0.1951338072511386</v>
      </c>
      <c r="E112" s="2">
        <f>Efficacy!Q106</f>
        <v>0.40089965674157502</v>
      </c>
      <c r="F112" s="2">
        <f>Efficacy!R106</f>
        <v>1</v>
      </c>
      <c r="G112" s="2">
        <f>Efficacy!S106</f>
        <v>0.27001493472307647</v>
      </c>
      <c r="H112" s="2">
        <f>Efficacy!T106</f>
        <v>0.22998506527692353</v>
      </c>
      <c r="I112" s="2">
        <f>Efficacy!U106</f>
        <v>0.5</v>
      </c>
      <c r="J112" s="2">
        <f>Efficacy!V106</f>
        <v>1</v>
      </c>
      <c r="K112" s="9">
        <f t="shared" si="19"/>
        <v>201.98326800364319</v>
      </c>
      <c r="L112" s="9">
        <f t="shared" si="20"/>
        <v>9.756690362556931</v>
      </c>
      <c r="M112" s="9">
        <f t="shared" si="21"/>
        <v>12.026989702247251</v>
      </c>
      <c r="N112" s="9">
        <f t="shared" si="22"/>
        <v>21.601194777846118</v>
      </c>
      <c r="O112" s="9">
        <f t="shared" si="23"/>
        <v>16.098954569384645</v>
      </c>
      <c r="P112" s="9">
        <f t="shared" si="24"/>
        <v>15</v>
      </c>
      <c r="Q112" s="1">
        <f>C112*Utilities!$E$6</f>
        <v>0.3231732288058291</v>
      </c>
      <c r="R112" s="1">
        <f>D112*Utilities!$E$7</f>
        <v>9.7566903625569301E-2</v>
      </c>
      <c r="S112" s="1">
        <f>G112*Utilities!$F$6</f>
        <v>0.18901045430615351</v>
      </c>
      <c r="T112" s="1">
        <f>H112*Utilities!$F$7</f>
        <v>9.1994026110769414E-2</v>
      </c>
    </row>
    <row r="113" spans="1:20" x14ac:dyDescent="0.3">
      <c r="A113">
        <f>Efficacy!N107</f>
        <v>103</v>
      </c>
      <c r="B113">
        <f>IF(A113&lt;=General!$B$2*12,1,0)</f>
        <v>1</v>
      </c>
      <c r="C113" s="2">
        <f>Efficacy!O107</f>
        <v>0.4003925899095524</v>
      </c>
      <c r="D113" s="2">
        <f>Efficacy!P107</f>
        <v>0.19570613334362141</v>
      </c>
      <c r="E113" s="2">
        <f>Efficacy!Q107</f>
        <v>0.40390127674682619</v>
      </c>
      <c r="F113" s="2">
        <f>Efficacy!R107</f>
        <v>1</v>
      </c>
      <c r="G113" s="2">
        <f>Efficacy!S107</f>
        <v>0.26657115667045939</v>
      </c>
      <c r="H113" s="2">
        <f>Efficacy!T107</f>
        <v>0.23004258183661119</v>
      </c>
      <c r="I113" s="2">
        <f>Efficacy!U107</f>
        <v>0.50338626149292942</v>
      </c>
      <c r="J113" s="2">
        <f>Efficacy!V107</f>
        <v>1</v>
      </c>
      <c r="K113" s="9">
        <f t="shared" si="19"/>
        <v>200.19629495477619</v>
      </c>
      <c r="L113" s="9">
        <f t="shared" si="20"/>
        <v>9.7853066671810716</v>
      </c>
      <c r="M113" s="9">
        <f t="shared" si="21"/>
        <v>12.117038302404787</v>
      </c>
      <c r="N113" s="9">
        <f t="shared" si="22"/>
        <v>21.325692533636751</v>
      </c>
      <c r="O113" s="9">
        <f t="shared" si="23"/>
        <v>16.102980728562784</v>
      </c>
      <c r="P113" s="9">
        <f t="shared" si="24"/>
        <v>15.101587844787883</v>
      </c>
      <c r="Q113" s="1">
        <f>C113*Utilities!$E$6</f>
        <v>0.32031407192764194</v>
      </c>
      <c r="R113" s="1">
        <f>D113*Utilities!$E$7</f>
        <v>9.7853066671810707E-2</v>
      </c>
      <c r="S113" s="1">
        <f>G113*Utilities!$F$6</f>
        <v>0.18659980966932155</v>
      </c>
      <c r="T113" s="1">
        <f>H113*Utilities!$F$7</f>
        <v>9.2017032734644483E-2</v>
      </c>
    </row>
    <row r="114" spans="1:20" x14ac:dyDescent="0.3">
      <c r="A114">
        <f>Efficacy!N108</f>
        <v>104</v>
      </c>
      <c r="B114">
        <f>IF(A114&lt;=General!$B$2*12,1,0)</f>
        <v>1</v>
      </c>
      <c r="C114" s="2">
        <f>Efficacy!O108</f>
        <v>0.39685026299204995</v>
      </c>
      <c r="D114" s="2">
        <f>Efficacy!P108</f>
        <v>0.19626187900982661</v>
      </c>
      <c r="E114" s="2">
        <f>Efficacy!Q108</f>
        <v>0.40688785799812344</v>
      </c>
      <c r="F114" s="2">
        <f>Efficacy!R108</f>
        <v>1</v>
      </c>
      <c r="G114" s="2">
        <f>Efficacy!S108</f>
        <v>0.26317130065973893</v>
      </c>
      <c r="H114" s="2">
        <f>Efficacy!T108</f>
        <v>0.23007910988819935</v>
      </c>
      <c r="I114" s="2">
        <f>Efficacy!U108</f>
        <v>0.50674958945206172</v>
      </c>
      <c r="J114" s="2">
        <f>Efficacy!V108</f>
        <v>1</v>
      </c>
      <c r="K114" s="9">
        <f t="shared" si="19"/>
        <v>198.42513149602499</v>
      </c>
      <c r="L114" s="9">
        <f t="shared" si="20"/>
        <v>9.8130939504913304</v>
      </c>
      <c r="M114" s="9">
        <f t="shared" si="21"/>
        <v>12.206635739943703</v>
      </c>
      <c r="N114" s="9">
        <f t="shared" si="22"/>
        <v>21.053704052779114</v>
      </c>
      <c r="O114" s="9">
        <f t="shared" si="23"/>
        <v>16.105537692173954</v>
      </c>
      <c r="P114" s="9">
        <f t="shared" si="24"/>
        <v>15.202487683561852</v>
      </c>
      <c r="Q114" s="1">
        <f>C114*Utilities!$E$6</f>
        <v>0.31748021039363999</v>
      </c>
      <c r="R114" s="1">
        <f>D114*Utilities!$E$7</f>
        <v>9.8130939504913306E-2</v>
      </c>
      <c r="S114" s="1">
        <f>G114*Utilities!$F$6</f>
        <v>0.18421991046181724</v>
      </c>
      <c r="T114" s="1">
        <f>H114*Utilities!$F$7</f>
        <v>9.2031643955279741E-2</v>
      </c>
    </row>
    <row r="115" spans="1:20" x14ac:dyDescent="0.3">
      <c r="A115">
        <f>Efficacy!N109</f>
        <v>105</v>
      </c>
      <c r="B115">
        <f>IF(A115&lt;=General!$B$2*12,1,0)</f>
        <v>1</v>
      </c>
      <c r="C115" s="2">
        <f>Efficacy!O109</f>
        <v>0.39333927551565273</v>
      </c>
      <c r="D115" s="2">
        <f>Efficacy!P109</f>
        <v>0.19680124864152793</v>
      </c>
      <c r="E115" s="2">
        <f>Efficacy!Q109</f>
        <v>0.40985947584281934</v>
      </c>
      <c r="F115" s="2">
        <f>Efficacy!R109</f>
        <v>1</v>
      </c>
      <c r="G115" s="2">
        <f>Efficacy!S109</f>
        <v>0.25981480650796085</v>
      </c>
      <c r="H115" s="2">
        <f>Efficacy!T109</f>
        <v>0.23009505429675725</v>
      </c>
      <c r="I115" s="2">
        <f>Efficacy!U109</f>
        <v>0.5100901391952819</v>
      </c>
      <c r="J115" s="2">
        <f>Efficacy!V109</f>
        <v>1</v>
      </c>
      <c r="K115" s="9">
        <f t="shared" si="19"/>
        <v>196.66963775782637</v>
      </c>
      <c r="L115" s="9">
        <f t="shared" si="20"/>
        <v>9.8400624320763956</v>
      </c>
      <c r="M115" s="9">
        <f t="shared" si="21"/>
        <v>12.29578427528458</v>
      </c>
      <c r="N115" s="9">
        <f t="shared" si="22"/>
        <v>20.785184520636868</v>
      </c>
      <c r="O115" s="9">
        <f t="shared" si="23"/>
        <v>16.106653800773007</v>
      </c>
      <c r="P115" s="9">
        <f t="shared" si="24"/>
        <v>15.302704175858457</v>
      </c>
      <c r="Q115" s="1">
        <f>C115*Utilities!$E$6</f>
        <v>0.31467142041252222</v>
      </c>
      <c r="R115" s="1">
        <f>D115*Utilities!$E$7</f>
        <v>9.8400624320763963E-2</v>
      </c>
      <c r="S115" s="1">
        <f>G115*Utilities!$F$6</f>
        <v>0.18187036455557259</v>
      </c>
      <c r="T115" s="1">
        <f>H115*Utilities!$F$7</f>
        <v>9.20380217187029E-2</v>
      </c>
    </row>
    <row r="116" spans="1:20" x14ac:dyDescent="0.3">
      <c r="A116">
        <f>Efficacy!N110</f>
        <v>106</v>
      </c>
      <c r="B116">
        <f>IF(A116&lt;=General!$B$2*12,1,0)</f>
        <v>1</v>
      </c>
      <c r="C116" s="2">
        <f>Efficacy!O110</f>
        <v>0.38985935021612406</v>
      </c>
      <c r="D116" s="2">
        <f>Efficacy!P110</f>
        <v>0.19732444453311582</v>
      </c>
      <c r="E116" s="2">
        <f>Efficacy!Q110</f>
        <v>0.41281620525076013</v>
      </c>
      <c r="F116" s="2">
        <f>Efficacy!R110</f>
        <v>1</v>
      </c>
      <c r="G116" s="2">
        <f>Efficacy!S110</f>
        <v>0.25650112117675961</v>
      </c>
      <c r="H116" s="2">
        <f>Efficacy!T110</f>
        <v>0.23009081383465979</v>
      </c>
      <c r="I116" s="2">
        <f>Efficacy!U110</f>
        <v>0.5134080649885806</v>
      </c>
      <c r="J116" s="2">
        <f>Efficacy!V110</f>
        <v>1</v>
      </c>
      <c r="K116" s="9">
        <f t="shared" si="19"/>
        <v>194.92967510806204</v>
      </c>
      <c r="L116" s="9">
        <f t="shared" si="20"/>
        <v>9.8662222266557915</v>
      </c>
      <c r="M116" s="9">
        <f t="shared" si="21"/>
        <v>12.384486157522804</v>
      </c>
      <c r="N116" s="9">
        <f t="shared" si="22"/>
        <v>20.520089694140768</v>
      </c>
      <c r="O116" s="9">
        <f t="shared" si="23"/>
        <v>16.106356968426184</v>
      </c>
      <c r="P116" s="9">
        <f t="shared" si="24"/>
        <v>15.402241949657418</v>
      </c>
      <c r="Q116" s="1">
        <f>C116*Utilities!$E$6</f>
        <v>0.31188748017289925</v>
      </c>
      <c r="R116" s="1">
        <f>D116*Utilities!$E$7</f>
        <v>9.8662222266557909E-2</v>
      </c>
      <c r="S116" s="1">
        <f>G116*Utilities!$F$6</f>
        <v>0.17955078482373171</v>
      </c>
      <c r="T116" s="1">
        <f>H116*Utilities!$F$7</f>
        <v>9.2036325533863927E-2</v>
      </c>
    </row>
    <row r="117" spans="1:20" x14ac:dyDescent="0.3">
      <c r="A117">
        <f>Efficacy!N111</f>
        <v>107</v>
      </c>
      <c r="B117">
        <f>IF(A117&lt;=General!$B$2*12,1,0)</f>
        <v>1</v>
      </c>
      <c r="C117" s="2">
        <f>Efficacy!O111</f>
        <v>0.38641021228222139</v>
      </c>
      <c r="D117" s="2">
        <f>Efficacy!P111</f>
        <v>0.19783166690160148</v>
      </c>
      <c r="E117" s="2">
        <f>Efficacy!Q111</f>
        <v>0.41575812081617713</v>
      </c>
      <c r="F117" s="2">
        <f>Efficacy!R111</f>
        <v>1</v>
      </c>
      <c r="G117" s="2">
        <f>Efficacy!S111</f>
        <v>0.25322969868123679</v>
      </c>
      <c r="H117" s="2">
        <f>Efficacy!T111</f>
        <v>0.23006678126558433</v>
      </c>
      <c r="I117" s="2">
        <f>Efficacy!U111</f>
        <v>0.51670352005317888</v>
      </c>
      <c r="J117" s="2">
        <f>Efficacy!V111</f>
        <v>1</v>
      </c>
      <c r="K117" s="9">
        <f t="shared" si="19"/>
        <v>193.20510614111069</v>
      </c>
      <c r="L117" s="9">
        <f t="shared" si="20"/>
        <v>9.8915833450800736</v>
      </c>
      <c r="M117" s="9">
        <f t="shared" si="21"/>
        <v>12.472743624485314</v>
      </c>
      <c r="N117" s="9">
        <f t="shared" si="22"/>
        <v>20.258375894498943</v>
      </c>
      <c r="O117" s="9">
        <f t="shared" si="23"/>
        <v>16.104674688590904</v>
      </c>
      <c r="P117" s="9">
        <f t="shared" si="24"/>
        <v>15.501105601595366</v>
      </c>
      <c r="Q117" s="1">
        <f>C117*Utilities!$E$6</f>
        <v>0.30912816982577712</v>
      </c>
      <c r="R117" s="1">
        <f>D117*Utilities!$E$7</f>
        <v>9.8915833450800739E-2</v>
      </c>
      <c r="S117" s="1">
        <f>G117*Utilities!$F$6</f>
        <v>0.17726078907686574</v>
      </c>
      <c r="T117" s="1">
        <f>H117*Utilities!$F$7</f>
        <v>9.2026712506233732E-2</v>
      </c>
    </row>
    <row r="118" spans="1:20" x14ac:dyDescent="0.3">
      <c r="A118">
        <f>Efficacy!N112</f>
        <v>108</v>
      </c>
      <c r="B118">
        <f>IF(A118&lt;=General!$B$2*12,1,0)</f>
        <v>1</v>
      </c>
      <c r="C118" s="2">
        <f>Efficacy!O112</f>
        <v>0.38299158933399347</v>
      </c>
      <c r="D118" s="2">
        <f>Efficacy!P112</f>
        <v>0.19832311390643786</v>
      </c>
      <c r="E118" s="2">
        <f>Efficacy!Q112</f>
        <v>0.41868529675956867</v>
      </c>
      <c r="F118" s="2">
        <f>Efficacy!R112</f>
        <v>1</v>
      </c>
      <c r="G118" s="2">
        <f>Efficacy!S112</f>
        <v>0.25</v>
      </c>
      <c r="H118" s="2">
        <f>Efficacy!T112</f>
        <v>0.23002334342739661</v>
      </c>
      <c r="I118" s="2">
        <f>Efficacy!U112</f>
        <v>0.51997665657260339</v>
      </c>
      <c r="J118" s="2">
        <f>Efficacy!V112</f>
        <v>1</v>
      </c>
      <c r="K118" s="9">
        <f t="shared" si="19"/>
        <v>191.49579466699674</v>
      </c>
      <c r="L118" s="9">
        <f t="shared" si="20"/>
        <v>9.9161556953218941</v>
      </c>
      <c r="M118" s="9">
        <f t="shared" si="21"/>
        <v>12.56055890278706</v>
      </c>
      <c r="N118" s="9">
        <f t="shared" si="22"/>
        <v>20</v>
      </c>
      <c r="O118" s="9">
        <f t="shared" si="23"/>
        <v>16.101634039917762</v>
      </c>
      <c r="P118" s="9">
        <f t="shared" si="24"/>
        <v>15.599299697178102</v>
      </c>
      <c r="Q118" s="1">
        <f>C118*Utilities!$E$6</f>
        <v>0.30639327146719481</v>
      </c>
      <c r="R118" s="1">
        <f>D118*Utilities!$E$7</f>
        <v>9.9161556953218932E-2</v>
      </c>
      <c r="S118" s="1">
        <f>G118*Utilities!$F$6</f>
        <v>0.17499999999999999</v>
      </c>
      <c r="T118" s="1">
        <f>H118*Utilities!$F$7</f>
        <v>9.2009337370958649E-2</v>
      </c>
    </row>
    <row r="119" spans="1:20" x14ac:dyDescent="0.3">
      <c r="A119">
        <f>Efficacy!N113</f>
        <v>109</v>
      </c>
      <c r="B119">
        <f>IF(A119&lt;=General!$B$2*12,1,0)</f>
        <v>1</v>
      </c>
      <c r="C119" s="2">
        <f>Efficacy!O113</f>
        <v>0.37960321140127173</v>
      </c>
      <c r="D119" s="2">
        <f>Efficacy!P113</f>
        <v>0.19879898166915555</v>
      </c>
      <c r="E119" s="2">
        <f>Efficacy!Q113</f>
        <v>0.42159780692957272</v>
      </c>
      <c r="F119" s="2">
        <f>Efficacy!R113</f>
        <v>1</v>
      </c>
      <c r="G119" s="2">
        <f>Efficacy!S113</f>
        <v>0.24681149298635174</v>
      </c>
      <c r="H119" s="2">
        <f>Efficacy!T113</f>
        <v>0.22996088131393411</v>
      </c>
      <c r="I119" s="2">
        <f>Efficacy!U113</f>
        <v>0.52322762569971415</v>
      </c>
      <c r="J119" s="2">
        <f>Efficacy!V113</f>
        <v>1</v>
      </c>
      <c r="K119" s="9">
        <f t="shared" si="19"/>
        <v>189.80160570063586</v>
      </c>
      <c r="L119" s="9">
        <f t="shared" si="20"/>
        <v>9.9399490834577779</v>
      </c>
      <c r="M119" s="9">
        <f t="shared" si="21"/>
        <v>12.647934207887182</v>
      </c>
      <c r="N119" s="9">
        <f t="shared" si="22"/>
        <v>19.744919438908141</v>
      </c>
      <c r="O119" s="9">
        <f t="shared" si="23"/>
        <v>16.097261691975387</v>
      </c>
      <c r="P119" s="9">
        <f t="shared" si="24"/>
        <v>15.696828770991424</v>
      </c>
      <c r="Q119" s="1">
        <f>C119*Utilities!$E$6</f>
        <v>0.30368256912101743</v>
      </c>
      <c r="R119" s="1">
        <f>D119*Utilities!$E$7</f>
        <v>9.9399490834577775E-2</v>
      </c>
      <c r="S119" s="1">
        <f>G119*Utilities!$F$6</f>
        <v>0.17276804509044622</v>
      </c>
      <c r="T119" s="1">
        <f>H119*Utilities!$F$7</f>
        <v>9.1984352525573645E-2</v>
      </c>
    </row>
    <row r="120" spans="1:20" x14ac:dyDescent="0.3">
      <c r="A120">
        <f>Efficacy!N114</f>
        <v>110</v>
      </c>
      <c r="B120">
        <f>IF(A120&lt;=General!$B$2*12,1,0)</f>
        <v>1</v>
      </c>
      <c r="C120" s="2">
        <f>Efficacy!O114</f>
        <v>0.37624481090234918</v>
      </c>
      <c r="D120" s="2">
        <f>Efficacy!P114</f>
        <v>0.19925946429282093</v>
      </c>
      <c r="E120" s="2">
        <f>Efficacy!Q114</f>
        <v>0.42449572480482989</v>
      </c>
      <c r="F120" s="2">
        <f>Efficacy!R114</f>
        <v>1</v>
      </c>
      <c r="G120" s="2">
        <f>Efficacy!S114</f>
        <v>0.24366365228060782</v>
      </c>
      <c r="H120" s="2">
        <f>Efficacy!T114</f>
        <v>0.22987977015570693</v>
      </c>
      <c r="I120" s="2">
        <f>Efficacy!U114</f>
        <v>0.52645657756368525</v>
      </c>
      <c r="J120" s="2">
        <f>Efficacy!V114</f>
        <v>1</v>
      </c>
      <c r="K120" s="9">
        <f t="shared" si="19"/>
        <v>188.12240545117459</v>
      </c>
      <c r="L120" s="9">
        <f t="shared" si="20"/>
        <v>9.9629732146410461</v>
      </c>
      <c r="M120" s="9">
        <f t="shared" si="21"/>
        <v>12.734871744144897</v>
      </c>
      <c r="N120" s="9">
        <f t="shared" si="22"/>
        <v>19.493092182448628</v>
      </c>
      <c r="O120" s="9">
        <f t="shared" si="23"/>
        <v>16.091583910899484</v>
      </c>
      <c r="P120" s="9">
        <f t="shared" si="24"/>
        <v>15.793697326910557</v>
      </c>
      <c r="Q120" s="1">
        <f>C120*Utilities!$E$6</f>
        <v>0.30099584872187934</v>
      </c>
      <c r="R120" s="1">
        <f>D120*Utilities!$E$7</f>
        <v>9.9629732146410466E-2</v>
      </c>
      <c r="S120" s="1">
        <f>G120*Utilities!$F$6</f>
        <v>0.17056455659642547</v>
      </c>
      <c r="T120" s="1">
        <f>H120*Utilities!$F$7</f>
        <v>9.1951908062282775E-2</v>
      </c>
    </row>
    <row r="121" spans="1:20" x14ac:dyDescent="0.3">
      <c r="A121">
        <f>Efficacy!N115</f>
        <v>111</v>
      </c>
      <c r="B121">
        <f>IF(A121&lt;=General!$B$2*12,1,0)</f>
        <v>1</v>
      </c>
      <c r="C121" s="2">
        <f>Efficacy!O115</f>
        <v>0.37291612262285057</v>
      </c>
      <c r="D121" s="2">
        <f>Efficacy!P115</f>
        <v>0.19970475388131215</v>
      </c>
      <c r="E121" s="2">
        <f>Efficacy!Q115</f>
        <v>0.42737912349583729</v>
      </c>
      <c r="F121" s="2">
        <f>Efficacy!R115</f>
        <v>1</v>
      </c>
      <c r="G121" s="2">
        <f>Efficacy!S115</f>
        <v>0.24055595922353634</v>
      </c>
      <c r="H121" s="2">
        <f>Efficacy!T115</f>
        <v>0.22978037949952623</v>
      </c>
      <c r="I121" s="2">
        <f>Efficacy!U115</f>
        <v>0.52966366127693743</v>
      </c>
      <c r="J121" s="2">
        <f>Efficacy!V115</f>
        <v>1</v>
      </c>
      <c r="K121" s="9">
        <f t="shared" si="19"/>
        <v>186.4580613114253</v>
      </c>
      <c r="L121" s="9">
        <f t="shared" si="20"/>
        <v>9.9852376940656065</v>
      </c>
      <c r="M121" s="9">
        <f t="shared" si="21"/>
        <v>12.821373704875118</v>
      </c>
      <c r="N121" s="9">
        <f t="shared" si="22"/>
        <v>19.244476737882906</v>
      </c>
      <c r="O121" s="9">
        <f t="shared" si="23"/>
        <v>16.084626564966836</v>
      </c>
      <c r="P121" s="9">
        <f t="shared" si="24"/>
        <v>15.889909838308123</v>
      </c>
      <c r="Q121" s="1">
        <f>C121*Utilities!$E$6</f>
        <v>0.29833289809828045</v>
      </c>
      <c r="R121" s="1">
        <f>D121*Utilities!$E$7</f>
        <v>9.9852376940656074E-2</v>
      </c>
      <c r="S121" s="1">
        <f>G121*Utilities!$F$6</f>
        <v>0.16838917145647542</v>
      </c>
      <c r="T121" s="1">
        <f>H121*Utilities!$F$7</f>
        <v>9.1912151799810493E-2</v>
      </c>
    </row>
    <row r="122" spans="1:20" x14ac:dyDescent="0.3">
      <c r="A122">
        <f>Efficacy!N116</f>
        <v>112</v>
      </c>
      <c r="B122">
        <f>IF(A122&lt;=General!$B$2*12,1,0)</f>
        <v>1</v>
      </c>
      <c r="C122" s="2">
        <f>Efficacy!O116</f>
        <v>0.36961688369478751</v>
      </c>
      <c r="D122" s="2">
        <f>Efficacy!P116</f>
        <v>0.20013504055841991</v>
      </c>
      <c r="E122" s="2">
        <f>Efficacy!Q116</f>
        <v>0.43024807574679258</v>
      </c>
      <c r="F122" s="2">
        <f>Efficacy!R116</f>
        <v>1</v>
      </c>
      <c r="G122" s="2">
        <f>Efficacy!S116</f>
        <v>0.23748790177089973</v>
      </c>
      <c r="H122" s="2">
        <f>Efficacy!T116</f>
        <v>0.22966307328707625</v>
      </c>
      <c r="I122" s="2">
        <f>Efficacy!U116</f>
        <v>0.53284902494202402</v>
      </c>
      <c r="J122" s="2">
        <f>Efficacy!V116</f>
        <v>1</v>
      </c>
      <c r="K122" s="9">
        <f t="shared" si="19"/>
        <v>184.80844184739377</v>
      </c>
      <c r="L122" s="9">
        <f t="shared" si="20"/>
        <v>10.006752027920996</v>
      </c>
      <c r="M122" s="9">
        <f t="shared" si="21"/>
        <v>12.907442272403777</v>
      </c>
      <c r="N122" s="9">
        <f t="shared" si="22"/>
        <v>18.999032141671979</v>
      </c>
      <c r="O122" s="9">
        <f t="shared" si="23"/>
        <v>16.076415130095338</v>
      </c>
      <c r="P122" s="9">
        <f t="shared" si="24"/>
        <v>15.98547074826072</v>
      </c>
      <c r="Q122" s="1">
        <f>C122*Utilities!$E$6</f>
        <v>0.29569350695583002</v>
      </c>
      <c r="R122" s="1">
        <f>D122*Utilities!$E$7</f>
        <v>0.10006752027920995</v>
      </c>
      <c r="S122" s="1">
        <f>G122*Utilities!$F$6</f>
        <v>0.16624153123962981</v>
      </c>
      <c r="T122" s="1">
        <f>H122*Utilities!$F$7</f>
        <v>9.1865229314830502E-2</v>
      </c>
    </row>
    <row r="123" spans="1:20" x14ac:dyDescent="0.3">
      <c r="A123">
        <f>Efficacy!N117</f>
        <v>113</v>
      </c>
      <c r="B123">
        <f>IF(A123&lt;=General!$B$2*12,1,0)</f>
        <v>1</v>
      </c>
      <c r="C123" s="2">
        <f>Efficacy!O117</f>
        <v>0.3663468335758</v>
      </c>
      <c r="D123" s="2">
        <f>Efficacy!P117</f>
        <v>0.20055051248677025</v>
      </c>
      <c r="E123" s="2">
        <f>Efficacy!Q117</f>
        <v>0.43310265393742975</v>
      </c>
      <c r="F123" s="2">
        <f>Efficacy!R117</f>
        <v>1</v>
      </c>
      <c r="G123" s="2">
        <f>Efficacy!S117</f>
        <v>0.23445897440908725</v>
      </c>
      <c r="H123" s="2">
        <f>Efficacy!T117</f>
        <v>0.22952820993244227</v>
      </c>
      <c r="I123" s="2">
        <f>Efficacy!U117</f>
        <v>0.53601281565847048</v>
      </c>
      <c r="J123" s="2">
        <f>Efficacy!V117</f>
        <v>1</v>
      </c>
      <c r="K123" s="9">
        <f t="shared" si="19"/>
        <v>183.17341678790001</v>
      </c>
      <c r="L123" s="9">
        <f t="shared" si="20"/>
        <v>10.027525624338512</v>
      </c>
      <c r="M123" s="9">
        <f t="shared" si="21"/>
        <v>12.993079618122893</v>
      </c>
      <c r="N123" s="9">
        <f t="shared" si="22"/>
        <v>18.75671795272698</v>
      </c>
      <c r="O123" s="9">
        <f t="shared" si="23"/>
        <v>16.066974695270957</v>
      </c>
      <c r="P123" s="9">
        <f t="shared" si="24"/>
        <v>16.080384469754115</v>
      </c>
      <c r="Q123" s="1">
        <f>C123*Utilities!$E$6</f>
        <v>0.29307746686064001</v>
      </c>
      <c r="R123" s="1">
        <f>D123*Utilities!$E$7</f>
        <v>0.10027525624338512</v>
      </c>
      <c r="S123" s="1">
        <f>G123*Utilities!$F$6</f>
        <v>0.16412128208636106</v>
      </c>
      <c r="T123" s="1">
        <f>H123*Utilities!$F$7</f>
        <v>9.1811283972976915E-2</v>
      </c>
    </row>
    <row r="124" spans="1:20" x14ac:dyDescent="0.3">
      <c r="A124">
        <f>Efficacy!N118</f>
        <v>114</v>
      </c>
      <c r="B124">
        <f>IF(A124&lt;=General!$B$2*12,1,0)</f>
        <v>1</v>
      </c>
      <c r="C124" s="2">
        <f>Efficacy!O118</f>
        <v>0.36310571402858138</v>
      </c>
      <c r="D124" s="2">
        <f>Efficacy!P118</f>
        <v>0.20095135588657353</v>
      </c>
      <c r="E124" s="2">
        <f>Efficacy!Q118</f>
        <v>0.43594293008484508</v>
      </c>
      <c r="F124" s="2">
        <f>Efficacy!R118</f>
        <v>1</v>
      </c>
      <c r="G124" s="2">
        <f>Efficacy!S118</f>
        <v>0.23146867807182259</v>
      </c>
      <c r="H124" s="2">
        <f>Efficacy!T118</f>
        <v>0.22937614239861015</v>
      </c>
      <c r="I124" s="2">
        <f>Efficacy!U118</f>
        <v>0.53915517952956726</v>
      </c>
      <c r="J124" s="2">
        <f>Efficacy!V118</f>
        <v>1</v>
      </c>
      <c r="K124" s="9">
        <f t="shared" si="19"/>
        <v>181.55285701429068</v>
      </c>
      <c r="L124" s="9">
        <f t="shared" si="20"/>
        <v>10.047567794328677</v>
      </c>
      <c r="M124" s="9">
        <f t="shared" si="21"/>
        <v>13.078287902545352</v>
      </c>
      <c r="N124" s="9">
        <f t="shared" si="22"/>
        <v>18.517494245745809</v>
      </c>
      <c r="O124" s="9">
        <f t="shared" si="23"/>
        <v>16.056329967902709</v>
      </c>
      <c r="P124" s="9">
        <f t="shared" si="24"/>
        <v>16.174655385887018</v>
      </c>
      <c r="Q124" s="1">
        <f>C124*Utilities!$E$6</f>
        <v>0.29048457122286514</v>
      </c>
      <c r="R124" s="1">
        <f>D124*Utilities!$E$7</f>
        <v>0.10047567794328677</v>
      </c>
      <c r="S124" s="1">
        <f>G124*Utilities!$F$6</f>
        <v>0.1620280746502758</v>
      </c>
      <c r="T124" s="1">
        <f>H124*Utilities!$F$7</f>
        <v>9.175045695944406E-2</v>
      </c>
    </row>
    <row r="125" spans="1:20" x14ac:dyDescent="0.3">
      <c r="A125">
        <f>Efficacy!N119</f>
        <v>115</v>
      </c>
      <c r="B125">
        <f>IF(A125&lt;=General!$B$2*12,1,0)</f>
        <v>1</v>
      </c>
      <c r="C125" s="2">
        <f>Efficacy!O119</f>
        <v>0.35989326910048469</v>
      </c>
      <c r="D125" s="2">
        <f>Efficacy!P119</f>
        <v>0.20133775505420182</v>
      </c>
      <c r="E125" s="2">
        <f>Efficacy!Q119</f>
        <v>0.43876897584531349</v>
      </c>
      <c r="F125" s="2">
        <f>Efficacy!R119</f>
        <v>1</v>
      </c>
      <c r="G125" s="2">
        <f>Efficacy!S119</f>
        <v>0.22851652005793499</v>
      </c>
      <c r="H125" s="2">
        <f>Efficacy!T119</f>
        <v>0.22920721827294777</v>
      </c>
      <c r="I125" s="2">
        <f>Efficacy!U119</f>
        <v>0.54227626166911724</v>
      </c>
      <c r="J125" s="2">
        <f>Efficacy!V119</f>
        <v>1</v>
      </c>
      <c r="K125" s="9">
        <f t="shared" si="19"/>
        <v>179.94663455024235</v>
      </c>
      <c r="L125" s="9">
        <f t="shared" si="20"/>
        <v>10.066887752710091</v>
      </c>
      <c r="M125" s="9">
        <f t="shared" si="21"/>
        <v>13.163069275359405</v>
      </c>
      <c r="N125" s="9">
        <f t="shared" si="22"/>
        <v>18.281321604634797</v>
      </c>
      <c r="O125" s="9">
        <f t="shared" si="23"/>
        <v>16.044505279106342</v>
      </c>
      <c r="P125" s="9">
        <f t="shared" si="24"/>
        <v>16.268287850073516</v>
      </c>
      <c r="Q125" s="1">
        <f>C125*Utilities!$E$6</f>
        <v>0.28791461528038775</v>
      </c>
      <c r="R125" s="1">
        <f>D125*Utilities!$E$7</f>
        <v>0.10066887752710091</v>
      </c>
      <c r="S125" s="1">
        <f>G125*Utilities!$F$6</f>
        <v>0.15996156404055448</v>
      </c>
      <c r="T125" s="1">
        <f>H125*Utilities!$F$7</f>
        <v>9.1682887309179117E-2</v>
      </c>
    </row>
    <row r="126" spans="1:20" x14ac:dyDescent="0.3">
      <c r="A126">
        <f>Efficacy!N120</f>
        <v>116</v>
      </c>
      <c r="B126">
        <f>IF(A126&lt;=General!$B$2*12,1,0)</f>
        <v>1</v>
      </c>
      <c r="C126" s="2">
        <f>Efficacy!O120</f>
        <v>0.35670924510331081</v>
      </c>
      <c r="D126" s="2">
        <f>Efficacy!P120</f>
        <v>0.201709892380592</v>
      </c>
      <c r="E126" s="2">
        <f>Efficacy!Q120</f>
        <v>0.44158086251609718</v>
      </c>
      <c r="F126" s="2">
        <f>Efficacy!R120</f>
        <v>1</v>
      </c>
      <c r="G126" s="2">
        <f>Efficacy!S120</f>
        <v>0.2256020139501782</v>
      </c>
      <c r="H126" s="2">
        <f>Efficacy!T120</f>
        <v>0.22902177984168559</v>
      </c>
      <c r="I126" s="2">
        <f>Efficacy!U120</f>
        <v>0.5453762062081362</v>
      </c>
      <c r="J126" s="2">
        <f>Efficacy!V120</f>
        <v>1</v>
      </c>
      <c r="K126" s="9">
        <f t="shared" si="19"/>
        <v>178.35462255165541</v>
      </c>
      <c r="L126" s="9">
        <f t="shared" si="20"/>
        <v>10.0854946190296</v>
      </c>
      <c r="M126" s="9">
        <f t="shared" si="21"/>
        <v>13.247425875482916</v>
      </c>
      <c r="N126" s="9">
        <f t="shared" si="22"/>
        <v>18.048161116014256</v>
      </c>
      <c r="O126" s="9">
        <f t="shared" si="23"/>
        <v>16.031524588917993</v>
      </c>
      <c r="P126" s="9">
        <f t="shared" si="24"/>
        <v>16.361286186244087</v>
      </c>
      <c r="Q126" s="1">
        <f>C126*Utilities!$E$6</f>
        <v>0.28536739608264866</v>
      </c>
      <c r="R126" s="1">
        <f>D126*Utilities!$E$7</f>
        <v>0.100854946190296</v>
      </c>
      <c r="S126" s="1">
        <f>G126*Utilities!$F$6</f>
        <v>0.15792140976512473</v>
      </c>
      <c r="T126" s="1">
        <f>H126*Utilities!$F$7</f>
        <v>9.1608711936674248E-2</v>
      </c>
    </row>
    <row r="127" spans="1:20" x14ac:dyDescent="0.3">
      <c r="A127">
        <f>Efficacy!N121</f>
        <v>117</v>
      </c>
      <c r="B127">
        <f>IF(A127&lt;=General!$B$2*12,1,0)</f>
        <v>1</v>
      </c>
      <c r="C127" s="2">
        <f>Efficacy!O121</f>
        <v>0.35355339059327395</v>
      </c>
      <c r="D127" s="2">
        <f>Efficacy!P121</f>
        <v>0.20206794836948239</v>
      </c>
      <c r="E127" s="2">
        <f>Efficacy!Q121</f>
        <v>0.44437866103724366</v>
      </c>
      <c r="F127" s="2">
        <f>Efficacy!R121</f>
        <v>1</v>
      </c>
      <c r="G127" s="2">
        <f>Efficacy!S121</f>
        <v>0.2227246795350849</v>
      </c>
      <c r="H127" s="2">
        <f>Efficacy!T121</f>
        <v>0.22882016416340512</v>
      </c>
      <c r="I127" s="2">
        <f>Efficacy!U121</f>
        <v>0.54845515630150998</v>
      </c>
      <c r="J127" s="2">
        <f>Efficacy!V121</f>
        <v>1</v>
      </c>
      <c r="K127" s="9">
        <f t="shared" si="19"/>
        <v>176.77669529663697</v>
      </c>
      <c r="L127" s="9">
        <f t="shared" si="20"/>
        <v>10.103397418474119</v>
      </c>
      <c r="M127" s="9">
        <f t="shared" si="21"/>
        <v>13.331359831117309</v>
      </c>
      <c r="N127" s="9">
        <f t="shared" si="22"/>
        <v>17.817974362806794</v>
      </c>
      <c r="O127" s="9">
        <f t="shared" si="23"/>
        <v>16.017411491438359</v>
      </c>
      <c r="P127" s="9">
        <f t="shared" si="24"/>
        <v>16.453654689045301</v>
      </c>
      <c r="Q127" s="1">
        <f>C127*Utilities!$E$6</f>
        <v>0.28284271247461917</v>
      </c>
      <c r="R127" s="1">
        <f>D127*Utilities!$E$7</f>
        <v>0.10103397418474119</v>
      </c>
      <c r="S127" s="1">
        <f>G127*Utilities!$F$6</f>
        <v>0.15590727567455942</v>
      </c>
      <c r="T127" s="1">
        <f>H127*Utilities!$F$7</f>
        <v>9.1528065665362049E-2</v>
      </c>
    </row>
    <row r="128" spans="1:20" x14ac:dyDescent="0.3">
      <c r="A128">
        <f>Efficacy!N122</f>
        <v>118</v>
      </c>
      <c r="B128">
        <f>IF(A128&lt;=General!$B$2*12,1,0)</f>
        <v>1</v>
      </c>
      <c r="C128" s="2">
        <f>Efficacy!O122</f>
        <v>0.35042545635114475</v>
      </c>
      <c r="D128" s="2">
        <f>Efficacy!P122</f>
        <v>0.20241210165547951</v>
      </c>
      <c r="E128" s="2">
        <f>Efficacy!Q122</f>
        <v>0.44716244199337574</v>
      </c>
      <c r="F128" s="2">
        <f>Efficacy!R122</f>
        <v>1</v>
      </c>
      <c r="G128" s="2">
        <f>Efficacy!S122</f>
        <v>0.21988404272384421</v>
      </c>
      <c r="H128" s="2">
        <f>Efficacy!T122</f>
        <v>0.22860270314155184</v>
      </c>
      <c r="I128" s="2">
        <f>Efficacy!U122</f>
        <v>0.55151325413460395</v>
      </c>
      <c r="J128" s="2">
        <f>Efficacy!V122</f>
        <v>1</v>
      </c>
      <c r="K128" s="9">
        <f t="shared" si="19"/>
        <v>175.21272817557238</v>
      </c>
      <c r="L128" s="9">
        <f t="shared" si="20"/>
        <v>10.120605082773976</v>
      </c>
      <c r="M128" s="9">
        <f t="shared" si="21"/>
        <v>13.414873259801272</v>
      </c>
      <c r="N128" s="9">
        <f t="shared" si="22"/>
        <v>17.590723417907537</v>
      </c>
      <c r="O128" s="9">
        <f t="shared" si="23"/>
        <v>16.00218921990863</v>
      </c>
      <c r="P128" s="9">
        <f t="shared" si="24"/>
        <v>16.545397624038117</v>
      </c>
      <c r="Q128" s="1">
        <f>C128*Utilities!$E$6</f>
        <v>0.28034036508091581</v>
      </c>
      <c r="R128" s="1">
        <f>D128*Utilities!$E$7</f>
        <v>0.10120605082773976</v>
      </c>
      <c r="S128" s="1">
        <f>G128*Utilities!$F$6</f>
        <v>0.15391882990669092</v>
      </c>
      <c r="T128" s="1">
        <f>H128*Utilities!$F$7</f>
        <v>9.1441081256620746E-2</v>
      </c>
    </row>
    <row r="129" spans="1:20" x14ac:dyDescent="0.3">
      <c r="A129">
        <f>Efficacy!N123</f>
        <v>119</v>
      </c>
      <c r="B129">
        <f>IF(A129&lt;=General!$B$2*12,1,0)</f>
        <v>1</v>
      </c>
      <c r="C129" s="2">
        <f>Efficacy!O123</f>
        <v>0.34732519536257056</v>
      </c>
      <c r="D129" s="2">
        <f>Efficacy!P123</f>
        <v>0.20274252902195689</v>
      </c>
      <c r="E129" s="2">
        <f>Efficacy!Q123</f>
        <v>0.44993227561547255</v>
      </c>
      <c r="F129" s="2">
        <f>Efficacy!R123</f>
        <v>1</v>
      </c>
      <c r="G129" s="2">
        <f>Efficacy!S123</f>
        <v>0.21707963547418685</v>
      </c>
      <c r="H129" s="2">
        <f>Efficacy!T123</f>
        <v>0.22836972359598284</v>
      </c>
      <c r="I129" s="2">
        <f>Efficacy!U123</f>
        <v>0.55455064092983031</v>
      </c>
      <c r="J129" s="2">
        <f>Efficacy!V123</f>
        <v>1</v>
      </c>
      <c r="K129" s="9">
        <f t="shared" si="19"/>
        <v>173.66259768128529</v>
      </c>
      <c r="L129" s="9">
        <f t="shared" si="20"/>
        <v>10.137126451097844</v>
      </c>
      <c r="M129" s="9">
        <f t="shared" si="21"/>
        <v>13.497968268464177</v>
      </c>
      <c r="N129" s="9">
        <f t="shared" si="22"/>
        <v>17.366370837934948</v>
      </c>
      <c r="O129" s="9">
        <f t="shared" si="23"/>
        <v>15.9858806517188</v>
      </c>
      <c r="P129" s="9">
        <f t="shared" si="24"/>
        <v>16.636519227894908</v>
      </c>
      <c r="Q129" s="1">
        <f>C129*Utilities!$E$6</f>
        <v>0.27786015629005645</v>
      </c>
      <c r="R129" s="1">
        <f>D129*Utilities!$E$7</f>
        <v>0.10137126451097844</v>
      </c>
      <c r="S129" s="1">
        <f>G129*Utilities!$F$6</f>
        <v>0.15195574483193078</v>
      </c>
      <c r="T129" s="1">
        <f>H129*Utilities!$F$7</f>
        <v>9.1347889438393143E-2</v>
      </c>
    </row>
    <row r="130" spans="1:20" x14ac:dyDescent="0.3">
      <c r="A130">
        <f>Efficacy!N124</f>
        <v>120</v>
      </c>
      <c r="B130">
        <f>IF(A130&lt;=General!$B$2*12,1,0)</f>
        <v>1</v>
      </c>
      <c r="C130" s="2">
        <f>Efficacy!O124</f>
        <v>0.34425236279856741</v>
      </c>
      <c r="D130" s="2">
        <f>Efficacy!P124</f>
        <v>0.20305940541879197</v>
      </c>
      <c r="E130" s="2">
        <f>Efficacy!Q124</f>
        <v>0.45268823178264062</v>
      </c>
      <c r="F130" s="2">
        <f>Efficacy!R124</f>
        <v>1</v>
      </c>
      <c r="G130" s="2">
        <f>Efficacy!S124</f>
        <v>0.21431099571326828</v>
      </c>
      <c r="H130" s="2">
        <f>Efficacy!T124</f>
        <v>0.2281215473335626</v>
      </c>
      <c r="I130" s="2">
        <f>Efficacy!U124</f>
        <v>0.55756745695316912</v>
      </c>
      <c r="J130" s="2">
        <f>Efficacy!V124</f>
        <v>1</v>
      </c>
      <c r="K130" s="9">
        <f t="shared" si="19"/>
        <v>172.12618139928369</v>
      </c>
      <c r="L130" s="9">
        <f t="shared" si="20"/>
        <v>10.152970270939598</v>
      </c>
      <c r="M130" s="9">
        <f t="shared" si="21"/>
        <v>13.580646953479219</v>
      </c>
      <c r="N130" s="9">
        <f t="shared" si="22"/>
        <v>17.144879657061463</v>
      </c>
      <c r="O130" s="9">
        <f t="shared" si="23"/>
        <v>15.968508313349382</v>
      </c>
      <c r="P130" s="9">
        <f t="shared" si="24"/>
        <v>16.727023708595073</v>
      </c>
      <c r="Q130" s="1">
        <f>C130*Utilities!$E$6</f>
        <v>0.27540189023885392</v>
      </c>
      <c r="R130" s="1">
        <f>D130*Utilities!$E$7</f>
        <v>0.10152970270939599</v>
      </c>
      <c r="S130" s="1">
        <f>G130*Utilities!$F$6</f>
        <v>0.1500176969992878</v>
      </c>
      <c r="T130" s="1">
        <f>H130*Utilities!$F$7</f>
        <v>9.1248618933425049E-2</v>
      </c>
    </row>
  </sheetData>
  <mergeCells count="9">
    <mergeCell ref="K7:P7"/>
    <mergeCell ref="S8:T8"/>
    <mergeCell ref="K8:M8"/>
    <mergeCell ref="C7:J7"/>
    <mergeCell ref="C8:F8"/>
    <mergeCell ref="G8:J8"/>
    <mergeCell ref="Q7:T7"/>
    <mergeCell ref="N8:P8"/>
    <mergeCell ref="Q8:R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G7:K17"/>
  <sheetViews>
    <sheetView workbookViewId="0">
      <selection activeCell="E22" sqref="E22"/>
    </sheetView>
  </sheetViews>
  <sheetFormatPr defaultRowHeight="14.4" x14ac:dyDescent="0.3"/>
  <cols>
    <col min="7" max="7" width="17.33203125" bestFit="1" customWidth="1"/>
    <col min="8" max="8" width="11.6640625" bestFit="1" customWidth="1"/>
    <col min="10" max="10" width="11.33203125" bestFit="1" customWidth="1"/>
  </cols>
  <sheetData>
    <row r="7" spans="7:11" x14ac:dyDescent="0.3">
      <c r="H7" s="13" t="s">
        <v>7</v>
      </c>
      <c r="I7" s="13" t="s">
        <v>8</v>
      </c>
      <c r="J7" s="13" t="s">
        <v>44</v>
      </c>
      <c r="K7" s="13" t="s">
        <v>45</v>
      </c>
    </row>
    <row r="8" spans="7:11" x14ac:dyDescent="0.3">
      <c r="G8" s="13" t="s">
        <v>46</v>
      </c>
    </row>
    <row r="9" spans="7:11" x14ac:dyDescent="0.3">
      <c r="G9" s="14" t="s">
        <v>47</v>
      </c>
      <c r="H9" s="1">
        <f>Engine!Q6</f>
        <v>4.9642688801344965</v>
      </c>
      <c r="I9" s="1">
        <f>Engine!S6</f>
        <v>3.6060217639645504</v>
      </c>
    </row>
    <row r="10" spans="7:11" x14ac:dyDescent="0.3">
      <c r="G10" s="14" t="s">
        <v>11</v>
      </c>
      <c r="H10" s="1">
        <f>Engine!R6</f>
        <v>0.68484914237213468</v>
      </c>
      <c r="I10" s="1">
        <f>Engine!T6</f>
        <v>0.69842653957259626</v>
      </c>
    </row>
    <row r="11" spans="7:11" x14ac:dyDescent="0.3">
      <c r="G11" s="13" t="s">
        <v>22</v>
      </c>
    </row>
    <row r="12" spans="7:11" x14ac:dyDescent="0.3">
      <c r="G12" s="14" t="s">
        <v>48</v>
      </c>
      <c r="H12" s="9">
        <f>Engine!K6</f>
        <v>37232.016601008712</v>
      </c>
      <c r="I12" s="9">
        <f>Engine!N6</f>
        <v>4945.4012762942393</v>
      </c>
    </row>
    <row r="13" spans="7:11" x14ac:dyDescent="0.3">
      <c r="G13" s="14" t="s">
        <v>19</v>
      </c>
      <c r="H13" s="9">
        <f>Engine!L6</f>
        <v>821.81897084656146</v>
      </c>
      <c r="I13" s="9">
        <f>Engine!O6</f>
        <v>1466.6957331024523</v>
      </c>
    </row>
    <row r="14" spans="7:11" x14ac:dyDescent="0.3">
      <c r="G14" s="14" t="s">
        <v>20</v>
      </c>
      <c r="H14" s="9">
        <f>Engine!M6</f>
        <v>902.98762143153976</v>
      </c>
      <c r="I14" s="9">
        <f>Engine!P6</f>
        <v>1146.8906357743238</v>
      </c>
    </row>
    <row r="15" spans="7:11" x14ac:dyDescent="0.3">
      <c r="G15" s="13"/>
    </row>
    <row r="16" spans="7:11" x14ac:dyDescent="0.3">
      <c r="G16" s="14" t="s">
        <v>49</v>
      </c>
      <c r="H16" s="9">
        <f>SUM(H12:H14)</f>
        <v>38956.823193286808</v>
      </c>
      <c r="I16" s="9">
        <f>SUM(I12:I14)</f>
        <v>7558.9876451710152</v>
      </c>
      <c r="J16" s="9">
        <f>H16-I16</f>
        <v>31397.835548115792</v>
      </c>
    </row>
    <row r="17" spans="7:11" x14ac:dyDescent="0.3">
      <c r="G17" s="14" t="s">
        <v>50</v>
      </c>
      <c r="H17" s="1">
        <f>SUM(H9:H10)</f>
        <v>5.6491180225066309</v>
      </c>
      <c r="I17" s="1">
        <f>SUM(I9:I10)</f>
        <v>4.3044483035371464</v>
      </c>
      <c r="J17" s="1">
        <f>H17-I17</f>
        <v>1.3446697189694845</v>
      </c>
      <c r="K17" s="12">
        <f>J16/J17</f>
        <v>23349.849487335949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CF8E-4632-4FB6-AD8C-C4FA0636DA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97BB-9A75-4152-A91F-B725BEE64D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FBC3-E9DD-4671-8AE6-722DB53C8AD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8821-9971-482D-ABFC-911E4737E0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D3EF-CB15-458E-B562-16B0D129CE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07F6-72B7-4D81-BAC8-0088CC423B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B25C-B2DF-484E-84C7-C54F09656B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General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Efficacy</vt:lpstr>
      <vt:lpstr>Cost</vt:lpstr>
      <vt:lpstr>Utilities</vt:lpstr>
      <vt:lpstr>Engine</vt:lpstr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Shubhram Pandey</dc:creator>
  <cp:lastModifiedBy>Vedant Soni</cp:lastModifiedBy>
  <dcterms:created xsi:type="dcterms:W3CDTF">2023-12-01T06:58:07Z</dcterms:created>
  <dcterms:modified xsi:type="dcterms:W3CDTF">2024-01-15T07:17:24Z</dcterms:modified>
</cp:coreProperties>
</file>